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tavba" sheetId="1" r:id="rId1"/>
    <sheet name="01  KL" sheetId="2" r:id="rId2"/>
    <sheet name="01  Rek" sheetId="3" r:id="rId3"/>
    <sheet name="01  Pol" sheetId="4" r:id="rId4"/>
    <sheet name="02  KL" sheetId="5" r:id="rId5"/>
    <sheet name="02  Rek" sheetId="6" r:id="rId6"/>
    <sheet name="02  Pol" sheetId="7" r:id="rId7"/>
    <sheet name="03  KL" sheetId="8" r:id="rId8"/>
    <sheet name="03  Rek" sheetId="9" r:id="rId9"/>
    <sheet name="03  Pol" sheetId="10" r:id="rId10"/>
    <sheet name="04  KL" sheetId="11" r:id="rId11"/>
    <sheet name="04  Rek" sheetId="12" r:id="rId12"/>
    <sheet name="04  Pol" sheetId="13" r:id="rId13"/>
    <sheet name="05  KL" sheetId="14" r:id="rId14"/>
    <sheet name="05  Rek" sheetId="15" r:id="rId15"/>
    <sheet name="05  Pol" sheetId="16" r:id="rId16"/>
  </sheets>
  <definedNames>
    <definedName name="_xlfn._FV" hidden="1">#NAME?</definedName>
    <definedName name="CelkemObjekty" localSheetId="0">'Stavba'!$F$35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'01  Pol'!$1:$6</definedName>
    <definedName name="_xlnm.Print_Titles" localSheetId="2">'01  Rek'!$1:$6</definedName>
    <definedName name="_xlnm.Print_Titles" localSheetId="6">'02  Pol'!$1:$6</definedName>
    <definedName name="_xlnm.Print_Titles" localSheetId="5">'02  Rek'!$1:$6</definedName>
    <definedName name="_xlnm.Print_Titles" localSheetId="9">'03  Pol'!$1:$6</definedName>
    <definedName name="_xlnm.Print_Titles" localSheetId="8">'03  Rek'!$1:$6</definedName>
    <definedName name="_xlnm.Print_Titles" localSheetId="12">'04  Pol'!$1:$6</definedName>
    <definedName name="_xlnm.Print_Titles" localSheetId="11">'04  Rek'!$1:$6</definedName>
    <definedName name="_xlnm.Print_Titles" localSheetId="15">'05  Pol'!$1:$6</definedName>
    <definedName name="_xlnm.Print_Titles" localSheetId="14">'05  Rek'!$1:$6</definedName>
    <definedName name="Objednatel" localSheetId="0">'Stavba'!$D$11</definedName>
    <definedName name="Objekt" localSheetId="0">'Stavba'!$B$29</definedName>
    <definedName name="_xlnm.Print_Area" localSheetId="1">'01  KL'!$A$1:$G$45</definedName>
    <definedName name="_xlnm.Print_Area" localSheetId="3">'01  Pol'!$A$1:$K$9</definedName>
    <definedName name="_xlnm.Print_Area" localSheetId="2">'01  Rek'!$A$1:$I$22</definedName>
    <definedName name="_xlnm.Print_Area" localSheetId="4">'02  KL'!$A$1:$G$45</definedName>
    <definedName name="_xlnm.Print_Area" localSheetId="6">'02  Pol'!$A$1:$K$9</definedName>
    <definedName name="_xlnm.Print_Area" localSheetId="5">'02  Rek'!$A$1:$I$22</definedName>
    <definedName name="_xlnm.Print_Area" localSheetId="7">'03  KL'!$A$1:$G$45</definedName>
    <definedName name="_xlnm.Print_Area" localSheetId="9">'03  Pol'!$A$1:$K$9</definedName>
    <definedName name="_xlnm.Print_Area" localSheetId="8">'03  Rek'!$A$1:$I$22</definedName>
    <definedName name="_xlnm.Print_Area" localSheetId="10">'04  KL'!$A$1:$G$45</definedName>
    <definedName name="_xlnm.Print_Area" localSheetId="12">'04  Pol'!$A$1:$K$9</definedName>
    <definedName name="_xlnm.Print_Area" localSheetId="11">'04  Rek'!$A$1:$I$22</definedName>
    <definedName name="_xlnm.Print_Area" localSheetId="13">'05  KL'!$A$1:$G$45</definedName>
    <definedName name="_xlnm.Print_Area" localSheetId="15">'05  Pol'!$A$1:$K$9</definedName>
    <definedName name="_xlnm.Print_Area" localSheetId="14">'05  Rek'!$A$1:$I$22</definedName>
    <definedName name="_xlnm.Print_Area" localSheetId="0">'Stavba'!$B$1:$J$60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>0</definedName>
    <definedName name="solver_lin" localSheetId="6">0</definedName>
    <definedName name="solver_lin" localSheetId="9">0</definedName>
    <definedName name="solver_lin" localSheetId="12">0</definedName>
    <definedName name="solver_lin" localSheetId="15">0</definedName>
    <definedName name="solver_num" localSheetId="3">0</definedName>
    <definedName name="solver_num" localSheetId="6">0</definedName>
    <definedName name="solver_num" localSheetId="9">0</definedName>
    <definedName name="solver_num" localSheetId="12">0</definedName>
    <definedName name="solver_num" localSheetId="15">0</definedName>
    <definedName name="solver_opt" localSheetId="3">'01  Pol'!#REF!</definedName>
    <definedName name="solver_opt" localSheetId="6">'02  Pol'!#REF!</definedName>
    <definedName name="solver_opt" localSheetId="9">'03  Pol'!#REF!</definedName>
    <definedName name="solver_opt" localSheetId="12">'04  Pol'!#REF!</definedName>
    <definedName name="solver_opt" localSheetId="15">'05  Pol'!#REF!</definedName>
    <definedName name="solver_typ" localSheetId="3">1</definedName>
    <definedName name="solver_typ" localSheetId="6">1</definedName>
    <definedName name="solver_typ" localSheetId="9">1</definedName>
    <definedName name="solver_typ" localSheetId="12">1</definedName>
    <definedName name="solver_typ" localSheetId="15">1</definedName>
    <definedName name="solver_val" localSheetId="3">0</definedName>
    <definedName name="solver_val" localSheetId="6">0</definedName>
    <definedName name="solver_val" localSheetId="9">0</definedName>
    <definedName name="solver_val" localSheetId="12">0</definedName>
    <definedName name="solver_val" localSheetId="15">0</definedName>
    <definedName name="SoucetDilu" localSheetId="0">'Stavba'!#REF!</definedName>
    <definedName name="StavbaCelkem" localSheetId="0">'Stavba'!$H$35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<sst xmlns="http://schemas.openxmlformats.org/spreadsheetml/2006/main" count="679" uniqueCount="151">
  <si>
    <t>SOUHRNNÝ ROZPOČET STAVBY</t>
  </si>
  <si>
    <t xml:space="preserve">Datum: </t>
  </si>
  <si>
    <t xml:space="preserve"> </t>
  </si>
  <si>
    <t>Stavba :</t>
  </si>
  <si>
    <t>44</t>
  </si>
  <si>
    <t>Vyšný č.p.39, k.ú. Český Krumlov</t>
  </si>
  <si>
    <t>Výměna zdrojů tepla pro vytápění a ohřev TV</t>
  </si>
  <si>
    <t xml:space="preserve">Objednatel : </t>
  </si>
  <si>
    <t>Město Český Krumlov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</si>
  <si>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</si>
  <si>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</si>
  <si>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</si>
  <si>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</si>
  <si>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</si>
  <si>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</si>
  <si>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</si>
  <si>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</si>
  <si>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</si>
  <si>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</si>
  <si>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</si>
  <si>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</si>
  <si>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</si>
  <si>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</si>
  <si>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</si>
  <si>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01</t>
  </si>
  <si>
    <t>Vytápění+ stavební část</t>
  </si>
  <si>
    <t>02</t>
  </si>
  <si>
    <t>Zdravotní instalace</t>
  </si>
  <si>
    <t>03</t>
  </si>
  <si>
    <t>Vnitřní rozvod plynu</t>
  </si>
  <si>
    <t>04</t>
  </si>
  <si>
    <t>Měření a regulace</t>
  </si>
  <si>
    <t>05</t>
  </si>
  <si>
    <t>Vzduchotechnika</t>
  </si>
  <si>
    <t>Celkem za stavbu</t>
  </si>
  <si>
    <t>Rekapitulace vedlejších rozpočtových nákladů</t>
  </si>
  <si>
    <t>Název vedlejšího nákladu</t>
  </si>
  <si>
    <t>Ztížené výrobní podmínky</t>
  </si>
  <si>
    <t>Přesun stavebních kapacit</t>
  </si>
  <si>
    <t>Mimostaveništní doprava</t>
  </si>
  <si>
    <t>Zařízení staveniště</t>
  </si>
  <si>
    <t>Kompletační činnost (IČD)</t>
  </si>
  <si>
    <t>Rezerva rozpočtu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</si>
  <si>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</si>
  <si>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</si>
  <si>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</si>
  <si>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</si>
  <si>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</si>
  <si>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</si>
  <si>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</si>
  <si>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</si>
  <si>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</si>
  <si>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</si>
  <si>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</si>
  <si>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</si>
  <si>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</si>
  <si>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</si>
  <si>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</si>
  <si>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</si>
  <si>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</si>
  <si>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</si>
  <si>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</si>
  <si>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</si>
  <si>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</si>
  <si>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</si>
  <si>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</si>
  <si>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</si>
  <si>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</si>
  <si>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</si>
  <si>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</si>
  <si>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</si>
  <si>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</si>
  <si>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</si>
  <si>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</si>
  <si>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</si>
  <si>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</si>
  <si>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</si>
  <si>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</si>
  <si>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</si>
  <si>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</si>
  <si>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</si>
  <si>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</si>
  <si>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</si>
  <si>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</si>
  <si>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</si>
  <si>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</si>
  <si>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</si>
  <si>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</si>
  <si>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44 Vyšný č.p.39, k.ú. Český Krumlov</t>
  </si>
  <si>
    <t>Rozpočet :</t>
  </si>
  <si>
    <t>Objekt :</t>
  </si>
  <si>
    <t>01 Vytápění+ stavební část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</si>
  <si>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</si>
  <si>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</si>
  <si>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</si>
  <si>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</si>
  <si>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</si>
  <si>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</si>
  <si>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</si>
  <si>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</si>
  <si>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</si>
  <si>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</si>
  <si>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Základna</t>
  </si>
  <si>
    <t>Oborová přirážka</t>
  </si>
  <si>
    <t>Provoz investora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</si>
  <si>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</si>
  <si>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</si>
  <si>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</si>
  <si>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</si>
  <si>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</si>
  <si>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</si>
  <si>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</si>
  <si>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</si>
  <si>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</si>
  <si>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</si>
  <si>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</si>
  <si>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</si>
  <si>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</si>
  <si>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</si>
  <si>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</si>
  <si>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730</t>
  </si>
  <si>
    <t>Ústřední vytápění</t>
  </si>
  <si>
    <t>73000001</t>
  </si>
  <si>
    <t xml:space="preserve">Vytápění+ stavební část </t>
  </si>
  <si>
    <t>Celkem za</t>
  </si>
  <si>
    <t>730 Ústřední vytápění</t>
  </si>
  <si>
    <t>02 Zdravotní instalace</t>
  </si>
  <si>
    <t>720</t>
  </si>
  <si>
    <t>Zdravotechnická instalace</t>
  </si>
  <si>
    <t>72000001</t>
  </si>
  <si>
    <t xml:space="preserve">ZTI </t>
  </si>
  <si>
    <t>720 Zdravotechnická instalace</t>
  </si>
  <si>
    <t>03 Vnitřní rozvod plynu</t>
  </si>
  <si>
    <t>723</t>
  </si>
  <si>
    <t>Plynovod</t>
  </si>
  <si>
    <t>7230001</t>
  </si>
  <si>
    <t xml:space="preserve">Vnitřní rozvod plynu </t>
  </si>
  <si>
    <t>kpl</t>
  </si>
  <si>
    <t>723 Plynovod</t>
  </si>
  <si>
    <t>04 Měření a regulace</t>
  </si>
  <si>
    <t>M21</t>
  </si>
  <si>
    <t>MaR</t>
  </si>
  <si>
    <t>21000001</t>
  </si>
  <si>
    <t xml:space="preserve">MaR </t>
  </si>
  <si>
    <t>M21 MaR</t>
  </si>
  <si>
    <t>05 Vzduchotechnika</t>
  </si>
  <si>
    <t>M24</t>
  </si>
  <si>
    <t>Montáže vzduchotechnických zařízení</t>
  </si>
  <si>
    <t>240000</t>
  </si>
  <si>
    <t xml:space="preserve">VZT </t>
  </si>
  <si>
    <t>M24 Montáže vzduchotechnických zařízení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</si>
</sst>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  <numFmt numFmtId="165" formatCode="0.0%"/>
    <numFmt numFmtId="166" formatCode="0.0"/>
    <numFmt numFmtId="167" formatCode="dd/mm/yy"/>
    <numFmt numFmtId="168" formatCode="#,##0&quot; Kč&quot;"/>
    <numFmt numFmtId="169" formatCode="0.00000"/>
  </numFmts>
  <fonts count="49">
    <font>
      <sz val="10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57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0" fontId="1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wrapText="1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34" borderId="0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6" fillId="35" borderId="10" xfId="0" applyFont="1" applyFill="1" applyBorder="1" applyAlignment="1">
      <alignment vertical="center"/>
    </xf>
    <xf numFmtId="0" fontId="7" fillId="35" borderId="11" xfId="0" applyFont="1" applyFill="1" applyBorder="1" applyAlignment="1">
      <alignment vertical="center"/>
    </xf>
    <xf numFmtId="0" fontId="1" fillId="35" borderId="11" xfId="0" applyFont="1" applyFill="1" applyBorder="1" applyAlignment="1">
      <alignment vertical="center"/>
    </xf>
    <xf numFmtId="4" fontId="6" fillId="35" borderId="19" xfId="0" applyNumberFormat="1" applyFont="1" applyFill="1" applyBorder="1" applyAlignment="1">
      <alignment horizontal="right" vertical="center"/>
    </xf>
    <xf numFmtId="4" fontId="6" fillId="35" borderId="20" xfId="0" applyNumberFormat="1" applyFont="1" applyFill="1" applyBorder="1" applyAlignment="1">
      <alignment horizontal="right" vertical="center"/>
    </xf>
    <xf numFmtId="4" fontId="7" fillId="34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4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165" fontId="3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166" fontId="1" fillId="0" borderId="24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65" fontId="3" fillId="0" borderId="14" xfId="0" applyNumberFormat="1" applyFont="1" applyBorder="1" applyAlignment="1">
      <alignment/>
    </xf>
    <xf numFmtId="3" fontId="4" fillId="0" borderId="2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0" fontId="4" fillId="35" borderId="10" xfId="0" applyFont="1" applyFill="1" applyBorder="1" applyAlignment="1">
      <alignment vertical="center"/>
    </xf>
    <xf numFmtId="49" fontId="4" fillId="35" borderId="11" xfId="0" applyNumberFormat="1" applyFont="1" applyFill="1" applyBorder="1" applyAlignment="1">
      <alignment horizontal="left" vertical="center"/>
    </xf>
    <xf numFmtId="0" fontId="4" fillId="35" borderId="11" xfId="0" applyFont="1" applyFill="1" applyBorder="1" applyAlignment="1">
      <alignment vertical="center"/>
    </xf>
    <xf numFmtId="165" fontId="3" fillId="35" borderId="12" xfId="0" applyNumberFormat="1" applyFont="1" applyFill="1" applyBorder="1" applyAlignment="1">
      <alignment/>
    </xf>
    <xf numFmtId="3" fontId="4" fillId="35" borderId="21" xfId="0" applyNumberFormat="1" applyFont="1" applyFill="1" applyBorder="1" applyAlignment="1">
      <alignment horizontal="right" vertical="center"/>
    </xf>
    <xf numFmtId="166" fontId="4" fillId="35" borderId="2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165" fontId="3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165" fontId="3" fillId="35" borderId="11" xfId="0" applyNumberFormat="1" applyFont="1" applyFill="1" applyBorder="1" applyAlignment="1">
      <alignment/>
    </xf>
    <xf numFmtId="3" fontId="4" fillId="35" borderId="11" xfId="0" applyNumberFormat="1" applyFont="1" applyFill="1" applyBorder="1" applyAlignment="1">
      <alignment horizontal="right" vertical="center"/>
    </xf>
    <xf numFmtId="3" fontId="4" fillId="35" borderId="12" xfId="0" applyNumberFormat="1" applyFont="1" applyFill="1" applyBorder="1" applyAlignment="1">
      <alignment horizontal="right" vertical="center"/>
    </xf>
    <xf numFmtId="0" fontId="7" fillId="33" borderId="25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center"/>
    </xf>
    <xf numFmtId="49" fontId="4" fillId="33" borderId="27" xfId="0" applyNumberFormat="1" applyFont="1" applyFill="1" applyBorder="1" applyAlignment="1">
      <alignment horizontal="left"/>
    </xf>
    <xf numFmtId="49" fontId="3" fillId="33" borderId="26" xfId="0" applyNumberFormat="1" applyFont="1" applyFill="1" applyBorder="1" applyAlignment="1">
      <alignment horizontal="center"/>
    </xf>
    <xf numFmtId="0" fontId="3" fillId="0" borderId="28" xfId="0" applyFont="1" applyBorder="1" applyAlignment="1">
      <alignment/>
    </xf>
    <xf numFmtId="49" fontId="3" fillId="0" borderId="29" xfId="0" applyNumberFormat="1" applyFont="1" applyBorder="1" applyAlignment="1">
      <alignment horizontal="left"/>
    </xf>
    <xf numFmtId="0" fontId="1" fillId="0" borderId="30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1" xfId="0" applyFont="1" applyBorder="1" applyAlignment="1">
      <alignment horizontal="left"/>
    </xf>
    <xf numFmtId="0" fontId="7" fillId="0" borderId="30" xfId="0" applyFont="1" applyBorder="1" applyAlignment="1">
      <alignment/>
    </xf>
    <xf numFmtId="49" fontId="3" fillId="0" borderId="31" xfId="0" applyNumberFormat="1" applyFont="1" applyBorder="1" applyAlignment="1">
      <alignment horizontal="left"/>
    </xf>
    <xf numFmtId="49" fontId="7" fillId="33" borderId="30" xfId="0" applyNumberFormat="1" applyFont="1" applyFill="1" applyBorder="1" applyAlignment="1">
      <alignment/>
    </xf>
    <xf numFmtId="49" fontId="1" fillId="33" borderId="12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3" fillId="0" borderId="31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49" fontId="7" fillId="33" borderId="32" xfId="0" applyNumberFormat="1" applyFont="1" applyFill="1" applyBorder="1" applyAlignment="1">
      <alignment/>
    </xf>
    <xf numFmtId="49" fontId="1" fillId="33" borderId="14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3" fillId="0" borderId="21" xfId="0" applyNumberFormat="1" applyFont="1" applyBorder="1" applyAlignment="1">
      <alignment horizontal="left"/>
    </xf>
    <xf numFmtId="0" fontId="3" fillId="0" borderId="33" xfId="0" applyFont="1" applyBorder="1" applyAlignment="1">
      <alignment/>
    </xf>
    <xf numFmtId="0" fontId="3" fillId="0" borderId="21" xfId="0" applyNumberFormat="1" applyFont="1" applyBorder="1" applyAlignment="1">
      <alignment/>
    </xf>
    <xf numFmtId="0" fontId="3" fillId="0" borderId="34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3" fillId="0" borderId="3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34" xfId="0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30" xfId="0" applyFont="1" applyBorder="1" applyAlignment="1">
      <alignment/>
    </xf>
    <xf numFmtId="0" fontId="3" fillId="0" borderId="28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1" fillId="33" borderId="36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3" fontId="1" fillId="0" borderId="29" xfId="0" applyNumberFormat="1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26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8" xfId="0" applyFont="1" applyBorder="1" applyAlignment="1">
      <alignment shrinkToFit="1"/>
    </xf>
    <xf numFmtId="0" fontId="1" fillId="0" borderId="40" xfId="0" applyFont="1" applyBorder="1" applyAlignment="1">
      <alignment/>
    </xf>
    <xf numFmtId="0" fontId="1" fillId="0" borderId="32" xfId="0" applyFont="1" applyBorder="1" applyAlignment="1">
      <alignment/>
    </xf>
    <xf numFmtId="3" fontId="1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3" fontId="1" fillId="0" borderId="43" xfId="0" applyNumberFormat="1" applyFont="1" applyBorder="1" applyAlignment="1">
      <alignment/>
    </xf>
    <xf numFmtId="0" fontId="1" fillId="0" borderId="44" xfId="0" applyFont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0" xfId="0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22" xfId="0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12" xfId="0" applyNumberFormat="1" applyFont="1" applyBorder="1" applyAlignment="1">
      <alignment horizontal="right"/>
    </xf>
    <xf numFmtId="0" fontId="6" fillId="33" borderId="42" xfId="0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6" fillId="33" borderId="44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top" wrapText="1"/>
    </xf>
    <xf numFmtId="49" fontId="7" fillId="0" borderId="51" xfId="45" applyNumberFormat="1" applyFont="1" applyBorder="1">
      <alignment/>
      <protection/>
    </xf>
    <xf numFmtId="49" fontId="1" fillId="0" borderId="51" xfId="45" applyNumberFormat="1" applyFont="1" applyBorder="1">
      <alignment/>
      <protection/>
    </xf>
    <xf numFmtId="49" fontId="1" fillId="0" borderId="51" xfId="45" applyNumberFormat="1" applyFont="1" applyBorder="1" applyAlignment="1">
      <alignment horizontal="right"/>
      <protection/>
    </xf>
    <xf numFmtId="0" fontId="1" fillId="0" borderId="52" xfId="45" applyFont="1" applyBorder="1">
      <alignment/>
      <protection/>
    </xf>
    <xf numFmtId="49" fontId="1" fillId="0" borderId="51" xfId="0" applyNumberFormat="1" applyFont="1" applyBorder="1" applyAlignment="1">
      <alignment horizontal="left"/>
    </xf>
    <xf numFmtId="0" fontId="1" fillId="0" borderId="53" xfId="0" applyNumberFormat="1" applyFont="1" applyBorder="1" applyAlignment="1">
      <alignment/>
    </xf>
    <xf numFmtId="49" fontId="7" fillId="0" borderId="54" xfId="45" applyNumberFormat="1" applyFont="1" applyBorder="1">
      <alignment/>
      <protection/>
    </xf>
    <xf numFmtId="49" fontId="1" fillId="0" borderId="54" xfId="45" applyNumberFormat="1" applyFont="1" applyBorder="1">
      <alignment/>
      <protection/>
    </xf>
    <xf numFmtId="49" fontId="1" fillId="0" borderId="54" xfId="45" applyNumberFormat="1" applyFont="1" applyBorder="1" applyAlignment="1">
      <alignment horizontal="right"/>
      <protection/>
    </xf>
    <xf numFmtId="49" fontId="7" fillId="33" borderId="19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55" xfId="0" applyFont="1" applyFill="1" applyBorder="1" applyAlignment="1">
      <alignment horizontal="center"/>
    </xf>
    <xf numFmtId="0" fontId="7" fillId="33" borderId="56" xfId="0" applyFont="1" applyFill="1" applyBorder="1" applyAlignment="1">
      <alignment horizontal="center"/>
    </xf>
    <xf numFmtId="0" fontId="7" fillId="33" borderId="57" xfId="0" applyFont="1" applyFill="1" applyBorder="1" applyAlignment="1">
      <alignment horizontal="center"/>
    </xf>
    <xf numFmtId="49" fontId="3" fillId="0" borderId="32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7" fillId="33" borderId="36" xfId="0" applyNumberFormat="1" applyFont="1" applyFill="1" applyBorder="1" applyAlignment="1">
      <alignment/>
    </xf>
    <xf numFmtId="3" fontId="7" fillId="33" borderId="55" xfId="0" applyNumberFormat="1" applyFont="1" applyFill="1" applyBorder="1" applyAlignment="1">
      <alignment/>
    </xf>
    <xf numFmtId="3" fontId="7" fillId="33" borderId="56" xfId="0" applyNumberFormat="1" applyFont="1" applyFill="1" applyBorder="1" applyAlignment="1">
      <alignment/>
    </xf>
    <xf numFmtId="3" fontId="7" fillId="33" borderId="57" xfId="0" applyNumberFormat="1" applyFont="1" applyFill="1" applyBorder="1" applyAlignment="1">
      <alignment/>
    </xf>
    <xf numFmtId="0" fontId="1" fillId="33" borderId="46" xfId="0" applyFont="1" applyFill="1" applyBorder="1" applyAlignment="1">
      <alignment/>
    </xf>
    <xf numFmtId="0" fontId="7" fillId="33" borderId="59" xfId="0" applyFont="1" applyFill="1" applyBorder="1" applyAlignment="1">
      <alignment horizontal="right"/>
    </xf>
    <xf numFmtId="0" fontId="7" fillId="33" borderId="27" xfId="0" applyFont="1" applyFill="1" applyBorder="1" applyAlignment="1">
      <alignment horizontal="right"/>
    </xf>
    <xf numFmtId="0" fontId="7" fillId="33" borderId="26" xfId="0" applyFont="1" applyFill="1" applyBorder="1" applyAlignment="1">
      <alignment horizontal="center"/>
    </xf>
    <xf numFmtId="4" fontId="4" fillId="33" borderId="27" xfId="0" applyNumberFormat="1" applyFont="1" applyFill="1" applyBorder="1" applyAlignment="1">
      <alignment horizontal="right"/>
    </xf>
    <xf numFmtId="4" fontId="4" fillId="33" borderId="46" xfId="0" applyNumberFormat="1" applyFont="1" applyFill="1" applyBorder="1" applyAlignment="1">
      <alignment horizontal="right"/>
    </xf>
    <xf numFmtId="0" fontId="1" fillId="0" borderId="35" xfId="0" applyFont="1" applyBorder="1" applyAlignment="1">
      <alignment/>
    </xf>
    <xf numFmtId="3" fontId="1" fillId="0" borderId="39" xfId="0" applyNumberFormat="1" applyFont="1" applyBorder="1" applyAlignment="1">
      <alignment horizontal="right"/>
    </xf>
    <xf numFmtId="166" fontId="1" fillId="0" borderId="21" xfId="0" applyNumberFormat="1" applyFont="1" applyBorder="1" applyAlignment="1">
      <alignment horizontal="right"/>
    </xf>
    <xf numFmtId="3" fontId="1" fillId="0" borderId="48" xfId="0" applyNumberFormat="1" applyFont="1" applyBorder="1" applyAlignment="1">
      <alignment horizontal="right"/>
    </xf>
    <xf numFmtId="4" fontId="1" fillId="0" borderId="38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0" fontId="1" fillId="33" borderId="42" xfId="0" applyFont="1" applyFill="1" applyBorder="1" applyAlignment="1">
      <alignment/>
    </xf>
    <xf numFmtId="0" fontId="7" fillId="33" borderId="43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4" fontId="1" fillId="33" borderId="60" xfId="0" applyNumberFormat="1" applyFont="1" applyFill="1" applyBorder="1" applyAlignment="1">
      <alignment/>
    </xf>
    <xf numFmtId="4" fontId="1" fillId="33" borderId="42" xfId="0" applyNumberFormat="1" applyFont="1" applyFill="1" applyBorder="1" applyAlignment="1">
      <alignment/>
    </xf>
    <xf numFmtId="4" fontId="1" fillId="33" borderId="43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" fillId="0" borderId="0" xfId="45" applyFont="1">
      <alignment/>
      <protection/>
    </xf>
    <xf numFmtId="0" fontId="1" fillId="0" borderId="0" xfId="45" applyFont="1" applyAlignment="1">
      <alignment horizontal="right"/>
      <protection/>
    </xf>
    <xf numFmtId="0" fontId="10" fillId="0" borderId="0" xfId="45" applyFont="1" applyAlignment="1">
      <alignment horizontal="center"/>
      <protection/>
    </xf>
    <xf numFmtId="0" fontId="11" fillId="0" borderId="0" xfId="45" applyFont="1" applyAlignment="1">
      <alignment horizontal="center"/>
      <protection/>
    </xf>
    <xf numFmtId="0" fontId="11" fillId="0" borderId="0" xfId="45" applyFont="1" applyAlignment="1">
      <alignment horizontal="right"/>
      <protection/>
    </xf>
    <xf numFmtId="0" fontId="1" fillId="0" borderId="51" xfId="45" applyFont="1" applyBorder="1">
      <alignment/>
      <protection/>
    </xf>
    <xf numFmtId="0" fontId="3" fillId="0" borderId="52" xfId="45" applyFont="1" applyBorder="1" applyAlignment="1">
      <alignment horizontal="right"/>
      <protection/>
    </xf>
    <xf numFmtId="49" fontId="1" fillId="0" borderId="51" xfId="45" applyNumberFormat="1" applyFont="1" applyBorder="1" applyAlignment="1">
      <alignment horizontal="left"/>
      <protection/>
    </xf>
    <xf numFmtId="0" fontId="1" fillId="0" borderId="53" xfId="45" applyFont="1" applyBorder="1">
      <alignment/>
      <protection/>
    </xf>
    <xf numFmtId="0" fontId="1" fillId="0" borderId="54" xfId="45" applyFont="1" applyBorder="1">
      <alignment/>
      <protection/>
    </xf>
    <xf numFmtId="0" fontId="3" fillId="0" borderId="0" xfId="45" applyFont="1">
      <alignment/>
      <protection/>
    </xf>
    <xf numFmtId="0" fontId="1" fillId="0" borderId="0" xfId="45" applyFont="1" applyAlignment="1">
      <alignment/>
      <protection/>
    </xf>
    <xf numFmtId="49" fontId="3" fillId="33" borderId="21" xfId="45" applyNumberFormat="1" applyFont="1" applyFill="1" applyBorder="1">
      <alignment/>
      <protection/>
    </xf>
    <xf numFmtId="0" fontId="3" fillId="33" borderId="12" xfId="45" applyFont="1" applyFill="1" applyBorder="1" applyAlignment="1">
      <alignment horizontal="center"/>
      <protection/>
    </xf>
    <xf numFmtId="0" fontId="3" fillId="33" borderId="12" xfId="45" applyNumberFormat="1" applyFont="1" applyFill="1" applyBorder="1" applyAlignment="1">
      <alignment horizontal="center"/>
      <protection/>
    </xf>
    <xf numFmtId="0" fontId="3" fillId="33" borderId="21" xfId="45" applyFont="1" applyFill="1" applyBorder="1" applyAlignment="1">
      <alignment horizontal="center"/>
      <protection/>
    </xf>
    <xf numFmtId="0" fontId="3" fillId="33" borderId="21" xfId="45" applyFont="1" applyFill="1" applyBorder="1" applyAlignment="1">
      <alignment horizontal="center" wrapText="1"/>
      <protection/>
    </xf>
    <xf numFmtId="0" fontId="7" fillId="0" borderId="24" xfId="45" applyFont="1" applyBorder="1" applyAlignment="1">
      <alignment horizontal="center"/>
      <protection/>
    </xf>
    <xf numFmtId="49" fontId="7" fillId="0" borderId="24" xfId="45" applyNumberFormat="1" applyFont="1" applyBorder="1" applyAlignment="1">
      <alignment horizontal="left"/>
      <protection/>
    </xf>
    <xf numFmtId="0" fontId="7" fillId="0" borderId="10" xfId="45" applyFont="1" applyBorder="1">
      <alignment/>
      <protection/>
    </xf>
    <xf numFmtId="0" fontId="1" fillId="0" borderId="11" xfId="45" applyFont="1" applyBorder="1" applyAlignment="1">
      <alignment horizontal="center"/>
      <protection/>
    </xf>
    <xf numFmtId="0" fontId="1" fillId="0" borderId="11" xfId="45" applyNumberFormat="1" applyFont="1" applyBorder="1" applyAlignment="1">
      <alignment horizontal="right"/>
      <protection/>
    </xf>
    <xf numFmtId="0" fontId="1" fillId="0" borderId="12" xfId="45" applyNumberFormat="1" applyFont="1" applyBorder="1">
      <alignment/>
      <protection/>
    </xf>
    <xf numFmtId="0" fontId="1" fillId="0" borderId="15" xfId="45" applyNumberFormat="1" applyFont="1" applyFill="1" applyBorder="1">
      <alignment/>
      <protection/>
    </xf>
    <xf numFmtId="0" fontId="1" fillId="0" borderId="22" xfId="45" applyNumberFormat="1" applyFont="1" applyFill="1" applyBorder="1">
      <alignment/>
      <protection/>
    </xf>
    <xf numFmtId="0" fontId="1" fillId="0" borderId="15" xfId="45" applyFont="1" applyFill="1" applyBorder="1">
      <alignment/>
      <protection/>
    </xf>
    <xf numFmtId="0" fontId="1" fillId="0" borderId="22" xfId="45" applyFont="1" applyFill="1" applyBorder="1">
      <alignment/>
      <protection/>
    </xf>
    <xf numFmtId="0" fontId="12" fillId="0" borderId="0" xfId="45" applyFont="1">
      <alignment/>
      <protection/>
    </xf>
    <xf numFmtId="0" fontId="8" fillId="0" borderId="23" xfId="45" applyFont="1" applyBorder="1" applyAlignment="1">
      <alignment horizontal="center" vertical="top"/>
      <protection/>
    </xf>
    <xf numFmtId="49" fontId="8" fillId="0" borderId="23" xfId="45" applyNumberFormat="1" applyFont="1" applyBorder="1" applyAlignment="1">
      <alignment horizontal="left" vertical="top"/>
      <protection/>
    </xf>
    <xf numFmtId="0" fontId="8" fillId="0" borderId="23" xfId="45" applyFont="1" applyBorder="1" applyAlignment="1">
      <alignment vertical="top" wrapText="1"/>
      <protection/>
    </xf>
    <xf numFmtId="49" fontId="8" fillId="0" borderId="23" xfId="45" applyNumberFormat="1" applyFont="1" applyBorder="1" applyAlignment="1">
      <alignment horizontal="center" shrinkToFit="1"/>
      <protection/>
    </xf>
    <xf numFmtId="4" fontId="8" fillId="0" borderId="23" xfId="45" applyNumberFormat="1" applyFont="1" applyBorder="1" applyAlignment="1">
      <alignment horizontal="right"/>
      <protection/>
    </xf>
    <xf numFmtId="4" fontId="8" fillId="0" borderId="23" xfId="45" applyNumberFormat="1" applyFont="1" applyBorder="1">
      <alignment/>
      <protection/>
    </xf>
    <xf numFmtId="169" fontId="8" fillId="0" borderId="23" xfId="45" applyNumberFormat="1" applyFont="1" applyBorder="1">
      <alignment/>
      <protection/>
    </xf>
    <xf numFmtId="4" fontId="8" fillId="0" borderId="22" xfId="45" applyNumberFormat="1" applyFont="1" applyBorder="1">
      <alignment/>
      <protection/>
    </xf>
    <xf numFmtId="0" fontId="1" fillId="33" borderId="21" xfId="45" applyFont="1" applyFill="1" applyBorder="1" applyAlignment="1">
      <alignment horizontal="center"/>
      <protection/>
    </xf>
    <xf numFmtId="49" fontId="13" fillId="33" borderId="21" xfId="45" applyNumberFormat="1" applyFont="1" applyFill="1" applyBorder="1" applyAlignment="1">
      <alignment horizontal="left"/>
      <protection/>
    </xf>
    <xf numFmtId="0" fontId="13" fillId="33" borderId="10" xfId="45" applyFont="1" applyFill="1" applyBorder="1">
      <alignment/>
      <protection/>
    </xf>
    <xf numFmtId="0" fontId="1" fillId="33" borderId="11" xfId="45" applyFont="1" applyFill="1" applyBorder="1" applyAlignment="1">
      <alignment horizontal="center"/>
      <protection/>
    </xf>
    <xf numFmtId="4" fontId="1" fillId="33" borderId="11" xfId="45" applyNumberFormat="1" applyFont="1" applyFill="1" applyBorder="1" applyAlignment="1">
      <alignment horizontal="right"/>
      <protection/>
    </xf>
    <xf numFmtId="4" fontId="1" fillId="33" borderId="12" xfId="45" applyNumberFormat="1" applyFont="1" applyFill="1" applyBorder="1" applyAlignment="1">
      <alignment horizontal="right"/>
      <protection/>
    </xf>
    <xf numFmtId="4" fontId="7" fillId="33" borderId="21" xfId="45" applyNumberFormat="1" applyFont="1" applyFill="1" applyBorder="1">
      <alignment/>
      <protection/>
    </xf>
    <xf numFmtId="0" fontId="1" fillId="33" borderId="11" xfId="45" applyFont="1" applyFill="1" applyBorder="1">
      <alignment/>
      <protection/>
    </xf>
    <xf numFmtId="4" fontId="7" fillId="33" borderId="12" xfId="45" applyNumberFormat="1" applyFont="1" applyFill="1" applyBorder="1">
      <alignment/>
      <protection/>
    </xf>
    <xf numFmtId="3" fontId="1" fillId="0" borderId="0" xfId="45" applyNumberFormat="1" applyFont="1">
      <alignment/>
      <protection/>
    </xf>
    <xf numFmtId="0" fontId="1" fillId="0" borderId="0" xfId="45" applyFont="1" applyBorder="1">
      <alignment/>
      <protection/>
    </xf>
    <xf numFmtId="0" fontId="14" fillId="0" borderId="0" xfId="45" applyFont="1" applyAlignment="1">
      <alignment/>
      <protection/>
    </xf>
    <xf numFmtId="0" fontId="15" fillId="0" borderId="0" xfId="45" applyFont="1" applyBorder="1">
      <alignment/>
      <protection/>
    </xf>
    <xf numFmtId="3" fontId="15" fillId="0" borderId="0" xfId="45" applyNumberFormat="1" applyFont="1" applyBorder="1" applyAlignment="1">
      <alignment horizontal="right"/>
      <protection/>
    </xf>
    <xf numFmtId="4" fontId="15" fillId="0" borderId="0" xfId="45" applyNumberFormat="1" applyFont="1" applyBorder="1">
      <alignment/>
      <protection/>
    </xf>
    <xf numFmtId="0" fontId="14" fillId="0" borderId="0" xfId="45" applyFont="1" applyBorder="1" applyAlignment="1">
      <alignment/>
      <protection/>
    </xf>
    <xf numFmtId="0" fontId="1" fillId="0" borderId="0" xfId="45" applyFont="1" applyBorder="1" applyAlignment="1">
      <alignment horizontal="right"/>
      <protection/>
    </xf>
    <xf numFmtId="4" fontId="1" fillId="0" borderId="22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61" xfId="0" applyNumberFormat="1" applyFont="1" applyBorder="1" applyAlignment="1">
      <alignment horizontal="right" vertical="center"/>
    </xf>
    <xf numFmtId="3" fontId="6" fillId="36" borderId="55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wrapText="1"/>
    </xf>
    <xf numFmtId="168" fontId="1" fillId="0" borderId="31" xfId="0" applyNumberFormat="1" applyFont="1" applyBorder="1" applyAlignment="1">
      <alignment horizontal="right" indent="2"/>
    </xf>
    <xf numFmtId="168" fontId="6" fillId="33" borderId="41" xfId="0" applyNumberFormat="1" applyFont="1" applyFill="1" applyBorder="1" applyAlignment="1">
      <alignment horizontal="right" indent="2"/>
    </xf>
    <xf numFmtId="0" fontId="8" fillId="0" borderId="0" xfId="0" applyFont="1" applyBorder="1" applyAlignment="1">
      <alignment horizontal="left" vertical="top" wrapText="1"/>
    </xf>
    <xf numFmtId="0" fontId="2" fillId="0" borderId="62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/>
    </xf>
    <xf numFmtId="0" fontId="1" fillId="0" borderId="63" xfId="0" applyFont="1" applyBorder="1" applyAlignment="1">
      <alignment horizontal="center" shrinkToFit="1"/>
    </xf>
    <xf numFmtId="0" fontId="2" fillId="0" borderId="18" xfId="0" applyFont="1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1" fillId="0" borderId="64" xfId="45" applyFont="1" applyBorder="1" applyAlignment="1">
      <alignment horizontal="center"/>
      <protection/>
    </xf>
    <xf numFmtId="0" fontId="1" fillId="0" borderId="65" xfId="45" applyFont="1" applyBorder="1" applyAlignment="1">
      <alignment horizontal="center"/>
      <protection/>
    </xf>
    <xf numFmtId="0" fontId="1" fillId="0" borderId="66" xfId="45" applyFont="1" applyBorder="1" applyAlignment="1">
      <alignment horizontal="left"/>
      <protection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7" fillId="33" borderId="60" xfId="0" applyNumberFormat="1" applyFont="1" applyFill="1" applyBorder="1" applyAlignment="1">
      <alignment horizontal="right"/>
    </xf>
    <xf numFmtId="0" fontId="9" fillId="0" borderId="0" xfId="45" applyFont="1" applyBorder="1" applyAlignment="1">
      <alignment horizontal="center"/>
      <protection/>
    </xf>
    <xf numFmtId="49" fontId="1" fillId="0" borderId="65" xfId="45" applyNumberFormat="1" applyFont="1" applyBorder="1" applyAlignment="1">
      <alignment horizontal="center"/>
      <protection/>
    </xf>
    <xf numFmtId="0" fontId="1" fillId="0" borderId="66" xfId="45" applyFont="1" applyBorder="1" applyAlignment="1">
      <alignment horizontal="center" shrinkToFi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0"/>
  <sheetViews>
    <sheetView showGridLines="0" tabSelected="1" zoomScaleSheetLayoutView="75" zoomScalePageLayoutView="0" workbookViewId="0" topLeftCell="B1">
      <selection activeCell="B1" sqref="B1"/>
    </sheetView>
  </sheetViews>
  <sheetFormatPr defaultColWidth="9.00390625" defaultRowHeight="12.75"/>
  <cols>
    <col min="1" max="1" width="0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>
        <v>43678</v>
      </c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12" t="s">
        <v>4</v>
      </c>
      <c r="E5" s="13" t="s">
        <v>5</v>
      </c>
      <c r="F5" s="14"/>
      <c r="G5" s="15"/>
      <c r="H5" s="14"/>
      <c r="I5" s="15"/>
      <c r="O5" s="8"/>
    </row>
    <row r="6" ht="12.75">
      <c r="E6" s="1" t="s">
        <v>6</v>
      </c>
    </row>
    <row r="7" spans="3:11" ht="12.75">
      <c r="C7" s="16" t="s">
        <v>7</v>
      </c>
      <c r="D7" s="17" t="s">
        <v>8</v>
      </c>
      <c r="H7" s="18" t="s">
        <v>9</v>
      </c>
      <c r="J7" s="17"/>
      <c r="K7" s="17"/>
    </row>
    <row r="8" spans="4:11" ht="12.75">
      <c r="D8" s="17"/>
      <c r="H8" s="18" t="s">
        <v>10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11</v>
      </c>
      <c r="D11" s="17"/>
      <c r="H11" s="18" t="s">
        <v>9</v>
      </c>
      <c r="J11" s="17"/>
      <c r="K11" s="17"/>
    </row>
    <row r="12" spans="4:11" ht="12.75">
      <c r="D12" s="17"/>
      <c r="H12" s="18" t="s">
        <v>10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12</v>
      </c>
      <c r="H14" s="19" t="s">
        <v>13</v>
      </c>
      <c r="J14" s="18"/>
    </row>
    <row r="15" ht="12.75" customHeight="1">
      <c r="J15" s="18"/>
    </row>
    <row r="16" spans="3:8" ht="28.5" customHeight="1">
      <c r="C16" s="19" t="s">
        <v>14</v>
      </c>
      <c r="H16" s="19" t="s">
        <v>14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15</v>
      </c>
      <c r="K18" s="27"/>
    </row>
    <row r="19" spans="2:11" ht="15" customHeight="1">
      <c r="B19" s="28" t="s">
        <v>16</v>
      </c>
      <c r="C19" s="29"/>
      <c r="D19" s="30">
        <v>15</v>
      </c>
      <c r="E19" s="31" t="s">
        <v>17</v>
      </c>
      <c r="F19" s="32"/>
      <c r="G19" s="33"/>
      <c r="H19" s="33"/>
      <c r="I19" s="267">
        <f>G35+H51</f>
        <v>0</v>
      </c>
      <c r="J19" s="267"/>
      <c r="K19" s="34"/>
    </row>
    <row r="20" spans="2:11" ht="12.75">
      <c r="B20" s="28" t="s">
        <v>18</v>
      </c>
      <c r="C20" s="29"/>
      <c r="D20" s="30">
        <f>SazbaDPH1</f>
        <v>15</v>
      </c>
      <c r="E20" s="31" t="s">
        <v>17</v>
      </c>
      <c r="F20" s="35"/>
      <c r="G20" s="36"/>
      <c r="H20" s="36"/>
      <c r="I20" s="268">
        <f>I35</f>
        <v>0</v>
      </c>
      <c r="J20" s="268"/>
      <c r="K20" s="34"/>
    </row>
    <row r="21" spans="2:11" ht="12.75">
      <c r="B21" s="28" t="s">
        <v>16</v>
      </c>
      <c r="C21" s="29"/>
      <c r="D21" s="30">
        <v>21</v>
      </c>
      <c r="E21" s="31" t="s">
        <v>17</v>
      </c>
      <c r="F21" s="35"/>
      <c r="G21" s="36"/>
      <c r="H21" s="36"/>
      <c r="I21" s="268">
        <f>ROUND(H35,0)</f>
        <v>0</v>
      </c>
      <c r="J21" s="268"/>
      <c r="K21" s="34"/>
    </row>
    <row r="22" spans="2:11" ht="12.75">
      <c r="B22" s="28" t="s">
        <v>18</v>
      </c>
      <c r="C22" s="29"/>
      <c r="D22" s="30">
        <f>SazbaDPH2</f>
        <v>21</v>
      </c>
      <c r="E22" s="31" t="s">
        <v>17</v>
      </c>
      <c r="F22" s="37"/>
      <c r="G22" s="38"/>
      <c r="H22" s="38"/>
      <c r="I22" s="269">
        <f>ROUND(I21*D21/100,0)</f>
        <v>0</v>
      </c>
      <c r="J22" s="269"/>
      <c r="K22" s="34"/>
    </row>
    <row r="23" spans="2:11" ht="15.75">
      <c r="B23" s="39" t="s">
        <v>19</v>
      </c>
      <c r="C23" s="40"/>
      <c r="D23" s="40"/>
      <c r="E23" s="41"/>
      <c r="F23" s="42"/>
      <c r="G23" s="43"/>
      <c r="H23" s="43"/>
      <c r="I23" s="270">
        <f>SUM(I19:I22)</f>
        <v>0</v>
      </c>
      <c r="J23" s="270"/>
      <c r="K23" s="44"/>
    </row>
    <row r="26" ht="1.5" customHeight="1"/>
    <row r="27" spans="2:12" ht="15.75" customHeight="1">
      <c r="B27" s="13" t="s">
        <v>20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21</v>
      </c>
      <c r="C29" s="48"/>
      <c r="D29" s="48"/>
      <c r="E29" s="49"/>
      <c r="F29" s="50" t="s">
        <v>22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23</v>
      </c>
      <c r="J29" s="50" t="s">
        <v>17</v>
      </c>
    </row>
    <row r="30" spans="2:10" ht="12.75">
      <c r="B30" s="52" t="s">
        <v>24</v>
      </c>
      <c r="C30" s="53" t="s">
        <v>25</v>
      </c>
      <c r="D30" s="54"/>
      <c r="E30" s="55"/>
      <c r="F30" s="56">
        <f>'01  KL'!F34:G34</f>
        <v>0</v>
      </c>
      <c r="G30" s="57">
        <f>F30/1.15</f>
        <v>0</v>
      </c>
      <c r="H30" s="58">
        <v>0</v>
      </c>
      <c r="I30" s="58">
        <f>(G30*SazbaDPH1)/100+(H30*SazbaDPH2)/100</f>
        <v>0</v>
      </c>
      <c r="J30" s="59">
        <f aca="true" t="shared" si="0" ref="J30:J35">IF(CelkemObjekty=0,"",F30/CelkemObjekty*100)</f>
      </c>
    </row>
    <row r="31" spans="2:10" ht="12.75">
      <c r="B31" s="60" t="s">
        <v>26</v>
      </c>
      <c r="C31" s="61" t="s">
        <v>27</v>
      </c>
      <c r="D31" s="62"/>
      <c r="E31" s="63"/>
      <c r="F31" s="64">
        <f>'02  KL'!F34:G34</f>
        <v>0</v>
      </c>
      <c r="G31" s="65">
        <f>F31/1.15</f>
        <v>0</v>
      </c>
      <c r="H31" s="66">
        <v>0</v>
      </c>
      <c r="I31" s="66">
        <f>(G31*SazbaDPH1)/100+(H31*SazbaDPH2)/100</f>
        <v>0</v>
      </c>
      <c r="J31" s="59">
        <f t="shared" si="0"/>
      </c>
    </row>
    <row r="32" spans="2:10" ht="12.75">
      <c r="B32" s="60" t="s">
        <v>28</v>
      </c>
      <c r="C32" s="61" t="s">
        <v>29</v>
      </c>
      <c r="D32" s="62"/>
      <c r="E32" s="63"/>
      <c r="F32" s="64">
        <f>'03  KL'!F34:G34</f>
        <v>0</v>
      </c>
      <c r="G32" s="65">
        <f>F32/1.15</f>
        <v>0</v>
      </c>
      <c r="H32" s="66">
        <v>0</v>
      </c>
      <c r="I32" s="66">
        <f>(G32*SazbaDPH1)/100+(H32*SazbaDPH2)/100</f>
        <v>0</v>
      </c>
      <c r="J32" s="59">
        <f t="shared" si="0"/>
      </c>
    </row>
    <row r="33" spans="2:10" ht="12.75">
      <c r="B33" s="60" t="s">
        <v>30</v>
      </c>
      <c r="C33" s="61" t="s">
        <v>31</v>
      </c>
      <c r="D33" s="62"/>
      <c r="E33" s="63"/>
      <c r="F33" s="64">
        <f>'04  KL'!F34:G34</f>
        <v>0</v>
      </c>
      <c r="G33" s="65">
        <f>F33/1.15</f>
        <v>0</v>
      </c>
      <c r="H33" s="66">
        <v>0</v>
      </c>
      <c r="I33" s="66">
        <f>(G33*SazbaDPH1)/100+(H33*SazbaDPH2)/100</f>
        <v>0</v>
      </c>
      <c r="J33" s="59">
        <f t="shared" si="0"/>
      </c>
    </row>
    <row r="34" spans="2:10" ht="12.75">
      <c r="B34" s="60" t="s">
        <v>32</v>
      </c>
      <c r="C34" s="61" t="s">
        <v>33</v>
      </c>
      <c r="D34" s="62"/>
      <c r="E34" s="63"/>
      <c r="F34" s="64">
        <f>'05  KL'!F34:G34</f>
        <v>0</v>
      </c>
      <c r="G34" s="65">
        <f>F34/1.15</f>
        <v>0</v>
      </c>
      <c r="H34" s="66">
        <v>0</v>
      </c>
      <c r="I34" s="66">
        <f>(G34*SazbaDPH1)/100+(H34*SazbaDPH2)/100</f>
        <v>0</v>
      </c>
      <c r="J34" s="59">
        <f t="shared" si="0"/>
      </c>
    </row>
    <row r="35" spans="2:10" ht="17.25" customHeight="1">
      <c r="B35" s="67" t="s">
        <v>34</v>
      </c>
      <c r="C35" s="68"/>
      <c r="D35" s="69"/>
      <c r="E35" s="70"/>
      <c r="F35" s="71">
        <f>SUM(F30:F34)</f>
        <v>0</v>
      </c>
      <c r="G35" s="71">
        <f>SUM(G30:G34)</f>
        <v>0</v>
      </c>
      <c r="H35" s="71">
        <f>SUM(H30:H34)</f>
        <v>0</v>
      </c>
      <c r="I35" s="71">
        <f>SUM(I30:I34)</f>
        <v>0</v>
      </c>
      <c r="J35" s="72">
        <f t="shared" si="0"/>
      </c>
    </row>
    <row r="36" spans="2:11" ht="12.75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 ht="12.75" customHeight="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9:10" ht="9" customHeight="1">
      <c r="I38" s="1"/>
      <c r="J38" s="1"/>
    </row>
    <row r="39" spans="9:10" ht="6" customHeight="1">
      <c r="I39" s="1"/>
      <c r="J39" s="1"/>
    </row>
    <row r="40" ht="3" customHeight="1"/>
    <row r="41" ht="6.75" customHeight="1"/>
    <row r="42" spans="2:10" ht="20.25" customHeight="1">
      <c r="B42" s="13" t="s">
        <v>35</v>
      </c>
      <c r="C42" s="45"/>
      <c r="D42" s="45"/>
      <c r="E42" s="45"/>
      <c r="F42" s="45"/>
      <c r="G42" s="45"/>
      <c r="H42" s="45"/>
      <c r="I42" s="45"/>
      <c r="J42" s="45"/>
    </row>
    <row r="43" ht="9" customHeight="1"/>
    <row r="44" spans="2:9" ht="12.75">
      <c r="B44" s="47" t="s">
        <v>36</v>
      </c>
      <c r="C44" s="48"/>
      <c r="D44" s="48"/>
      <c r="E44" s="74"/>
      <c r="F44" s="75"/>
      <c r="G44" s="51"/>
      <c r="H44" s="50" t="s">
        <v>22</v>
      </c>
      <c r="I44" s="1"/>
    </row>
    <row r="45" spans="2:9" ht="12.75">
      <c r="B45" s="52" t="s">
        <v>37</v>
      </c>
      <c r="C45" s="53"/>
      <c r="D45" s="54"/>
      <c r="E45" s="76"/>
      <c r="F45" s="77"/>
      <c r="G45" s="57"/>
      <c r="H45" s="58">
        <v>0</v>
      </c>
      <c r="I45" s="1"/>
    </row>
    <row r="46" spans="2:9" ht="12.75">
      <c r="B46" s="60" t="s">
        <v>38</v>
      </c>
      <c r="C46" s="61"/>
      <c r="D46" s="62"/>
      <c r="E46" s="78"/>
      <c r="F46" s="79"/>
      <c r="G46" s="65"/>
      <c r="H46" s="66">
        <v>0</v>
      </c>
      <c r="I46" s="1"/>
    </row>
    <row r="47" spans="2:9" ht="12.75">
      <c r="B47" s="60" t="s">
        <v>39</v>
      </c>
      <c r="C47" s="61"/>
      <c r="D47" s="62"/>
      <c r="E47" s="78"/>
      <c r="F47" s="79"/>
      <c r="G47" s="65"/>
      <c r="H47" s="66">
        <v>0</v>
      </c>
      <c r="I47" s="1"/>
    </row>
    <row r="48" spans="2:9" ht="12.75">
      <c r="B48" s="60" t="s">
        <v>40</v>
      </c>
      <c r="C48" s="61"/>
      <c r="D48" s="62"/>
      <c r="E48" s="78"/>
      <c r="F48" s="79"/>
      <c r="G48" s="65"/>
      <c r="H48" s="66">
        <v>0</v>
      </c>
      <c r="I48" s="1"/>
    </row>
    <row r="49" spans="2:9" ht="12.75">
      <c r="B49" s="60" t="s">
        <v>41</v>
      </c>
      <c r="C49" s="61"/>
      <c r="D49" s="62"/>
      <c r="E49" s="78"/>
      <c r="F49" s="79"/>
      <c r="G49" s="65"/>
      <c r="H49" s="66">
        <v>0</v>
      </c>
      <c r="I49" s="1"/>
    </row>
    <row r="50" spans="2:10" ht="12.75">
      <c r="B50" s="60" t="s">
        <v>42</v>
      </c>
      <c r="C50" s="61"/>
      <c r="D50" s="62"/>
      <c r="E50" s="78"/>
      <c r="F50" s="79"/>
      <c r="G50" s="65"/>
      <c r="H50" s="66">
        <v>0</v>
      </c>
      <c r="I50" s="1"/>
      <c r="J50" s="1"/>
    </row>
    <row r="51" spans="2:10" ht="12.75">
      <c r="B51" s="67" t="s">
        <v>34</v>
      </c>
      <c r="C51" s="68"/>
      <c r="D51" s="69"/>
      <c r="E51" s="80"/>
      <c r="F51" s="81"/>
      <c r="G51" s="82"/>
      <c r="H51" s="71">
        <f>SUM(H45:H50)</f>
        <v>0</v>
      </c>
      <c r="I51" s="1"/>
      <c r="J51" s="1"/>
    </row>
    <row r="52" spans="9:10" ht="12.75">
      <c r="I52" s="1"/>
      <c r="J52" s="1"/>
    </row>
    <row r="53" ht="12.75">
      <c r="J53" s="1"/>
    </row>
    <row r="54" ht="12.75">
      <c r="J54" s="1"/>
    </row>
    <row r="55" ht="12.75">
      <c r="J55" s="1"/>
    </row>
    <row r="56" ht="12.75">
      <c r="J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</sheetData>
  <sheetProtection selectLockedCells="1" selectUnlockedCells="1"/>
  <mergeCells count="5">
    <mergeCell ref="I19:J19"/>
    <mergeCell ref="I20:J20"/>
    <mergeCell ref="I21:J21"/>
    <mergeCell ref="I22:J22"/>
    <mergeCell ref="I23:J23"/>
  </mergeCells>
  <printOptions/>
  <pageMargins left="0.39375" right="0.19652777777777777" top="0.39375" bottom="0.39305555555555555" header="0.5118055555555555" footer="0.19652777777777777"/>
  <pageSetup fitToHeight="9999" fitToWidth="1" horizontalDpi="300" verticalDpi="300" orientation="portrait" paperSize="9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B82"/>
  <sheetViews>
    <sheetView showGridLines="0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15" customWidth="1"/>
    <col min="6" max="6" width="9.875" style="214" customWidth="1"/>
    <col min="7" max="7" width="13.875" style="214" customWidth="1"/>
    <col min="8" max="11" width="0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288" t="s">
        <v>106</v>
      </c>
      <c r="B1" s="288"/>
      <c r="C1" s="288"/>
      <c r="D1" s="288"/>
      <c r="E1" s="288"/>
      <c r="F1" s="288"/>
      <c r="G1" s="288"/>
    </row>
    <row r="2" spans="2:7" ht="14.25" customHeight="1">
      <c r="B2" s="216"/>
      <c r="C2" s="217"/>
      <c r="D2" s="217"/>
      <c r="E2" s="218"/>
      <c r="F2" s="217"/>
      <c r="G2" s="217"/>
    </row>
    <row r="3" spans="1:7" ht="12.75">
      <c r="A3" s="282" t="s">
        <v>3</v>
      </c>
      <c r="B3" s="282"/>
      <c r="C3" s="169" t="s">
        <v>88</v>
      </c>
      <c r="D3" s="219"/>
      <c r="E3" s="220" t="s">
        <v>107</v>
      </c>
      <c r="F3" s="221">
        <f>'03  Rek'!H1</f>
        <v>0</v>
      </c>
      <c r="G3" s="222"/>
    </row>
    <row r="4" spans="1:7" ht="12.75">
      <c r="A4" s="289" t="s">
        <v>90</v>
      </c>
      <c r="B4" s="289"/>
      <c r="C4" s="175" t="s">
        <v>132</v>
      </c>
      <c r="D4" s="223"/>
      <c r="E4" s="290" t="str">
        <f>'03  Rek'!G2</f>
        <v>Výměna zdrojů tepla pro vytápění a ohřev TV</v>
      </c>
      <c r="F4" s="290"/>
      <c r="G4" s="290"/>
    </row>
    <row r="5" spans="1:7" ht="12.75">
      <c r="A5" s="224"/>
      <c r="G5" s="225"/>
    </row>
    <row r="6" spans="1:11" ht="27" customHeight="1">
      <c r="A6" s="226" t="s">
        <v>108</v>
      </c>
      <c r="B6" s="227" t="s">
        <v>109</v>
      </c>
      <c r="C6" s="227" t="s">
        <v>110</v>
      </c>
      <c r="D6" s="227" t="s">
        <v>111</v>
      </c>
      <c r="E6" s="228" t="s">
        <v>112</v>
      </c>
      <c r="F6" s="227" t="s">
        <v>113</v>
      </c>
      <c r="G6" s="229" t="s">
        <v>114</v>
      </c>
      <c r="H6" s="230" t="s">
        <v>115</v>
      </c>
      <c r="I6" s="230" t="s">
        <v>116</v>
      </c>
      <c r="J6" s="230" t="s">
        <v>117</v>
      </c>
      <c r="K6" s="230" t="s">
        <v>118</v>
      </c>
    </row>
    <row r="7" spans="1:15" ht="12.75">
      <c r="A7" s="231" t="s">
        <v>119</v>
      </c>
      <c r="B7" s="232" t="s">
        <v>133</v>
      </c>
      <c r="C7" s="233" t="s">
        <v>134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135</v>
      </c>
      <c r="C8" s="244" t="s">
        <v>136</v>
      </c>
      <c r="D8" s="245" t="s">
        <v>137</v>
      </c>
      <c r="E8" s="246">
        <v>1</v>
      </c>
      <c r="F8" s="246">
        <v>0</v>
      </c>
      <c r="G8" s="247">
        <f>E8*F8</f>
        <v>0</v>
      </c>
      <c r="H8" s="248">
        <v>0</v>
      </c>
      <c r="I8" s="249">
        <f>E8*H8</f>
        <v>0</v>
      </c>
      <c r="J8" s="248">
        <v>0</v>
      </c>
      <c r="K8" s="249">
        <f>E8*J8</f>
        <v>0</v>
      </c>
      <c r="O8" s="241">
        <v>2</v>
      </c>
      <c r="AA8" s="214">
        <v>1</v>
      </c>
      <c r="AB8" s="214">
        <v>7</v>
      </c>
      <c r="AC8" s="214">
        <v>7</v>
      </c>
      <c r="AZ8" s="214">
        <v>2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7</v>
      </c>
    </row>
    <row r="9" spans="1:57" ht="12.75">
      <c r="A9" s="250"/>
      <c r="B9" s="251" t="s">
        <v>124</v>
      </c>
      <c r="C9" s="252" t="s">
        <v>138</v>
      </c>
      <c r="D9" s="253"/>
      <c r="E9" s="254"/>
      <c r="F9" s="255"/>
      <c r="G9" s="256">
        <f>SUM(G7:G8)</f>
        <v>0</v>
      </c>
      <c r="H9" s="257"/>
      <c r="I9" s="258">
        <f>SUM(I7:I8)</f>
        <v>0</v>
      </c>
      <c r="J9" s="257"/>
      <c r="K9" s="258">
        <f>SUM(K7:K8)</f>
        <v>0</v>
      </c>
      <c r="O9" s="241">
        <v>4</v>
      </c>
      <c r="BA9" s="259">
        <f>SUM(BA7:BA8)</f>
        <v>0</v>
      </c>
      <c r="BB9" s="259">
        <f>SUM(BB7:BB8)</f>
        <v>0</v>
      </c>
      <c r="BC9" s="259">
        <f>SUM(BC7:BC8)</f>
        <v>0</v>
      </c>
      <c r="BD9" s="259">
        <f>SUM(BD7:BD8)</f>
        <v>0</v>
      </c>
      <c r="BE9" s="259">
        <f>SUM(BE7:BE8)</f>
        <v>0</v>
      </c>
    </row>
    <row r="10" ht="12.75">
      <c r="E10" s="214"/>
    </row>
    <row r="11" ht="12.75">
      <c r="E11" s="214"/>
    </row>
    <row r="12" ht="12.75">
      <c r="E12" s="214"/>
    </row>
    <row r="13" ht="12.75">
      <c r="E13" s="214"/>
    </row>
    <row r="14" ht="12.75">
      <c r="E14" s="214"/>
    </row>
    <row r="15" ht="12.75">
      <c r="E15" s="214"/>
    </row>
    <row r="16" ht="12.75">
      <c r="E16" s="214"/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spans="1:7" ht="12.75">
      <c r="A33" s="260"/>
      <c r="B33" s="260"/>
      <c r="C33" s="260"/>
      <c r="D33" s="260"/>
      <c r="E33" s="260"/>
      <c r="F33" s="260"/>
      <c r="G33" s="260"/>
    </row>
    <row r="34" spans="1:7" ht="12.75">
      <c r="A34" s="260"/>
      <c r="B34" s="260"/>
      <c r="C34" s="260"/>
      <c r="D34" s="260"/>
      <c r="E34" s="260"/>
      <c r="F34" s="260"/>
      <c r="G34" s="260"/>
    </row>
    <row r="35" spans="1:7" ht="12.75">
      <c r="A35" s="260"/>
      <c r="B35" s="260"/>
      <c r="C35" s="260"/>
      <c r="D35" s="260"/>
      <c r="E35" s="260"/>
      <c r="F35" s="260"/>
      <c r="G35" s="260"/>
    </row>
    <row r="36" spans="1:7" ht="12.75">
      <c r="A36" s="260"/>
      <c r="B36" s="260"/>
      <c r="C36" s="260"/>
      <c r="D36" s="260"/>
      <c r="E36" s="260"/>
      <c r="F36" s="260"/>
      <c r="G36" s="260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ht="12.75">
      <c r="E41" s="214"/>
    </row>
    <row r="42" ht="12.75">
      <c r="E42" s="214"/>
    </row>
    <row r="43" ht="12.75">
      <c r="E43" s="214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spans="1:2" ht="12.75">
      <c r="A68" s="261"/>
      <c r="B68" s="261"/>
    </row>
    <row r="69" spans="1:7" ht="12.75">
      <c r="A69" s="260"/>
      <c r="B69" s="260"/>
      <c r="C69" s="262"/>
      <c r="D69" s="262"/>
      <c r="E69" s="263"/>
      <c r="F69" s="262"/>
      <c r="G69" s="264"/>
    </row>
    <row r="70" spans="1:7" ht="12.75">
      <c r="A70" s="265"/>
      <c r="B70" s="265"/>
      <c r="C70" s="260"/>
      <c r="D70" s="260"/>
      <c r="E70" s="266"/>
      <c r="F70" s="260"/>
      <c r="G70" s="260"/>
    </row>
    <row r="71" spans="1:7" ht="12.75">
      <c r="A71" s="260"/>
      <c r="B71" s="260"/>
      <c r="C71" s="260"/>
      <c r="D71" s="260"/>
      <c r="E71" s="266"/>
      <c r="F71" s="260"/>
      <c r="G71" s="260"/>
    </row>
    <row r="72" spans="1:7" ht="12.75">
      <c r="A72" s="260"/>
      <c r="B72" s="260"/>
      <c r="C72" s="260"/>
      <c r="D72" s="260"/>
      <c r="E72" s="266"/>
      <c r="F72" s="260"/>
      <c r="G72" s="260"/>
    </row>
    <row r="73" spans="1:7" ht="12.75">
      <c r="A73" s="260"/>
      <c r="B73" s="260"/>
      <c r="C73" s="260"/>
      <c r="D73" s="260"/>
      <c r="E73" s="266"/>
      <c r="F73" s="260"/>
      <c r="G73" s="260"/>
    </row>
    <row r="74" spans="1:7" ht="12.75">
      <c r="A74" s="260"/>
      <c r="B74" s="260"/>
      <c r="C74" s="260"/>
      <c r="D74" s="260"/>
      <c r="E74" s="266"/>
      <c r="F74" s="260"/>
      <c r="G74" s="260"/>
    </row>
    <row r="75" spans="1:7" ht="12.75">
      <c r="A75" s="260"/>
      <c r="B75" s="260"/>
      <c r="C75" s="260"/>
      <c r="D75" s="260"/>
      <c r="E75" s="266"/>
      <c r="F75" s="260"/>
      <c r="G75" s="260"/>
    </row>
    <row r="76" spans="1:7" ht="12.75">
      <c r="A76" s="260"/>
      <c r="B76" s="260"/>
      <c r="C76" s="260"/>
      <c r="D76" s="260"/>
      <c r="E76" s="266"/>
      <c r="F76" s="260"/>
      <c r="G76" s="260"/>
    </row>
    <row r="77" spans="1:7" ht="12.75">
      <c r="A77" s="260"/>
      <c r="B77" s="260"/>
      <c r="C77" s="260"/>
      <c r="D77" s="260"/>
      <c r="E77" s="266"/>
      <c r="F77" s="260"/>
      <c r="G77" s="260"/>
    </row>
    <row r="78" spans="1:7" ht="12.75">
      <c r="A78" s="260"/>
      <c r="B78" s="260"/>
      <c r="C78" s="260"/>
      <c r="D78" s="260"/>
      <c r="E78" s="266"/>
      <c r="F78" s="260"/>
      <c r="G78" s="260"/>
    </row>
    <row r="79" spans="1:7" ht="12.75">
      <c r="A79" s="260"/>
      <c r="B79" s="260"/>
      <c r="C79" s="260"/>
      <c r="D79" s="260"/>
      <c r="E79" s="266"/>
      <c r="F79" s="260"/>
      <c r="G79" s="260"/>
    </row>
    <row r="80" spans="1:7" ht="12.75">
      <c r="A80" s="260"/>
      <c r="B80" s="260"/>
      <c r="C80" s="260"/>
      <c r="D80" s="260"/>
      <c r="E80" s="266"/>
      <c r="F80" s="260"/>
      <c r="G80" s="260"/>
    </row>
    <row r="81" spans="1:7" ht="12.75">
      <c r="A81" s="260"/>
      <c r="B81" s="260"/>
      <c r="C81" s="260"/>
      <c r="D81" s="260"/>
      <c r="E81" s="266"/>
      <c r="F81" s="260"/>
      <c r="G81" s="260"/>
    </row>
    <row r="82" spans="1:7" ht="12.75">
      <c r="A82" s="260"/>
      <c r="B82" s="260"/>
      <c r="C82" s="260"/>
      <c r="D82" s="260"/>
      <c r="E82" s="266"/>
      <c r="F82" s="260"/>
      <c r="G82" s="260"/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E51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>
      <c r="A1" s="278" t="s">
        <v>43</v>
      </c>
      <c r="B1" s="278"/>
      <c r="C1" s="278"/>
      <c r="D1" s="278"/>
      <c r="E1" s="278"/>
      <c r="F1" s="278"/>
      <c r="G1" s="278"/>
    </row>
    <row r="2" spans="1:7" ht="12.75" customHeight="1">
      <c r="A2" s="83" t="s">
        <v>44</v>
      </c>
      <c r="B2" s="84"/>
      <c r="C2" s="85"/>
      <c r="D2" s="85" t="s">
        <v>6</v>
      </c>
      <c r="E2" s="86"/>
      <c r="F2" s="87" t="s">
        <v>45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46</v>
      </c>
      <c r="B4" s="90"/>
      <c r="C4" s="91"/>
      <c r="D4" s="91"/>
      <c r="E4" s="92"/>
      <c r="F4" s="93" t="s">
        <v>47</v>
      </c>
      <c r="G4" s="96"/>
    </row>
    <row r="5" spans="1:7" ht="12.75" customHeight="1">
      <c r="A5" s="97" t="s">
        <v>30</v>
      </c>
      <c r="B5" s="98"/>
      <c r="C5" s="99" t="s">
        <v>31</v>
      </c>
      <c r="D5" s="100"/>
      <c r="E5" s="98"/>
      <c r="F5" s="93" t="s">
        <v>48</v>
      </c>
      <c r="G5" s="94"/>
    </row>
    <row r="6" spans="1:15" ht="12.75" customHeight="1">
      <c r="A6" s="95" t="s">
        <v>49</v>
      </c>
      <c r="B6" s="90"/>
      <c r="C6" s="91"/>
      <c r="D6" s="91"/>
      <c r="E6" s="92"/>
      <c r="F6" s="101" t="s">
        <v>50</v>
      </c>
      <c r="G6" s="102">
        <v>0</v>
      </c>
      <c r="O6" s="103"/>
    </row>
    <row r="7" spans="1:7" ht="12.75" customHeight="1">
      <c r="A7" s="104" t="s">
        <v>4</v>
      </c>
      <c r="B7" s="105"/>
      <c r="C7" s="106" t="s">
        <v>5</v>
      </c>
      <c r="D7" s="107"/>
      <c r="E7" s="107"/>
      <c r="F7" s="108" t="s">
        <v>51</v>
      </c>
      <c r="G7" s="102">
        <f>IF(G6=0,0,ROUND((F30+F32)/G6,1))</f>
        <v>0</v>
      </c>
    </row>
    <row r="8" spans="1:9" ht="12.75">
      <c r="A8" s="109" t="s">
        <v>52</v>
      </c>
      <c r="B8" s="93"/>
      <c r="C8" s="279"/>
      <c r="D8" s="279"/>
      <c r="E8" s="279"/>
      <c r="F8" s="110" t="s">
        <v>53</v>
      </c>
      <c r="G8" s="111"/>
      <c r="H8" s="112"/>
      <c r="I8" s="113"/>
    </row>
    <row r="9" spans="1:8" ht="12.75">
      <c r="A9" s="109" t="s">
        <v>54</v>
      </c>
      <c r="B9" s="93"/>
      <c r="C9" s="279"/>
      <c r="D9" s="279"/>
      <c r="E9" s="279"/>
      <c r="F9" s="93"/>
      <c r="G9" s="114"/>
      <c r="H9" s="115"/>
    </row>
    <row r="10" spans="1:8" ht="12.75">
      <c r="A10" s="109" t="s">
        <v>55</v>
      </c>
      <c r="B10" s="93"/>
      <c r="C10" s="280" t="s">
        <v>8</v>
      </c>
      <c r="D10" s="280"/>
      <c r="E10" s="280"/>
      <c r="F10" s="116"/>
      <c r="G10" s="117"/>
      <c r="H10" s="118"/>
    </row>
    <row r="11" spans="1:57" ht="13.5" customHeight="1">
      <c r="A11" s="109" t="s">
        <v>56</v>
      </c>
      <c r="B11" s="93"/>
      <c r="C11" s="280"/>
      <c r="D11" s="280"/>
      <c r="E11" s="280"/>
      <c r="F11" s="119" t="s">
        <v>57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58</v>
      </c>
      <c r="B12" s="90"/>
      <c r="C12" s="281"/>
      <c r="D12" s="281"/>
      <c r="E12" s="281"/>
      <c r="F12" s="123" t="s">
        <v>59</v>
      </c>
      <c r="G12" s="124"/>
      <c r="H12" s="115"/>
    </row>
    <row r="13" spans="1:8" ht="28.5" customHeight="1">
      <c r="A13" s="275" t="s">
        <v>60</v>
      </c>
      <c r="B13" s="275"/>
      <c r="C13" s="275"/>
      <c r="D13" s="275"/>
      <c r="E13" s="275"/>
      <c r="F13" s="275"/>
      <c r="G13" s="275"/>
      <c r="H13" s="115"/>
    </row>
    <row r="14" spans="1:7" ht="17.25" customHeight="1">
      <c r="A14" s="125" t="s">
        <v>61</v>
      </c>
      <c r="B14" s="126"/>
      <c r="C14" s="127"/>
      <c r="D14" s="276" t="s">
        <v>62</v>
      </c>
      <c r="E14" s="276"/>
      <c r="F14" s="276"/>
      <c r="G14" s="276"/>
    </row>
    <row r="15" spans="1:7" ht="15.75" customHeight="1">
      <c r="A15" s="129"/>
      <c r="B15" s="130" t="s">
        <v>63</v>
      </c>
      <c r="C15" s="131">
        <f>'04  Rek'!E8</f>
        <v>0</v>
      </c>
      <c r="D15" s="132" t="str">
        <f>'04  Rek'!A13</f>
        <v>Ztížené výrobní podmínky</v>
      </c>
      <c r="E15" s="133"/>
      <c r="F15" s="134"/>
      <c r="G15" s="131">
        <f>'04  Rek'!I13</f>
        <v>0</v>
      </c>
    </row>
    <row r="16" spans="1:7" ht="15.75" customHeight="1">
      <c r="A16" s="129" t="s">
        <v>64</v>
      </c>
      <c r="B16" s="130" t="s">
        <v>65</v>
      </c>
      <c r="C16" s="131">
        <f>'04  Rek'!F8</f>
        <v>0</v>
      </c>
      <c r="D16" s="89" t="str">
        <f>'04  Rek'!A14</f>
        <v>Oborová přirážka</v>
      </c>
      <c r="E16" s="135"/>
      <c r="F16" s="136"/>
      <c r="G16" s="131">
        <f>'04  Rek'!I14</f>
        <v>0</v>
      </c>
    </row>
    <row r="17" spans="1:7" ht="15.75" customHeight="1">
      <c r="A17" s="129" t="s">
        <v>66</v>
      </c>
      <c r="B17" s="130" t="s">
        <v>67</v>
      </c>
      <c r="C17" s="131">
        <f>'04  Rek'!H8</f>
        <v>0</v>
      </c>
      <c r="D17" s="89" t="str">
        <f>'04  Rek'!A15</f>
        <v>Přesun stavebních kapacit</v>
      </c>
      <c r="E17" s="135"/>
      <c r="F17" s="136"/>
      <c r="G17" s="131">
        <f>'04  Rek'!I15</f>
        <v>0</v>
      </c>
    </row>
    <row r="18" spans="1:7" ht="15.75" customHeight="1">
      <c r="A18" s="137" t="s">
        <v>68</v>
      </c>
      <c r="B18" s="138" t="s">
        <v>69</v>
      </c>
      <c r="C18" s="131">
        <f>'04  Rek'!G8</f>
        <v>0</v>
      </c>
      <c r="D18" s="89" t="str">
        <f>'04  Rek'!A16</f>
        <v>Mimostaveništní doprava</v>
      </c>
      <c r="E18" s="135"/>
      <c r="F18" s="136"/>
      <c r="G18" s="131">
        <f>'04  Rek'!I16</f>
        <v>0</v>
      </c>
    </row>
    <row r="19" spans="1:7" ht="15.75" customHeight="1">
      <c r="A19" s="139" t="s">
        <v>70</v>
      </c>
      <c r="B19" s="130"/>
      <c r="C19" s="131">
        <f>SUM(C15:C18)</f>
        <v>0</v>
      </c>
      <c r="D19" s="89" t="str">
        <f>'04  Rek'!A17</f>
        <v>Zařízení staveniště</v>
      </c>
      <c r="E19" s="135"/>
      <c r="F19" s="136"/>
      <c r="G19" s="131">
        <f>'04  Rek'!I17</f>
        <v>0</v>
      </c>
    </row>
    <row r="20" spans="1:7" ht="15.75" customHeight="1">
      <c r="A20" s="139"/>
      <c r="B20" s="130"/>
      <c r="C20" s="131"/>
      <c r="D20" s="89" t="str">
        <f>'04  Rek'!A18</f>
        <v>Provoz investora</v>
      </c>
      <c r="E20" s="135"/>
      <c r="F20" s="136"/>
      <c r="G20" s="131">
        <f>'04  Rek'!I18</f>
        <v>0</v>
      </c>
    </row>
    <row r="21" spans="1:7" ht="15.75" customHeight="1">
      <c r="A21" s="139" t="s">
        <v>71</v>
      </c>
      <c r="B21" s="130"/>
      <c r="C21" s="131">
        <f>'04  Rek'!I8</f>
        <v>0</v>
      </c>
      <c r="D21" s="89" t="str">
        <f>'04  Rek'!A19</f>
        <v>Kompletační činnost (IČD)</v>
      </c>
      <c r="E21" s="135"/>
      <c r="F21" s="136"/>
      <c r="G21" s="131">
        <f>'04  Rek'!I19</f>
        <v>0</v>
      </c>
    </row>
    <row r="22" spans="1:7" ht="15.75" customHeight="1">
      <c r="A22" s="140" t="s">
        <v>72</v>
      </c>
      <c r="B22" s="115"/>
      <c r="C22" s="131">
        <f>C19+C21</f>
        <v>0</v>
      </c>
      <c r="D22" s="89" t="s">
        <v>73</v>
      </c>
      <c r="E22" s="135"/>
      <c r="F22" s="136"/>
      <c r="G22" s="131">
        <f>G23-SUM(G15:G21)</f>
        <v>0</v>
      </c>
    </row>
    <row r="23" spans="1:7" ht="15.75" customHeight="1">
      <c r="A23" s="277" t="s">
        <v>74</v>
      </c>
      <c r="B23" s="277"/>
      <c r="C23" s="141">
        <f>C22+G23</f>
        <v>0</v>
      </c>
      <c r="D23" s="142" t="s">
        <v>75</v>
      </c>
      <c r="E23" s="143"/>
      <c r="F23" s="144"/>
      <c r="G23" s="131">
        <f>'04  Rek'!H21</f>
        <v>0</v>
      </c>
    </row>
    <row r="24" spans="1:7" ht="12.75">
      <c r="A24" s="145" t="s">
        <v>76</v>
      </c>
      <c r="B24" s="146"/>
      <c r="C24" s="147"/>
      <c r="D24" s="146" t="s">
        <v>77</v>
      </c>
      <c r="E24" s="146"/>
      <c r="F24" s="148" t="s">
        <v>78</v>
      </c>
      <c r="G24" s="149"/>
    </row>
    <row r="25" spans="1:7" ht="12.75">
      <c r="A25" s="140" t="s">
        <v>79</v>
      </c>
      <c r="B25" s="115"/>
      <c r="C25" s="150"/>
      <c r="D25" s="115" t="s">
        <v>79</v>
      </c>
      <c r="F25" s="151" t="s">
        <v>79</v>
      </c>
      <c r="G25" s="152"/>
    </row>
    <row r="26" spans="1:7" ht="37.5" customHeight="1">
      <c r="A26" s="140" t="s">
        <v>80</v>
      </c>
      <c r="B26" s="153"/>
      <c r="C26" s="150"/>
      <c r="D26" s="115" t="s">
        <v>80</v>
      </c>
      <c r="F26" s="151" t="s">
        <v>80</v>
      </c>
      <c r="G26" s="152"/>
    </row>
    <row r="27" spans="1:7" ht="12.75">
      <c r="A27" s="140"/>
      <c r="B27" s="154"/>
      <c r="C27" s="150"/>
      <c r="D27" s="115"/>
      <c r="F27" s="151"/>
      <c r="G27" s="152"/>
    </row>
    <row r="28" spans="1:7" ht="12.75">
      <c r="A28" s="140" t="s">
        <v>81</v>
      </c>
      <c r="B28" s="115"/>
      <c r="C28" s="150"/>
      <c r="D28" s="151" t="s">
        <v>82</v>
      </c>
      <c r="E28" s="150"/>
      <c r="F28" s="155" t="s">
        <v>82</v>
      </c>
      <c r="G28" s="152"/>
    </row>
    <row r="29" spans="1:7" ht="69" customHeight="1">
      <c r="A29" s="140"/>
      <c r="B29" s="115"/>
      <c r="C29" s="156"/>
      <c r="D29" s="157"/>
      <c r="E29" s="156"/>
      <c r="F29" s="115"/>
      <c r="G29" s="152"/>
    </row>
    <row r="30" spans="1:7" ht="12.75">
      <c r="A30" s="158" t="s">
        <v>16</v>
      </c>
      <c r="B30" s="159"/>
      <c r="C30" s="160">
        <v>15</v>
      </c>
      <c r="D30" s="159" t="s">
        <v>83</v>
      </c>
      <c r="E30" s="161"/>
      <c r="F30" s="272">
        <f>C23-F32</f>
        <v>0</v>
      </c>
      <c r="G30" s="272"/>
    </row>
    <row r="31" spans="1:7" ht="12.75">
      <c r="A31" s="158" t="s">
        <v>84</v>
      </c>
      <c r="B31" s="159"/>
      <c r="C31" s="160">
        <f>C30</f>
        <v>15</v>
      </c>
      <c r="D31" s="159" t="s">
        <v>85</v>
      </c>
      <c r="E31" s="161"/>
      <c r="F31" s="272">
        <f>ROUND(PRODUCT(F30,C31/100),0)</f>
        <v>0</v>
      </c>
      <c r="G31" s="272"/>
    </row>
    <row r="32" spans="1:7" ht="12.75">
      <c r="A32" s="158" t="s">
        <v>16</v>
      </c>
      <c r="B32" s="159"/>
      <c r="C32" s="160">
        <v>0</v>
      </c>
      <c r="D32" s="159" t="s">
        <v>85</v>
      </c>
      <c r="E32" s="161"/>
      <c r="F32" s="272">
        <v>0</v>
      </c>
      <c r="G32" s="272"/>
    </row>
    <row r="33" spans="1:7" ht="12.75">
      <c r="A33" s="158" t="s">
        <v>84</v>
      </c>
      <c r="B33" s="162"/>
      <c r="C33" s="163">
        <f>C32</f>
        <v>0</v>
      </c>
      <c r="D33" s="159" t="s">
        <v>85</v>
      </c>
      <c r="E33" s="136"/>
      <c r="F33" s="272">
        <f>ROUND(PRODUCT(F32,C33/100),0)</f>
        <v>0</v>
      </c>
      <c r="G33" s="272"/>
    </row>
    <row r="34" spans="1:7" s="167" customFormat="1" ht="19.5" customHeight="1">
      <c r="A34" s="164" t="s">
        <v>86</v>
      </c>
      <c r="B34" s="165"/>
      <c r="C34" s="165"/>
      <c r="D34" s="165"/>
      <c r="E34" s="166"/>
      <c r="F34" s="273">
        <f>ROUND(SUM(F30:F33),0)</f>
        <v>0</v>
      </c>
      <c r="G34" s="273"/>
    </row>
    <row r="36" spans="1:8" ht="12.75">
      <c r="A36" s="2" t="s">
        <v>87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74"/>
      <c r="C37" s="274"/>
      <c r="D37" s="274"/>
      <c r="E37" s="274"/>
      <c r="F37" s="274"/>
      <c r="G37" s="274"/>
      <c r="H37" s="1" t="s">
        <v>2</v>
      </c>
    </row>
    <row r="38" spans="1:8" ht="12.75" customHeight="1">
      <c r="A38" s="168"/>
      <c r="B38" s="274"/>
      <c r="C38" s="274"/>
      <c r="D38" s="274"/>
      <c r="E38" s="274"/>
      <c r="F38" s="274"/>
      <c r="G38" s="274"/>
      <c r="H38" s="1" t="s">
        <v>2</v>
      </c>
    </row>
    <row r="39" spans="1:8" ht="12.75">
      <c r="A39" s="168"/>
      <c r="B39" s="274"/>
      <c r="C39" s="274"/>
      <c r="D39" s="274"/>
      <c r="E39" s="274"/>
      <c r="F39" s="274"/>
      <c r="G39" s="274"/>
      <c r="H39" s="1" t="s">
        <v>2</v>
      </c>
    </row>
    <row r="40" spans="1:8" ht="12.75">
      <c r="A40" s="168"/>
      <c r="B40" s="274"/>
      <c r="C40" s="274"/>
      <c r="D40" s="274"/>
      <c r="E40" s="274"/>
      <c r="F40" s="274"/>
      <c r="G40" s="274"/>
      <c r="H40" s="1" t="s">
        <v>2</v>
      </c>
    </row>
    <row r="41" spans="1:8" ht="12.75">
      <c r="A41" s="168"/>
      <c r="B41" s="274"/>
      <c r="C41" s="274"/>
      <c r="D41" s="274"/>
      <c r="E41" s="274"/>
      <c r="F41" s="274"/>
      <c r="G41" s="274"/>
      <c r="H41" s="1" t="s">
        <v>2</v>
      </c>
    </row>
    <row r="42" spans="1:8" ht="12.75">
      <c r="A42" s="168"/>
      <c r="B42" s="274"/>
      <c r="C42" s="274"/>
      <c r="D42" s="274"/>
      <c r="E42" s="274"/>
      <c r="F42" s="274"/>
      <c r="G42" s="274"/>
      <c r="H42" s="1" t="s">
        <v>2</v>
      </c>
    </row>
    <row r="43" spans="1:8" ht="12.75">
      <c r="A43" s="168"/>
      <c r="B43" s="274"/>
      <c r="C43" s="274"/>
      <c r="D43" s="274"/>
      <c r="E43" s="274"/>
      <c r="F43" s="274"/>
      <c r="G43" s="274"/>
      <c r="H43" s="1" t="s">
        <v>2</v>
      </c>
    </row>
    <row r="44" spans="1:8" ht="12.75" customHeight="1">
      <c r="A44" s="168"/>
      <c r="B44" s="274"/>
      <c r="C44" s="274"/>
      <c r="D44" s="274"/>
      <c r="E44" s="274"/>
      <c r="F44" s="274"/>
      <c r="G44" s="274"/>
      <c r="H44" s="1" t="s">
        <v>2</v>
      </c>
    </row>
    <row r="45" spans="1:8" ht="12.75" customHeight="1">
      <c r="A45" s="168"/>
      <c r="B45" s="274"/>
      <c r="C45" s="274"/>
      <c r="D45" s="274"/>
      <c r="E45" s="274"/>
      <c r="F45" s="274"/>
      <c r="G45" s="274"/>
      <c r="H45" s="1" t="s">
        <v>2</v>
      </c>
    </row>
    <row r="46" spans="2:7" ht="12.75">
      <c r="B46" s="271"/>
      <c r="C46" s="271"/>
      <c r="D46" s="271"/>
      <c r="E46" s="271"/>
      <c r="F46" s="271"/>
      <c r="G46" s="271"/>
    </row>
    <row r="47" spans="2:7" ht="12.75">
      <c r="B47" s="271"/>
      <c r="C47" s="271"/>
      <c r="D47" s="271"/>
      <c r="E47" s="271"/>
      <c r="F47" s="271"/>
      <c r="G47" s="271"/>
    </row>
    <row r="48" spans="2:7" ht="12.75">
      <c r="B48" s="271"/>
      <c r="C48" s="271"/>
      <c r="D48" s="271"/>
      <c r="E48" s="271"/>
      <c r="F48" s="271"/>
      <c r="G48" s="271"/>
    </row>
    <row r="49" spans="2:7" ht="12.75">
      <c r="B49" s="271"/>
      <c r="C49" s="271"/>
      <c r="D49" s="271"/>
      <c r="E49" s="271"/>
      <c r="F49" s="271"/>
      <c r="G49" s="271"/>
    </row>
    <row r="50" spans="2:7" ht="12.75">
      <c r="B50" s="271"/>
      <c r="C50" s="271"/>
      <c r="D50" s="271"/>
      <c r="E50" s="271"/>
      <c r="F50" s="271"/>
      <c r="G50" s="271"/>
    </row>
    <row r="51" spans="2:7" ht="12.75">
      <c r="B51" s="271"/>
      <c r="C51" s="271"/>
      <c r="D51" s="271"/>
      <c r="E51" s="271"/>
      <c r="F51" s="271"/>
      <c r="G51" s="271"/>
    </row>
  </sheetData>
  <sheetProtection selectLockedCells="1" selectUnlockedCells="1"/>
  <mergeCells count="21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B49:G49"/>
    <mergeCell ref="B50:G50"/>
    <mergeCell ref="B51:G51"/>
    <mergeCell ref="F33:G33"/>
    <mergeCell ref="F34:G34"/>
    <mergeCell ref="B37:G45"/>
    <mergeCell ref="B46:G46"/>
    <mergeCell ref="B47:G47"/>
    <mergeCell ref="B48:G48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E72"/>
  <sheetViews>
    <sheetView showGridLines="0"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2.75">
      <c r="A1" s="282" t="s">
        <v>3</v>
      </c>
      <c r="B1" s="282"/>
      <c r="C1" s="169" t="s">
        <v>88</v>
      </c>
      <c r="D1" s="170"/>
      <c r="E1" s="171"/>
      <c r="F1" s="170"/>
      <c r="G1" s="172" t="s">
        <v>89</v>
      </c>
      <c r="H1" s="173"/>
      <c r="I1" s="174"/>
    </row>
    <row r="2" spans="1:9" ht="12.75">
      <c r="A2" s="283" t="s">
        <v>90</v>
      </c>
      <c r="B2" s="283"/>
      <c r="C2" s="175" t="s">
        <v>139</v>
      </c>
      <c r="D2" s="176"/>
      <c r="E2" s="177"/>
      <c r="F2" s="176"/>
      <c r="G2" s="284" t="s">
        <v>6</v>
      </c>
      <c r="H2" s="284"/>
      <c r="I2" s="284"/>
    </row>
    <row r="3" ht="12.75">
      <c r="F3" s="115"/>
    </row>
    <row r="4" spans="1:9" ht="19.5" customHeight="1">
      <c r="A4" s="285" t="s">
        <v>92</v>
      </c>
      <c r="B4" s="285"/>
      <c r="C4" s="285"/>
      <c r="D4" s="285"/>
      <c r="E4" s="285"/>
      <c r="F4" s="285"/>
      <c r="G4" s="285"/>
      <c r="H4" s="285"/>
      <c r="I4" s="285"/>
    </row>
    <row r="6" spans="1:9" s="115" customFormat="1" ht="12.75">
      <c r="A6" s="178"/>
      <c r="B6" s="179" t="s">
        <v>93</v>
      </c>
      <c r="C6" s="179"/>
      <c r="D6" s="128"/>
      <c r="E6" s="180" t="s">
        <v>94</v>
      </c>
      <c r="F6" s="181" t="s">
        <v>95</v>
      </c>
      <c r="G6" s="181" t="s">
        <v>96</v>
      </c>
      <c r="H6" s="181" t="s">
        <v>97</v>
      </c>
      <c r="I6" s="182" t="s">
        <v>71</v>
      </c>
    </row>
    <row r="7" spans="1:9" s="115" customFormat="1" ht="12.75">
      <c r="A7" s="183" t="str">
        <f>'04  Pol'!B7</f>
        <v>M21</v>
      </c>
      <c r="B7" s="62" t="str">
        <f>'04  Pol'!C7</f>
        <v>MaR</v>
      </c>
      <c r="D7" s="184"/>
      <c r="E7" s="185">
        <f>'04  Pol'!BA9</f>
        <v>0</v>
      </c>
      <c r="F7" s="186">
        <f>'04  Pol'!BB9</f>
        <v>0</v>
      </c>
      <c r="G7" s="186">
        <f>'04  Pol'!BC9</f>
        <v>0</v>
      </c>
      <c r="H7" s="186">
        <f>'04  Pol'!BD9</f>
        <v>0</v>
      </c>
      <c r="I7" s="187">
        <f>'04  Pol'!BE9</f>
        <v>0</v>
      </c>
    </row>
    <row r="8" spans="1:9" s="14" customFormat="1" ht="12.75">
      <c r="A8" s="188"/>
      <c r="B8" s="189" t="s">
        <v>98</v>
      </c>
      <c r="C8" s="189"/>
      <c r="D8" s="190"/>
      <c r="E8" s="191">
        <f>SUM(E7:E7)</f>
        <v>0</v>
      </c>
      <c r="F8" s="192">
        <f>SUM(F7:F7)</f>
        <v>0</v>
      </c>
      <c r="G8" s="192">
        <f>SUM(G7:G7)</f>
        <v>0</v>
      </c>
      <c r="H8" s="192">
        <f>SUM(H7:H7)</f>
        <v>0</v>
      </c>
      <c r="I8" s="193">
        <f>SUM(I7:I7)</f>
        <v>0</v>
      </c>
    </row>
    <row r="9" spans="1:9" ht="12.75">
      <c r="A9" s="115"/>
      <c r="B9" s="115"/>
      <c r="C9" s="115"/>
      <c r="D9" s="115"/>
      <c r="E9" s="115"/>
      <c r="F9" s="115"/>
      <c r="G9" s="115"/>
      <c r="H9" s="115"/>
      <c r="I9" s="115"/>
    </row>
    <row r="10" spans="1:57" ht="19.5" customHeight="1">
      <c r="A10" s="286" t="s">
        <v>99</v>
      </c>
      <c r="B10" s="286"/>
      <c r="C10" s="286"/>
      <c r="D10" s="286"/>
      <c r="E10" s="286"/>
      <c r="F10" s="286"/>
      <c r="G10" s="286"/>
      <c r="H10" s="286"/>
      <c r="I10" s="286"/>
      <c r="BA10" s="121"/>
      <c r="BB10" s="121"/>
      <c r="BC10" s="121"/>
      <c r="BD10" s="121"/>
      <c r="BE10" s="121"/>
    </row>
    <row r="12" spans="1:9" ht="12.75">
      <c r="A12" s="145" t="s">
        <v>100</v>
      </c>
      <c r="B12" s="146"/>
      <c r="C12" s="146"/>
      <c r="D12" s="194"/>
      <c r="E12" s="195" t="s">
        <v>101</v>
      </c>
      <c r="F12" s="196" t="s">
        <v>17</v>
      </c>
      <c r="G12" s="197" t="s">
        <v>102</v>
      </c>
      <c r="H12" s="198"/>
      <c r="I12" s="199" t="s">
        <v>101</v>
      </c>
    </row>
    <row r="13" spans="1:53" ht="12.75">
      <c r="A13" s="139" t="s">
        <v>37</v>
      </c>
      <c r="B13" s="130"/>
      <c r="C13" s="130"/>
      <c r="D13" s="200"/>
      <c r="E13" s="201">
        <v>0</v>
      </c>
      <c r="F13" s="202">
        <v>0</v>
      </c>
      <c r="G13" s="203">
        <f>E7+F7</f>
        <v>0</v>
      </c>
      <c r="H13" s="204"/>
      <c r="I13" s="205">
        <f aca="true" t="shared" si="0" ref="I13:I20">E13+F13*G13/100</f>
        <v>0</v>
      </c>
      <c r="BA13" s="1">
        <v>0</v>
      </c>
    </row>
    <row r="14" spans="1:53" ht="12.75">
      <c r="A14" s="139" t="s">
        <v>103</v>
      </c>
      <c r="B14" s="130"/>
      <c r="C14" s="130"/>
      <c r="D14" s="200"/>
      <c r="E14" s="201">
        <v>0</v>
      </c>
      <c r="F14" s="202">
        <v>0</v>
      </c>
      <c r="G14" s="203">
        <f aca="true" t="shared" si="1" ref="G14:G20">G13</f>
        <v>0</v>
      </c>
      <c r="H14" s="204"/>
      <c r="I14" s="205">
        <f t="shared" si="0"/>
        <v>0</v>
      </c>
      <c r="BA14" s="1">
        <v>0</v>
      </c>
    </row>
    <row r="15" spans="1:53" ht="12.75">
      <c r="A15" s="139" t="s">
        <v>38</v>
      </c>
      <c r="B15" s="130"/>
      <c r="C15" s="130"/>
      <c r="D15" s="200"/>
      <c r="E15" s="201">
        <v>0</v>
      </c>
      <c r="F15" s="202">
        <v>0</v>
      </c>
      <c r="G15" s="203">
        <f t="shared" si="1"/>
        <v>0</v>
      </c>
      <c r="H15" s="204"/>
      <c r="I15" s="205">
        <f t="shared" si="0"/>
        <v>0</v>
      </c>
      <c r="BA15" s="1">
        <v>0</v>
      </c>
    </row>
    <row r="16" spans="1:53" ht="12.75">
      <c r="A16" s="139" t="s">
        <v>39</v>
      </c>
      <c r="B16" s="130"/>
      <c r="C16" s="130"/>
      <c r="D16" s="200"/>
      <c r="E16" s="201">
        <v>0</v>
      </c>
      <c r="F16" s="202">
        <v>0</v>
      </c>
      <c r="G16" s="203">
        <f t="shared" si="1"/>
        <v>0</v>
      </c>
      <c r="H16" s="204"/>
      <c r="I16" s="205">
        <f t="shared" si="0"/>
        <v>0</v>
      </c>
      <c r="BA16" s="1">
        <v>0</v>
      </c>
    </row>
    <row r="17" spans="1:53" ht="12.75">
      <c r="A17" s="139" t="s">
        <v>40</v>
      </c>
      <c r="B17" s="130"/>
      <c r="C17" s="130"/>
      <c r="D17" s="200"/>
      <c r="E17" s="201">
        <v>0</v>
      </c>
      <c r="F17" s="202">
        <v>0</v>
      </c>
      <c r="G17" s="203">
        <f t="shared" si="1"/>
        <v>0</v>
      </c>
      <c r="H17" s="204"/>
      <c r="I17" s="205">
        <f t="shared" si="0"/>
        <v>0</v>
      </c>
      <c r="BA17" s="1">
        <v>1</v>
      </c>
    </row>
    <row r="18" spans="1:53" ht="12.75">
      <c r="A18" s="139" t="s">
        <v>104</v>
      </c>
      <c r="B18" s="130"/>
      <c r="C18" s="130"/>
      <c r="D18" s="200"/>
      <c r="E18" s="201">
        <v>0</v>
      </c>
      <c r="F18" s="202">
        <v>0</v>
      </c>
      <c r="G18" s="203">
        <f t="shared" si="1"/>
        <v>0</v>
      </c>
      <c r="H18" s="204"/>
      <c r="I18" s="205">
        <f t="shared" si="0"/>
        <v>0</v>
      </c>
      <c r="BA18" s="1">
        <v>1</v>
      </c>
    </row>
    <row r="19" spans="1:53" ht="12.75">
      <c r="A19" s="139" t="s">
        <v>41</v>
      </c>
      <c r="B19" s="130"/>
      <c r="C19" s="130"/>
      <c r="D19" s="200"/>
      <c r="E19" s="201">
        <v>0</v>
      </c>
      <c r="F19" s="202">
        <v>0</v>
      </c>
      <c r="G19" s="203">
        <f t="shared" si="1"/>
        <v>0</v>
      </c>
      <c r="H19" s="204"/>
      <c r="I19" s="205">
        <f t="shared" si="0"/>
        <v>0</v>
      </c>
      <c r="BA19" s="1">
        <v>2</v>
      </c>
    </row>
    <row r="20" spans="1:53" ht="12.75">
      <c r="A20" s="139" t="s">
        <v>42</v>
      </c>
      <c r="B20" s="130"/>
      <c r="C20" s="130"/>
      <c r="D20" s="200"/>
      <c r="E20" s="201">
        <v>0</v>
      </c>
      <c r="F20" s="202">
        <v>0</v>
      </c>
      <c r="G20" s="203">
        <f t="shared" si="1"/>
        <v>0</v>
      </c>
      <c r="H20" s="204"/>
      <c r="I20" s="205">
        <f t="shared" si="0"/>
        <v>0</v>
      </c>
      <c r="BA20" s="1">
        <v>2</v>
      </c>
    </row>
    <row r="21" spans="1:9" ht="12.75">
      <c r="A21" s="206"/>
      <c r="B21" s="207" t="s">
        <v>105</v>
      </c>
      <c r="C21" s="208"/>
      <c r="D21" s="209"/>
      <c r="E21" s="210"/>
      <c r="F21" s="211"/>
      <c r="G21" s="211"/>
      <c r="H21" s="287">
        <f>SUM(I13:I20)</f>
        <v>0</v>
      </c>
      <c r="I21" s="287"/>
    </row>
    <row r="23" spans="2:9" ht="12.75">
      <c r="B23" s="14"/>
      <c r="F23" s="212"/>
      <c r="G23" s="213"/>
      <c r="H23" s="213"/>
      <c r="I23" s="46"/>
    </row>
    <row r="24" spans="6:9" ht="12.75">
      <c r="F24" s="212"/>
      <c r="G24" s="213"/>
      <c r="H24" s="213"/>
      <c r="I24" s="46"/>
    </row>
    <row r="25" spans="6:9" ht="12.75">
      <c r="F25" s="212"/>
      <c r="G25" s="213"/>
      <c r="H25" s="213"/>
      <c r="I25" s="46"/>
    </row>
    <row r="26" spans="6:9" ht="12.75">
      <c r="F26" s="212"/>
      <c r="G26" s="213"/>
      <c r="H26" s="213"/>
      <c r="I26" s="46"/>
    </row>
    <row r="27" spans="6:9" ht="12.75">
      <c r="F27" s="212"/>
      <c r="G27" s="213"/>
      <c r="H27" s="213"/>
      <c r="I27" s="46"/>
    </row>
    <row r="28" spans="6:9" ht="12.75">
      <c r="F28" s="212"/>
      <c r="G28" s="213"/>
      <c r="H28" s="213"/>
      <c r="I28" s="46"/>
    </row>
    <row r="29" spans="6:9" ht="12.75">
      <c r="F29" s="212"/>
      <c r="G29" s="213"/>
      <c r="H29" s="213"/>
      <c r="I29" s="46"/>
    </row>
    <row r="30" spans="6:9" ht="12.75">
      <c r="F30" s="212"/>
      <c r="G30" s="213"/>
      <c r="H30" s="213"/>
      <c r="I30" s="46"/>
    </row>
    <row r="31" spans="6:9" ht="12.75">
      <c r="F31" s="212"/>
      <c r="G31" s="213"/>
      <c r="H31" s="213"/>
      <c r="I31" s="46"/>
    </row>
    <row r="32" spans="6:9" ht="12.75">
      <c r="F32" s="212"/>
      <c r="G32" s="213"/>
      <c r="H32" s="213"/>
      <c r="I32" s="46"/>
    </row>
    <row r="33" spans="6:9" ht="12.75">
      <c r="F33" s="212"/>
      <c r="G33" s="213"/>
      <c r="H33" s="213"/>
      <c r="I33" s="46"/>
    </row>
    <row r="34" spans="6:9" ht="12.75">
      <c r="F34" s="212"/>
      <c r="G34" s="213"/>
      <c r="H34" s="213"/>
      <c r="I34" s="46"/>
    </row>
    <row r="35" spans="6:9" ht="12.75">
      <c r="F35" s="212"/>
      <c r="G35" s="213"/>
      <c r="H35" s="213"/>
      <c r="I35" s="46"/>
    </row>
    <row r="36" spans="6:9" ht="12.75">
      <c r="F36" s="212"/>
      <c r="G36" s="213"/>
      <c r="H36" s="213"/>
      <c r="I36" s="46"/>
    </row>
    <row r="37" spans="6:9" ht="12.75">
      <c r="F37" s="212"/>
      <c r="G37" s="213"/>
      <c r="H37" s="213"/>
      <c r="I37" s="46"/>
    </row>
    <row r="38" spans="6:9" ht="12.75">
      <c r="F38" s="212"/>
      <c r="G38" s="213"/>
      <c r="H38" s="213"/>
      <c r="I38" s="46"/>
    </row>
    <row r="39" spans="6:9" ht="12.75">
      <c r="F39" s="212"/>
      <c r="G39" s="213"/>
      <c r="H39" s="213"/>
      <c r="I39" s="46"/>
    </row>
    <row r="40" spans="6:9" ht="12.75">
      <c r="F40" s="212"/>
      <c r="G40" s="213"/>
      <c r="H40" s="213"/>
      <c r="I40" s="46"/>
    </row>
    <row r="41" spans="6:9" ht="12.75">
      <c r="F41" s="212"/>
      <c r="G41" s="213"/>
      <c r="H41" s="213"/>
      <c r="I41" s="46"/>
    </row>
    <row r="42" spans="6:9" ht="12.75">
      <c r="F42" s="212"/>
      <c r="G42" s="213"/>
      <c r="H42" s="213"/>
      <c r="I42" s="46"/>
    </row>
    <row r="43" spans="6:9" ht="12.75">
      <c r="F43" s="212"/>
      <c r="G43" s="213"/>
      <c r="H43" s="213"/>
      <c r="I43" s="46"/>
    </row>
    <row r="44" spans="6:9" ht="12.75">
      <c r="F44" s="212"/>
      <c r="G44" s="213"/>
      <c r="H44" s="213"/>
      <c r="I44" s="46"/>
    </row>
    <row r="45" spans="6:9" ht="12.75">
      <c r="F45" s="212"/>
      <c r="G45" s="213"/>
      <c r="H45" s="213"/>
      <c r="I45" s="46"/>
    </row>
    <row r="46" spans="6:9" ht="12.75">
      <c r="F46" s="212"/>
      <c r="G46" s="213"/>
      <c r="H46" s="213"/>
      <c r="I46" s="46"/>
    </row>
    <row r="47" spans="6:9" ht="12.75">
      <c r="F47" s="212"/>
      <c r="G47" s="213"/>
      <c r="H47" s="213"/>
      <c r="I47" s="46"/>
    </row>
    <row r="48" spans="6:9" ht="12.75">
      <c r="F48" s="212"/>
      <c r="G48" s="213"/>
      <c r="H48" s="213"/>
      <c r="I48" s="46"/>
    </row>
    <row r="49" spans="6:9" ht="12.75">
      <c r="F49" s="212"/>
      <c r="G49" s="213"/>
      <c r="H49" s="213"/>
      <c r="I49" s="46"/>
    </row>
    <row r="50" spans="6:9" ht="12.75">
      <c r="F50" s="212"/>
      <c r="G50" s="213"/>
      <c r="H50" s="213"/>
      <c r="I50" s="46"/>
    </row>
    <row r="51" spans="6:9" ht="12.75">
      <c r="F51" s="212"/>
      <c r="G51" s="213"/>
      <c r="H51" s="213"/>
      <c r="I51" s="46"/>
    </row>
    <row r="52" spans="6:9" ht="12.75">
      <c r="F52" s="212"/>
      <c r="G52" s="213"/>
      <c r="H52" s="213"/>
      <c r="I52" s="46"/>
    </row>
    <row r="53" spans="6:9" ht="12.75">
      <c r="F53" s="212"/>
      <c r="G53" s="213"/>
      <c r="H53" s="213"/>
      <c r="I53" s="46"/>
    </row>
    <row r="54" spans="6:9" ht="12.75">
      <c r="F54" s="212"/>
      <c r="G54" s="213"/>
      <c r="H54" s="213"/>
      <c r="I54" s="46"/>
    </row>
    <row r="55" spans="6:9" ht="12.75">
      <c r="F55" s="212"/>
      <c r="G55" s="213"/>
      <c r="H55" s="213"/>
      <c r="I55" s="46"/>
    </row>
    <row r="56" spans="6:9" ht="12.75">
      <c r="F56" s="212"/>
      <c r="G56" s="213"/>
      <c r="H56" s="213"/>
      <c r="I56" s="46"/>
    </row>
    <row r="57" spans="6:9" ht="12.75">
      <c r="F57" s="212"/>
      <c r="G57" s="213"/>
      <c r="H57" s="213"/>
      <c r="I57" s="46"/>
    </row>
    <row r="58" spans="6:9" ht="12.75">
      <c r="F58" s="212"/>
      <c r="G58" s="213"/>
      <c r="H58" s="213"/>
      <c r="I58" s="46"/>
    </row>
    <row r="59" spans="6:9" ht="12.75">
      <c r="F59" s="212"/>
      <c r="G59" s="213"/>
      <c r="H59" s="213"/>
      <c r="I59" s="46"/>
    </row>
    <row r="60" spans="6:9" ht="12.75">
      <c r="F60" s="212"/>
      <c r="G60" s="213"/>
      <c r="H60" s="213"/>
      <c r="I60" s="46"/>
    </row>
    <row r="61" spans="6:9" ht="12.75">
      <c r="F61" s="212"/>
      <c r="G61" s="213"/>
      <c r="H61" s="213"/>
      <c r="I61" s="46"/>
    </row>
    <row r="62" spans="6:9" ht="12.75">
      <c r="F62" s="212"/>
      <c r="G62" s="213"/>
      <c r="H62" s="213"/>
      <c r="I62" s="46"/>
    </row>
    <row r="63" spans="6:9" ht="12.75">
      <c r="F63" s="212"/>
      <c r="G63" s="213"/>
      <c r="H63" s="213"/>
      <c r="I63" s="46"/>
    </row>
    <row r="64" spans="6:9" ht="12.75">
      <c r="F64" s="212"/>
      <c r="G64" s="213"/>
      <c r="H64" s="213"/>
      <c r="I64" s="46"/>
    </row>
    <row r="65" spans="6:9" ht="12.75">
      <c r="F65" s="212"/>
      <c r="G65" s="213"/>
      <c r="H65" s="213"/>
      <c r="I65" s="46"/>
    </row>
    <row r="66" spans="6:9" ht="12.75">
      <c r="F66" s="212"/>
      <c r="G66" s="213"/>
      <c r="H66" s="213"/>
      <c r="I66" s="46"/>
    </row>
    <row r="67" spans="6:9" ht="12.75">
      <c r="F67" s="212"/>
      <c r="G67" s="213"/>
      <c r="H67" s="213"/>
      <c r="I67" s="46"/>
    </row>
    <row r="68" spans="6:9" ht="12.75">
      <c r="F68" s="212"/>
      <c r="G68" s="213"/>
      <c r="H68" s="213"/>
      <c r="I68" s="46"/>
    </row>
    <row r="69" spans="6:9" ht="12.75">
      <c r="F69" s="212"/>
      <c r="G69" s="213"/>
      <c r="H69" s="213"/>
      <c r="I69" s="46"/>
    </row>
    <row r="70" spans="6:9" ht="12.75">
      <c r="F70" s="212"/>
      <c r="G70" s="213"/>
      <c r="H70" s="213"/>
      <c r="I70" s="46"/>
    </row>
    <row r="71" spans="6:9" ht="12.75">
      <c r="F71" s="212"/>
      <c r="G71" s="213"/>
      <c r="H71" s="213"/>
      <c r="I71" s="46"/>
    </row>
    <row r="72" spans="6:9" ht="12.75">
      <c r="F72" s="212"/>
      <c r="G72" s="213"/>
      <c r="H72" s="213"/>
      <c r="I72" s="46"/>
    </row>
  </sheetData>
  <sheetProtection selectLockedCells="1" selectUnlockedCells="1"/>
  <mergeCells count="6">
    <mergeCell ref="A1:B1"/>
    <mergeCell ref="A2:B2"/>
    <mergeCell ref="G2:I2"/>
    <mergeCell ref="A4:I4"/>
    <mergeCell ref="A10:I10"/>
    <mergeCell ref="H21:I21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B82"/>
  <sheetViews>
    <sheetView showGridLines="0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15" customWidth="1"/>
    <col min="6" max="6" width="9.875" style="214" customWidth="1"/>
    <col min="7" max="7" width="13.875" style="214" customWidth="1"/>
    <col min="8" max="11" width="0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288" t="s">
        <v>106</v>
      </c>
      <c r="B1" s="288"/>
      <c r="C1" s="288"/>
      <c r="D1" s="288"/>
      <c r="E1" s="288"/>
      <c r="F1" s="288"/>
      <c r="G1" s="288"/>
    </row>
    <row r="2" spans="2:7" ht="14.25" customHeight="1">
      <c r="B2" s="216"/>
      <c r="C2" s="217"/>
      <c r="D2" s="217"/>
      <c r="E2" s="218"/>
      <c r="F2" s="217"/>
      <c r="G2" s="217"/>
    </row>
    <row r="3" spans="1:7" ht="12.75">
      <c r="A3" s="282" t="s">
        <v>3</v>
      </c>
      <c r="B3" s="282"/>
      <c r="C3" s="169" t="s">
        <v>88</v>
      </c>
      <c r="D3" s="219"/>
      <c r="E3" s="220" t="s">
        <v>107</v>
      </c>
      <c r="F3" s="221">
        <f>'04  Rek'!H1</f>
        <v>0</v>
      </c>
      <c r="G3" s="222"/>
    </row>
    <row r="4" spans="1:7" ht="12.75">
      <c r="A4" s="289" t="s">
        <v>90</v>
      </c>
      <c r="B4" s="289"/>
      <c r="C4" s="175" t="s">
        <v>139</v>
      </c>
      <c r="D4" s="223"/>
      <c r="E4" s="290" t="str">
        <f>'04  Rek'!G2</f>
        <v>Výměna zdrojů tepla pro vytápění a ohřev TV</v>
      </c>
      <c r="F4" s="290"/>
      <c r="G4" s="290"/>
    </row>
    <row r="5" spans="1:7" ht="12.75">
      <c r="A5" s="224"/>
      <c r="G5" s="225"/>
    </row>
    <row r="6" spans="1:11" ht="27" customHeight="1">
      <c r="A6" s="226" t="s">
        <v>108</v>
      </c>
      <c r="B6" s="227" t="s">
        <v>109</v>
      </c>
      <c r="C6" s="227" t="s">
        <v>110</v>
      </c>
      <c r="D6" s="227" t="s">
        <v>111</v>
      </c>
      <c r="E6" s="228" t="s">
        <v>112</v>
      </c>
      <c r="F6" s="227" t="s">
        <v>113</v>
      </c>
      <c r="G6" s="229" t="s">
        <v>114</v>
      </c>
      <c r="H6" s="230" t="s">
        <v>115</v>
      </c>
      <c r="I6" s="230" t="s">
        <v>116</v>
      </c>
      <c r="J6" s="230" t="s">
        <v>117</v>
      </c>
      <c r="K6" s="230" t="s">
        <v>118</v>
      </c>
    </row>
    <row r="7" spans="1:15" ht="12.75">
      <c r="A7" s="231" t="s">
        <v>119</v>
      </c>
      <c r="B7" s="232" t="s">
        <v>140</v>
      </c>
      <c r="C7" s="233" t="s">
        <v>141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142</v>
      </c>
      <c r="C8" s="244" t="s">
        <v>143</v>
      </c>
      <c r="D8" s="245" t="s">
        <v>101</v>
      </c>
      <c r="E8" s="246">
        <v>1</v>
      </c>
      <c r="F8" s="246"/>
      <c r="G8" s="247">
        <f>E8*F8</f>
        <v>0</v>
      </c>
      <c r="H8" s="248">
        <v>0</v>
      </c>
      <c r="I8" s="249">
        <f>E8*H8</f>
        <v>0</v>
      </c>
      <c r="J8" s="248">
        <v>0</v>
      </c>
      <c r="K8" s="249">
        <f>E8*J8</f>
        <v>0</v>
      </c>
      <c r="O8" s="241">
        <v>2</v>
      </c>
      <c r="AA8" s="214">
        <v>1</v>
      </c>
      <c r="AB8" s="214">
        <v>9</v>
      </c>
      <c r="AC8" s="214">
        <v>9</v>
      </c>
      <c r="AZ8" s="214">
        <v>4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9</v>
      </c>
    </row>
    <row r="9" spans="1:57" ht="12.75">
      <c r="A9" s="250"/>
      <c r="B9" s="251" t="s">
        <v>124</v>
      </c>
      <c r="C9" s="252" t="s">
        <v>144</v>
      </c>
      <c r="D9" s="253"/>
      <c r="E9" s="254"/>
      <c r="F9" s="255"/>
      <c r="G9" s="256">
        <f>SUM(G7:G8)</f>
        <v>0</v>
      </c>
      <c r="H9" s="257"/>
      <c r="I9" s="258">
        <f>SUM(I7:I8)</f>
        <v>0</v>
      </c>
      <c r="J9" s="257"/>
      <c r="K9" s="258">
        <f>SUM(K7:K8)</f>
        <v>0</v>
      </c>
      <c r="O9" s="241">
        <v>4</v>
      </c>
      <c r="BA9" s="259">
        <f>SUM(BA7:BA8)</f>
        <v>0</v>
      </c>
      <c r="BB9" s="259">
        <f>SUM(BB7:BB8)</f>
        <v>0</v>
      </c>
      <c r="BC9" s="259">
        <f>SUM(BC7:BC8)</f>
        <v>0</v>
      </c>
      <c r="BD9" s="259">
        <f>SUM(BD7:BD8)</f>
        <v>0</v>
      </c>
      <c r="BE9" s="259">
        <f>SUM(BE7:BE8)</f>
        <v>0</v>
      </c>
    </row>
    <row r="10" ht="12.75">
      <c r="E10" s="214"/>
    </row>
    <row r="11" ht="12.75">
      <c r="E11" s="214"/>
    </row>
    <row r="12" ht="12.75">
      <c r="E12" s="214"/>
    </row>
    <row r="13" ht="12.75">
      <c r="E13" s="214"/>
    </row>
    <row r="14" ht="12.75">
      <c r="E14" s="214"/>
    </row>
    <row r="15" ht="12.75">
      <c r="E15" s="214"/>
    </row>
    <row r="16" ht="12.75">
      <c r="E16" s="214"/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spans="1:7" ht="12.75">
      <c r="A33" s="260"/>
      <c r="B33" s="260"/>
      <c r="C33" s="260"/>
      <c r="D33" s="260"/>
      <c r="E33" s="260"/>
      <c r="F33" s="260"/>
      <c r="G33" s="260"/>
    </row>
    <row r="34" spans="1:7" ht="12.75">
      <c r="A34" s="260"/>
      <c r="B34" s="260"/>
      <c r="C34" s="260"/>
      <c r="D34" s="260"/>
      <c r="E34" s="260"/>
      <c r="F34" s="260"/>
      <c r="G34" s="260"/>
    </row>
    <row r="35" spans="1:7" ht="12.75">
      <c r="A35" s="260"/>
      <c r="B35" s="260"/>
      <c r="C35" s="260"/>
      <c r="D35" s="260"/>
      <c r="E35" s="260"/>
      <c r="F35" s="260"/>
      <c r="G35" s="260"/>
    </row>
    <row r="36" spans="1:7" ht="12.75">
      <c r="A36" s="260"/>
      <c r="B36" s="260"/>
      <c r="C36" s="260"/>
      <c r="D36" s="260"/>
      <c r="E36" s="260"/>
      <c r="F36" s="260"/>
      <c r="G36" s="260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ht="12.75">
      <c r="E41" s="214"/>
    </row>
    <row r="42" ht="12.75">
      <c r="E42" s="214"/>
    </row>
    <row r="43" ht="12.75">
      <c r="E43" s="214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spans="1:2" ht="12.75">
      <c r="A68" s="261"/>
      <c r="B68" s="261"/>
    </row>
    <row r="69" spans="1:7" ht="12.75">
      <c r="A69" s="260"/>
      <c r="B69" s="260"/>
      <c r="C69" s="262"/>
      <c r="D69" s="262"/>
      <c r="E69" s="263"/>
      <c r="F69" s="262"/>
      <c r="G69" s="264"/>
    </row>
    <row r="70" spans="1:7" ht="12.75">
      <c r="A70" s="265"/>
      <c r="B70" s="265"/>
      <c r="C70" s="260"/>
      <c r="D70" s="260"/>
      <c r="E70" s="266"/>
      <c r="F70" s="260"/>
      <c r="G70" s="260"/>
    </row>
    <row r="71" spans="1:7" ht="12.75">
      <c r="A71" s="260"/>
      <c r="B71" s="260"/>
      <c r="C71" s="260"/>
      <c r="D71" s="260"/>
      <c r="E71" s="266"/>
      <c r="F71" s="260"/>
      <c r="G71" s="260"/>
    </row>
    <row r="72" spans="1:7" ht="12.75">
      <c r="A72" s="260"/>
      <c r="B72" s="260"/>
      <c r="C72" s="260"/>
      <c r="D72" s="260"/>
      <c r="E72" s="266"/>
      <c r="F72" s="260"/>
      <c r="G72" s="260"/>
    </row>
    <row r="73" spans="1:7" ht="12.75">
      <c r="A73" s="260"/>
      <c r="B73" s="260"/>
      <c r="C73" s="260"/>
      <c r="D73" s="260"/>
      <c r="E73" s="266"/>
      <c r="F73" s="260"/>
      <c r="G73" s="260"/>
    </row>
    <row r="74" spans="1:7" ht="12.75">
      <c r="A74" s="260"/>
      <c r="B74" s="260"/>
      <c r="C74" s="260"/>
      <c r="D74" s="260"/>
      <c r="E74" s="266"/>
      <c r="F74" s="260"/>
      <c r="G74" s="260"/>
    </row>
    <row r="75" spans="1:7" ht="12.75">
      <c r="A75" s="260"/>
      <c r="B75" s="260"/>
      <c r="C75" s="260"/>
      <c r="D75" s="260"/>
      <c r="E75" s="266"/>
      <c r="F75" s="260"/>
      <c r="G75" s="260"/>
    </row>
    <row r="76" spans="1:7" ht="12.75">
      <c r="A76" s="260"/>
      <c r="B76" s="260"/>
      <c r="C76" s="260"/>
      <c r="D76" s="260"/>
      <c r="E76" s="266"/>
      <c r="F76" s="260"/>
      <c r="G76" s="260"/>
    </row>
    <row r="77" spans="1:7" ht="12.75">
      <c r="A77" s="260"/>
      <c r="B77" s="260"/>
      <c r="C77" s="260"/>
      <c r="D77" s="260"/>
      <c r="E77" s="266"/>
      <c r="F77" s="260"/>
      <c r="G77" s="260"/>
    </row>
    <row r="78" spans="1:7" ht="12.75">
      <c r="A78" s="260"/>
      <c r="B78" s="260"/>
      <c r="C78" s="260"/>
      <c r="D78" s="260"/>
      <c r="E78" s="266"/>
      <c r="F78" s="260"/>
      <c r="G78" s="260"/>
    </row>
    <row r="79" spans="1:7" ht="12.75">
      <c r="A79" s="260"/>
      <c r="B79" s="260"/>
      <c r="C79" s="260"/>
      <c r="D79" s="260"/>
      <c r="E79" s="266"/>
      <c r="F79" s="260"/>
      <c r="G79" s="260"/>
    </row>
    <row r="80" spans="1:7" ht="12.75">
      <c r="A80" s="260"/>
      <c r="B80" s="260"/>
      <c r="C80" s="260"/>
      <c r="D80" s="260"/>
      <c r="E80" s="266"/>
      <c r="F80" s="260"/>
      <c r="G80" s="260"/>
    </row>
    <row r="81" spans="1:7" ht="12.75">
      <c r="A81" s="260"/>
      <c r="B81" s="260"/>
      <c r="C81" s="260"/>
      <c r="D81" s="260"/>
      <c r="E81" s="266"/>
      <c r="F81" s="260"/>
      <c r="G81" s="260"/>
    </row>
    <row r="82" spans="1:7" ht="12.75">
      <c r="A82" s="260"/>
      <c r="B82" s="260"/>
      <c r="C82" s="260"/>
      <c r="D82" s="260"/>
      <c r="E82" s="266"/>
      <c r="F82" s="260"/>
      <c r="G82" s="260"/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E51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>
      <c r="A1" s="278" t="s">
        <v>43</v>
      </c>
      <c r="B1" s="278"/>
      <c r="C1" s="278"/>
      <c r="D1" s="278"/>
      <c r="E1" s="278"/>
      <c r="F1" s="278"/>
      <c r="G1" s="278"/>
    </row>
    <row r="2" spans="1:7" ht="12.75" customHeight="1">
      <c r="A2" s="83" t="s">
        <v>44</v>
      </c>
      <c r="B2" s="84"/>
      <c r="C2" s="85"/>
      <c r="D2" s="85" t="s">
        <v>6</v>
      </c>
      <c r="E2" s="86"/>
      <c r="F2" s="87" t="s">
        <v>45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46</v>
      </c>
      <c r="B4" s="90"/>
      <c r="C4" s="91"/>
      <c r="D4" s="91"/>
      <c r="E4" s="92"/>
      <c r="F4" s="93" t="s">
        <v>47</v>
      </c>
      <c r="G4" s="96"/>
    </row>
    <row r="5" spans="1:7" ht="12.75" customHeight="1">
      <c r="A5" s="97" t="s">
        <v>32</v>
      </c>
      <c r="B5" s="98"/>
      <c r="C5" s="99" t="s">
        <v>33</v>
      </c>
      <c r="D5" s="100"/>
      <c r="E5" s="98"/>
      <c r="F5" s="93" t="s">
        <v>48</v>
      </c>
      <c r="G5" s="94"/>
    </row>
    <row r="6" spans="1:15" ht="12.75" customHeight="1">
      <c r="A6" s="95" t="s">
        <v>49</v>
      </c>
      <c r="B6" s="90"/>
      <c r="C6" s="91"/>
      <c r="D6" s="91"/>
      <c r="E6" s="92"/>
      <c r="F6" s="101" t="s">
        <v>50</v>
      </c>
      <c r="G6" s="102">
        <v>0</v>
      </c>
      <c r="O6" s="103"/>
    </row>
    <row r="7" spans="1:7" ht="12.75" customHeight="1">
      <c r="A7" s="104" t="s">
        <v>4</v>
      </c>
      <c r="B7" s="105"/>
      <c r="C7" s="106" t="s">
        <v>5</v>
      </c>
      <c r="D7" s="107"/>
      <c r="E7" s="107"/>
      <c r="F7" s="108" t="s">
        <v>51</v>
      </c>
      <c r="G7" s="102">
        <f>IF(G6=0,0,ROUND((F30+F32)/G6,1))</f>
        <v>0</v>
      </c>
    </row>
    <row r="8" spans="1:9" ht="12.75">
      <c r="A8" s="109" t="s">
        <v>52</v>
      </c>
      <c r="B8" s="93"/>
      <c r="C8" s="279"/>
      <c r="D8" s="279"/>
      <c r="E8" s="279"/>
      <c r="F8" s="110" t="s">
        <v>53</v>
      </c>
      <c r="G8" s="111"/>
      <c r="H8" s="112"/>
      <c r="I8" s="113"/>
    </row>
    <row r="9" spans="1:8" ht="12.75">
      <c r="A9" s="109" t="s">
        <v>54</v>
      </c>
      <c r="B9" s="93"/>
      <c r="C9" s="279"/>
      <c r="D9" s="279"/>
      <c r="E9" s="279"/>
      <c r="F9" s="93"/>
      <c r="G9" s="114"/>
      <c r="H9" s="115"/>
    </row>
    <row r="10" spans="1:8" ht="12.75">
      <c r="A10" s="109" t="s">
        <v>55</v>
      </c>
      <c r="B10" s="93"/>
      <c r="C10" s="280" t="s">
        <v>8</v>
      </c>
      <c r="D10" s="280"/>
      <c r="E10" s="280"/>
      <c r="F10" s="116"/>
      <c r="G10" s="117"/>
      <c r="H10" s="118"/>
    </row>
    <row r="11" spans="1:57" ht="13.5" customHeight="1">
      <c r="A11" s="109" t="s">
        <v>56</v>
      </c>
      <c r="B11" s="93"/>
      <c r="C11" s="280"/>
      <c r="D11" s="280"/>
      <c r="E11" s="280"/>
      <c r="F11" s="119" t="s">
        <v>57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58</v>
      </c>
      <c r="B12" s="90"/>
      <c r="C12" s="281"/>
      <c r="D12" s="281"/>
      <c r="E12" s="281"/>
      <c r="F12" s="123" t="s">
        <v>59</v>
      </c>
      <c r="G12" s="124"/>
      <c r="H12" s="115"/>
    </row>
    <row r="13" spans="1:8" ht="28.5" customHeight="1">
      <c r="A13" s="275" t="s">
        <v>60</v>
      </c>
      <c r="B13" s="275"/>
      <c r="C13" s="275"/>
      <c r="D13" s="275"/>
      <c r="E13" s="275"/>
      <c r="F13" s="275"/>
      <c r="G13" s="275"/>
      <c r="H13" s="115"/>
    </row>
    <row r="14" spans="1:7" ht="17.25" customHeight="1">
      <c r="A14" s="125" t="s">
        <v>61</v>
      </c>
      <c r="B14" s="126"/>
      <c r="C14" s="127"/>
      <c r="D14" s="276" t="s">
        <v>62</v>
      </c>
      <c r="E14" s="276"/>
      <c r="F14" s="276"/>
      <c r="G14" s="276"/>
    </row>
    <row r="15" spans="1:7" ht="15.75" customHeight="1">
      <c r="A15" s="129"/>
      <c r="B15" s="130" t="s">
        <v>63</v>
      </c>
      <c r="C15" s="131">
        <f>'05  Rek'!E8</f>
        <v>0</v>
      </c>
      <c r="D15" s="132" t="str">
        <f>'05  Rek'!A13</f>
        <v>Ztížené výrobní podmínky</v>
      </c>
      <c r="E15" s="133"/>
      <c r="F15" s="134"/>
      <c r="G15" s="131">
        <f>'05  Rek'!I13</f>
        <v>0</v>
      </c>
    </row>
    <row r="16" spans="1:7" ht="15.75" customHeight="1">
      <c r="A16" s="129" t="s">
        <v>64</v>
      </c>
      <c r="B16" s="130" t="s">
        <v>65</v>
      </c>
      <c r="C16" s="131">
        <f>'05  Rek'!F8</f>
        <v>0</v>
      </c>
      <c r="D16" s="89" t="str">
        <f>'05  Rek'!A14</f>
        <v>Oborová přirážka</v>
      </c>
      <c r="E16" s="135"/>
      <c r="F16" s="136"/>
      <c r="G16" s="131">
        <f>'05  Rek'!I14</f>
        <v>0</v>
      </c>
    </row>
    <row r="17" spans="1:7" ht="15.75" customHeight="1">
      <c r="A17" s="129" t="s">
        <v>66</v>
      </c>
      <c r="B17" s="130" t="s">
        <v>67</v>
      </c>
      <c r="C17" s="131">
        <f>'05  Rek'!H8</f>
        <v>0</v>
      </c>
      <c r="D17" s="89" t="str">
        <f>'05  Rek'!A15</f>
        <v>Přesun stavebních kapacit</v>
      </c>
      <c r="E17" s="135"/>
      <c r="F17" s="136"/>
      <c r="G17" s="131">
        <f>'05  Rek'!I15</f>
        <v>0</v>
      </c>
    </row>
    <row r="18" spans="1:7" ht="15.75" customHeight="1">
      <c r="A18" s="137" t="s">
        <v>68</v>
      </c>
      <c r="B18" s="138" t="s">
        <v>69</v>
      </c>
      <c r="C18" s="131">
        <f>'05  Rek'!G8</f>
        <v>0</v>
      </c>
      <c r="D18" s="89" t="str">
        <f>'05  Rek'!A16</f>
        <v>Mimostaveništní doprava</v>
      </c>
      <c r="E18" s="135"/>
      <c r="F18" s="136"/>
      <c r="G18" s="131">
        <f>'05  Rek'!I16</f>
        <v>0</v>
      </c>
    </row>
    <row r="19" spans="1:7" ht="15.75" customHeight="1">
      <c r="A19" s="139" t="s">
        <v>70</v>
      </c>
      <c r="B19" s="130"/>
      <c r="C19" s="131">
        <f>SUM(C15:C18)</f>
        <v>0</v>
      </c>
      <c r="D19" s="89" t="str">
        <f>'05  Rek'!A17</f>
        <v>Zařízení staveniště</v>
      </c>
      <c r="E19" s="135"/>
      <c r="F19" s="136"/>
      <c r="G19" s="131">
        <f>'05  Rek'!I17</f>
        <v>0</v>
      </c>
    </row>
    <row r="20" spans="1:7" ht="15.75" customHeight="1">
      <c r="A20" s="139"/>
      <c r="B20" s="130"/>
      <c r="C20" s="131"/>
      <c r="D20" s="89" t="str">
        <f>'05  Rek'!A18</f>
        <v>Provoz investora</v>
      </c>
      <c r="E20" s="135"/>
      <c r="F20" s="136"/>
      <c r="G20" s="131">
        <f>'05  Rek'!I18</f>
        <v>0</v>
      </c>
    </row>
    <row r="21" spans="1:7" ht="15.75" customHeight="1">
      <c r="A21" s="139" t="s">
        <v>71</v>
      </c>
      <c r="B21" s="130"/>
      <c r="C21" s="131">
        <f>'05  Rek'!I8</f>
        <v>0</v>
      </c>
      <c r="D21" s="89" t="str">
        <f>'05  Rek'!A19</f>
        <v>Kompletační činnost (IČD)</v>
      </c>
      <c r="E21" s="135"/>
      <c r="F21" s="136"/>
      <c r="G21" s="131">
        <f>'05  Rek'!I19</f>
        <v>0</v>
      </c>
    </row>
    <row r="22" spans="1:7" ht="15.75" customHeight="1">
      <c r="A22" s="140" t="s">
        <v>72</v>
      </c>
      <c r="B22" s="115"/>
      <c r="C22" s="131">
        <f>C19+C21</f>
        <v>0</v>
      </c>
      <c r="D22" s="89" t="s">
        <v>73</v>
      </c>
      <c r="E22" s="135"/>
      <c r="F22" s="136"/>
      <c r="G22" s="131">
        <f>G23-SUM(G15:G21)</f>
        <v>0</v>
      </c>
    </row>
    <row r="23" spans="1:7" ht="15.75" customHeight="1">
      <c r="A23" s="277" t="s">
        <v>74</v>
      </c>
      <c r="B23" s="277"/>
      <c r="C23" s="141">
        <f>C22+G23</f>
        <v>0</v>
      </c>
      <c r="D23" s="142" t="s">
        <v>75</v>
      </c>
      <c r="E23" s="143"/>
      <c r="F23" s="144"/>
      <c r="G23" s="131">
        <f>'05  Rek'!H21</f>
        <v>0</v>
      </c>
    </row>
    <row r="24" spans="1:7" ht="12.75">
      <c r="A24" s="145" t="s">
        <v>76</v>
      </c>
      <c r="B24" s="146"/>
      <c r="C24" s="147"/>
      <c r="D24" s="146" t="s">
        <v>77</v>
      </c>
      <c r="E24" s="146"/>
      <c r="F24" s="148" t="s">
        <v>78</v>
      </c>
      <c r="G24" s="149"/>
    </row>
    <row r="25" spans="1:7" ht="12.75">
      <c r="A25" s="140" t="s">
        <v>79</v>
      </c>
      <c r="B25" s="115"/>
      <c r="C25" s="150"/>
      <c r="D25" s="115" t="s">
        <v>79</v>
      </c>
      <c r="F25" s="151" t="s">
        <v>79</v>
      </c>
      <c r="G25" s="152"/>
    </row>
    <row r="26" spans="1:7" ht="37.5" customHeight="1">
      <c r="A26" s="140" t="s">
        <v>80</v>
      </c>
      <c r="B26" s="153"/>
      <c r="C26" s="150"/>
      <c r="D26" s="115" t="s">
        <v>80</v>
      </c>
      <c r="F26" s="151" t="s">
        <v>80</v>
      </c>
      <c r="G26" s="152"/>
    </row>
    <row r="27" spans="1:7" ht="12.75">
      <c r="A27" s="140"/>
      <c r="B27" s="154"/>
      <c r="C27" s="150"/>
      <c r="D27" s="115"/>
      <c r="F27" s="151"/>
      <c r="G27" s="152"/>
    </row>
    <row r="28" spans="1:7" ht="12.75">
      <c r="A28" s="140" t="s">
        <v>81</v>
      </c>
      <c r="B28" s="115"/>
      <c r="C28" s="150"/>
      <c r="D28" s="151" t="s">
        <v>82</v>
      </c>
      <c r="E28" s="150"/>
      <c r="F28" s="155" t="s">
        <v>82</v>
      </c>
      <c r="G28" s="152"/>
    </row>
    <row r="29" spans="1:7" ht="69" customHeight="1">
      <c r="A29" s="140"/>
      <c r="B29" s="115"/>
      <c r="C29" s="156"/>
      <c r="D29" s="157"/>
      <c r="E29" s="156"/>
      <c r="F29" s="115"/>
      <c r="G29" s="152"/>
    </row>
    <row r="30" spans="1:7" ht="12.75">
      <c r="A30" s="158" t="s">
        <v>16</v>
      </c>
      <c r="B30" s="159"/>
      <c r="C30" s="160">
        <v>15</v>
      </c>
      <c r="D30" s="159" t="s">
        <v>83</v>
      </c>
      <c r="E30" s="161"/>
      <c r="F30" s="272">
        <f>C23-F32</f>
        <v>0</v>
      </c>
      <c r="G30" s="272"/>
    </row>
    <row r="31" spans="1:7" ht="12.75">
      <c r="A31" s="158" t="s">
        <v>84</v>
      </c>
      <c r="B31" s="159"/>
      <c r="C31" s="160">
        <f>C30</f>
        <v>15</v>
      </c>
      <c r="D31" s="159" t="s">
        <v>85</v>
      </c>
      <c r="E31" s="161"/>
      <c r="F31" s="272">
        <f>ROUND(PRODUCT(F30,C31/100),0)</f>
        <v>0</v>
      </c>
      <c r="G31" s="272"/>
    </row>
    <row r="32" spans="1:7" ht="12.75">
      <c r="A32" s="158" t="s">
        <v>16</v>
      </c>
      <c r="B32" s="159"/>
      <c r="C32" s="160">
        <v>0</v>
      </c>
      <c r="D32" s="159" t="s">
        <v>85</v>
      </c>
      <c r="E32" s="161"/>
      <c r="F32" s="272">
        <v>0</v>
      </c>
      <c r="G32" s="272"/>
    </row>
    <row r="33" spans="1:7" ht="12.75">
      <c r="A33" s="158" t="s">
        <v>84</v>
      </c>
      <c r="B33" s="162"/>
      <c r="C33" s="163">
        <f>C32</f>
        <v>0</v>
      </c>
      <c r="D33" s="159" t="s">
        <v>85</v>
      </c>
      <c r="E33" s="136"/>
      <c r="F33" s="272">
        <f>ROUND(PRODUCT(F32,C33/100),0)</f>
        <v>0</v>
      </c>
      <c r="G33" s="272"/>
    </row>
    <row r="34" spans="1:7" s="167" customFormat="1" ht="19.5" customHeight="1">
      <c r="A34" s="164" t="s">
        <v>86</v>
      </c>
      <c r="B34" s="165"/>
      <c r="C34" s="165"/>
      <c r="D34" s="165"/>
      <c r="E34" s="166"/>
      <c r="F34" s="273">
        <f>ROUND(SUM(F30:F33),0)</f>
        <v>0</v>
      </c>
      <c r="G34" s="273"/>
    </row>
    <row r="36" spans="1:8" ht="12.75">
      <c r="A36" s="2" t="s">
        <v>87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74"/>
      <c r="C37" s="274"/>
      <c r="D37" s="274"/>
      <c r="E37" s="274"/>
      <c r="F37" s="274"/>
      <c r="G37" s="274"/>
      <c r="H37" s="1" t="s">
        <v>2</v>
      </c>
    </row>
    <row r="38" spans="1:8" ht="12.75" customHeight="1">
      <c r="A38" s="168"/>
      <c r="B38" s="274"/>
      <c r="C38" s="274"/>
      <c r="D38" s="274"/>
      <c r="E38" s="274"/>
      <c r="F38" s="274"/>
      <c r="G38" s="274"/>
      <c r="H38" s="1" t="s">
        <v>2</v>
      </c>
    </row>
    <row r="39" spans="1:8" ht="12.75">
      <c r="A39" s="168"/>
      <c r="B39" s="274"/>
      <c r="C39" s="274"/>
      <c r="D39" s="274"/>
      <c r="E39" s="274"/>
      <c r="F39" s="274"/>
      <c r="G39" s="274"/>
      <c r="H39" s="1" t="s">
        <v>2</v>
      </c>
    </row>
    <row r="40" spans="1:8" ht="12.75">
      <c r="A40" s="168"/>
      <c r="B40" s="274"/>
      <c r="C40" s="274"/>
      <c r="D40" s="274"/>
      <c r="E40" s="274"/>
      <c r="F40" s="274"/>
      <c r="G40" s="274"/>
      <c r="H40" s="1" t="s">
        <v>2</v>
      </c>
    </row>
    <row r="41" spans="1:8" ht="12.75">
      <c r="A41" s="168"/>
      <c r="B41" s="274"/>
      <c r="C41" s="274"/>
      <c r="D41" s="274"/>
      <c r="E41" s="274"/>
      <c r="F41" s="274"/>
      <c r="G41" s="274"/>
      <c r="H41" s="1" t="s">
        <v>2</v>
      </c>
    </row>
    <row r="42" spans="1:8" ht="12.75">
      <c r="A42" s="168"/>
      <c r="B42" s="274"/>
      <c r="C42" s="274"/>
      <c r="D42" s="274"/>
      <c r="E42" s="274"/>
      <c r="F42" s="274"/>
      <c r="G42" s="274"/>
      <c r="H42" s="1" t="s">
        <v>2</v>
      </c>
    </row>
    <row r="43" spans="1:8" ht="12.75">
      <c r="A43" s="168"/>
      <c r="B43" s="274"/>
      <c r="C43" s="274"/>
      <c r="D43" s="274"/>
      <c r="E43" s="274"/>
      <c r="F43" s="274"/>
      <c r="G43" s="274"/>
      <c r="H43" s="1" t="s">
        <v>2</v>
      </c>
    </row>
    <row r="44" spans="1:8" ht="12.75" customHeight="1">
      <c r="A44" s="168"/>
      <c r="B44" s="274"/>
      <c r="C44" s="274"/>
      <c r="D44" s="274"/>
      <c r="E44" s="274"/>
      <c r="F44" s="274"/>
      <c r="G44" s="274"/>
      <c r="H44" s="1" t="s">
        <v>2</v>
      </c>
    </row>
    <row r="45" spans="1:8" ht="12.75" customHeight="1">
      <c r="A45" s="168"/>
      <c r="B45" s="274"/>
      <c r="C45" s="274"/>
      <c r="D45" s="274"/>
      <c r="E45" s="274"/>
      <c r="F45" s="274"/>
      <c r="G45" s="274"/>
      <c r="H45" s="1" t="s">
        <v>2</v>
      </c>
    </row>
    <row r="46" spans="2:7" ht="12.75">
      <c r="B46" s="271"/>
      <c r="C46" s="271"/>
      <c r="D46" s="271"/>
      <c r="E46" s="271"/>
      <c r="F46" s="271"/>
      <c r="G46" s="271"/>
    </row>
    <row r="47" spans="2:7" ht="12.75">
      <c r="B47" s="271"/>
      <c r="C47" s="271"/>
      <c r="D47" s="271"/>
      <c r="E47" s="271"/>
      <c r="F47" s="271"/>
      <c r="G47" s="271"/>
    </row>
    <row r="48" spans="2:7" ht="12.75">
      <c r="B48" s="271"/>
      <c r="C48" s="271"/>
      <c r="D48" s="271"/>
      <c r="E48" s="271"/>
      <c r="F48" s="271"/>
      <c r="G48" s="271"/>
    </row>
    <row r="49" spans="2:7" ht="12.75">
      <c r="B49" s="271"/>
      <c r="C49" s="271"/>
      <c r="D49" s="271"/>
      <c r="E49" s="271"/>
      <c r="F49" s="271"/>
      <c r="G49" s="271"/>
    </row>
    <row r="50" spans="2:7" ht="12.75">
      <c r="B50" s="271"/>
      <c r="C50" s="271"/>
      <c r="D50" s="271"/>
      <c r="E50" s="271"/>
      <c r="F50" s="271"/>
      <c r="G50" s="271"/>
    </row>
    <row r="51" spans="2:7" ht="12.75">
      <c r="B51" s="271"/>
      <c r="C51" s="271"/>
      <c r="D51" s="271"/>
      <c r="E51" s="271"/>
      <c r="F51" s="271"/>
      <c r="G51" s="271"/>
    </row>
  </sheetData>
  <sheetProtection selectLockedCells="1" selectUnlockedCells="1"/>
  <mergeCells count="21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B49:G49"/>
    <mergeCell ref="B50:G50"/>
    <mergeCell ref="B51:G51"/>
    <mergeCell ref="F33:G33"/>
    <mergeCell ref="F34:G34"/>
    <mergeCell ref="B37:G45"/>
    <mergeCell ref="B46:G46"/>
    <mergeCell ref="B47:G47"/>
    <mergeCell ref="B48:G48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E72"/>
  <sheetViews>
    <sheetView showGridLines="0"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2.75">
      <c r="A1" s="282" t="s">
        <v>3</v>
      </c>
      <c r="B1" s="282"/>
      <c r="C1" s="169" t="s">
        <v>88</v>
      </c>
      <c r="D1" s="170"/>
      <c r="E1" s="171"/>
      <c r="F1" s="170"/>
      <c r="G1" s="172" t="s">
        <v>89</v>
      </c>
      <c r="H1" s="173"/>
      <c r="I1" s="174"/>
    </row>
    <row r="2" spans="1:9" ht="12.75">
      <c r="A2" s="283" t="s">
        <v>90</v>
      </c>
      <c r="B2" s="283"/>
      <c r="C2" s="175" t="s">
        <v>145</v>
      </c>
      <c r="D2" s="176"/>
      <c r="E2" s="177"/>
      <c r="F2" s="176"/>
      <c r="G2" s="284" t="s">
        <v>6</v>
      </c>
      <c r="H2" s="284"/>
      <c r="I2" s="284"/>
    </row>
    <row r="3" ht="12.75">
      <c r="F3" s="115"/>
    </row>
    <row r="4" spans="1:9" ht="19.5" customHeight="1">
      <c r="A4" s="285" t="s">
        <v>92</v>
      </c>
      <c r="B4" s="285"/>
      <c r="C4" s="285"/>
      <c r="D4" s="285"/>
      <c r="E4" s="285"/>
      <c r="F4" s="285"/>
      <c r="G4" s="285"/>
      <c r="H4" s="285"/>
      <c r="I4" s="285"/>
    </row>
    <row r="6" spans="1:9" s="115" customFormat="1" ht="12.75">
      <c r="A6" s="178"/>
      <c r="B6" s="179" t="s">
        <v>93</v>
      </c>
      <c r="C6" s="179"/>
      <c r="D6" s="128"/>
      <c r="E6" s="180" t="s">
        <v>94</v>
      </c>
      <c r="F6" s="181" t="s">
        <v>95</v>
      </c>
      <c r="G6" s="181" t="s">
        <v>96</v>
      </c>
      <c r="H6" s="181" t="s">
        <v>97</v>
      </c>
      <c r="I6" s="182" t="s">
        <v>71</v>
      </c>
    </row>
    <row r="7" spans="1:9" s="115" customFormat="1" ht="12.75">
      <c r="A7" s="183" t="str">
        <f>'05  Pol'!B7</f>
        <v>M24</v>
      </c>
      <c r="B7" s="62" t="str">
        <f>'05  Pol'!C7</f>
        <v>Montáže vzduchotechnických zařízení</v>
      </c>
      <c r="D7" s="184"/>
      <c r="E7" s="185">
        <f>'05  Pol'!BA9</f>
        <v>0</v>
      </c>
      <c r="F7" s="186">
        <f>'05  Pol'!BB9</f>
        <v>0</v>
      </c>
      <c r="G7" s="186">
        <f>'05  Pol'!BC9</f>
        <v>0</v>
      </c>
      <c r="H7" s="186">
        <f>'05  Pol'!BD9</f>
        <v>0</v>
      </c>
      <c r="I7" s="187">
        <f>'05  Pol'!BE9</f>
        <v>0</v>
      </c>
    </row>
    <row r="8" spans="1:9" s="14" customFormat="1" ht="12.75">
      <c r="A8" s="188"/>
      <c r="B8" s="189" t="s">
        <v>98</v>
      </c>
      <c r="C8" s="189"/>
      <c r="D8" s="190"/>
      <c r="E8" s="191">
        <f>SUM(E7:E7)</f>
        <v>0</v>
      </c>
      <c r="F8" s="192">
        <f>SUM(F7:F7)</f>
        <v>0</v>
      </c>
      <c r="G8" s="192">
        <f>SUM(G7:G7)</f>
        <v>0</v>
      </c>
      <c r="H8" s="192">
        <f>SUM(H7:H7)</f>
        <v>0</v>
      </c>
      <c r="I8" s="193">
        <f>SUM(I7:I7)</f>
        <v>0</v>
      </c>
    </row>
    <row r="9" spans="1:9" ht="12.75">
      <c r="A9" s="115"/>
      <c r="B9" s="115"/>
      <c r="C9" s="115"/>
      <c r="D9" s="115"/>
      <c r="E9" s="115"/>
      <c r="F9" s="115"/>
      <c r="G9" s="115"/>
      <c r="H9" s="115"/>
      <c r="I9" s="115"/>
    </row>
    <row r="10" spans="1:57" ht="19.5" customHeight="1">
      <c r="A10" s="286" t="s">
        <v>99</v>
      </c>
      <c r="B10" s="286"/>
      <c r="C10" s="286"/>
      <c r="D10" s="286"/>
      <c r="E10" s="286"/>
      <c r="F10" s="286"/>
      <c r="G10" s="286"/>
      <c r="H10" s="286"/>
      <c r="I10" s="286"/>
      <c r="BA10" s="121"/>
      <c r="BB10" s="121"/>
      <c r="BC10" s="121"/>
      <c r="BD10" s="121"/>
      <c r="BE10" s="121"/>
    </row>
    <row r="12" spans="1:9" ht="12.75">
      <c r="A12" s="145" t="s">
        <v>100</v>
      </c>
      <c r="B12" s="146"/>
      <c r="C12" s="146"/>
      <c r="D12" s="194"/>
      <c r="E12" s="195" t="s">
        <v>101</v>
      </c>
      <c r="F12" s="196" t="s">
        <v>17</v>
      </c>
      <c r="G12" s="197" t="s">
        <v>102</v>
      </c>
      <c r="H12" s="198"/>
      <c r="I12" s="199" t="s">
        <v>101</v>
      </c>
    </row>
    <row r="13" spans="1:53" ht="12.75">
      <c r="A13" s="139" t="s">
        <v>37</v>
      </c>
      <c r="B13" s="130"/>
      <c r="C13" s="130"/>
      <c r="D13" s="200"/>
      <c r="E13" s="201">
        <v>0</v>
      </c>
      <c r="F13" s="202">
        <v>0</v>
      </c>
      <c r="G13" s="203">
        <f>E7+F7</f>
        <v>0</v>
      </c>
      <c r="H13" s="204"/>
      <c r="I13" s="205">
        <f aca="true" t="shared" si="0" ref="I13:I20">E13+F13*G13/100</f>
        <v>0</v>
      </c>
      <c r="BA13" s="1">
        <v>0</v>
      </c>
    </row>
    <row r="14" spans="1:53" ht="12.75">
      <c r="A14" s="139" t="s">
        <v>103</v>
      </c>
      <c r="B14" s="130"/>
      <c r="C14" s="130"/>
      <c r="D14" s="200"/>
      <c r="E14" s="201">
        <v>0</v>
      </c>
      <c r="F14" s="202">
        <v>0</v>
      </c>
      <c r="G14" s="203">
        <f aca="true" t="shared" si="1" ref="G14:G20">G13</f>
        <v>0</v>
      </c>
      <c r="H14" s="204"/>
      <c r="I14" s="205">
        <f t="shared" si="0"/>
        <v>0</v>
      </c>
      <c r="BA14" s="1">
        <v>0</v>
      </c>
    </row>
    <row r="15" spans="1:53" ht="12.75">
      <c r="A15" s="139" t="s">
        <v>38</v>
      </c>
      <c r="B15" s="130"/>
      <c r="C15" s="130"/>
      <c r="D15" s="200"/>
      <c r="E15" s="201">
        <v>0</v>
      </c>
      <c r="F15" s="202">
        <v>0</v>
      </c>
      <c r="G15" s="203">
        <f t="shared" si="1"/>
        <v>0</v>
      </c>
      <c r="H15" s="204"/>
      <c r="I15" s="205">
        <f t="shared" si="0"/>
        <v>0</v>
      </c>
      <c r="BA15" s="1">
        <v>0</v>
      </c>
    </row>
    <row r="16" spans="1:53" ht="12.75">
      <c r="A16" s="139" t="s">
        <v>39</v>
      </c>
      <c r="B16" s="130"/>
      <c r="C16" s="130"/>
      <c r="D16" s="200"/>
      <c r="E16" s="201">
        <v>0</v>
      </c>
      <c r="F16" s="202">
        <v>0</v>
      </c>
      <c r="G16" s="203">
        <f t="shared" si="1"/>
        <v>0</v>
      </c>
      <c r="H16" s="204"/>
      <c r="I16" s="205">
        <f t="shared" si="0"/>
        <v>0</v>
      </c>
      <c r="BA16" s="1">
        <v>0</v>
      </c>
    </row>
    <row r="17" spans="1:53" ht="12.75">
      <c r="A17" s="139" t="s">
        <v>40</v>
      </c>
      <c r="B17" s="130"/>
      <c r="C17" s="130"/>
      <c r="D17" s="200"/>
      <c r="E17" s="201">
        <v>0</v>
      </c>
      <c r="F17" s="202">
        <v>0</v>
      </c>
      <c r="G17" s="203">
        <f t="shared" si="1"/>
        <v>0</v>
      </c>
      <c r="H17" s="204"/>
      <c r="I17" s="205">
        <f t="shared" si="0"/>
        <v>0</v>
      </c>
      <c r="BA17" s="1">
        <v>1</v>
      </c>
    </row>
    <row r="18" spans="1:53" ht="12.75">
      <c r="A18" s="139" t="s">
        <v>104</v>
      </c>
      <c r="B18" s="130"/>
      <c r="C18" s="130"/>
      <c r="D18" s="200"/>
      <c r="E18" s="201">
        <v>0</v>
      </c>
      <c r="F18" s="202">
        <v>0</v>
      </c>
      <c r="G18" s="203">
        <f t="shared" si="1"/>
        <v>0</v>
      </c>
      <c r="H18" s="204"/>
      <c r="I18" s="205">
        <f t="shared" si="0"/>
        <v>0</v>
      </c>
      <c r="BA18" s="1">
        <v>1</v>
      </c>
    </row>
    <row r="19" spans="1:53" ht="12.75">
      <c r="A19" s="139" t="s">
        <v>41</v>
      </c>
      <c r="B19" s="130"/>
      <c r="C19" s="130"/>
      <c r="D19" s="200"/>
      <c r="E19" s="201">
        <v>0</v>
      </c>
      <c r="F19" s="202">
        <v>0</v>
      </c>
      <c r="G19" s="203">
        <f t="shared" si="1"/>
        <v>0</v>
      </c>
      <c r="H19" s="204"/>
      <c r="I19" s="205">
        <f t="shared" si="0"/>
        <v>0</v>
      </c>
      <c r="BA19" s="1">
        <v>2</v>
      </c>
    </row>
    <row r="20" spans="1:53" ht="12.75">
      <c r="A20" s="139" t="s">
        <v>42</v>
      </c>
      <c r="B20" s="130"/>
      <c r="C20" s="130"/>
      <c r="D20" s="200"/>
      <c r="E20" s="201">
        <v>0</v>
      </c>
      <c r="F20" s="202">
        <v>0</v>
      </c>
      <c r="G20" s="203">
        <f t="shared" si="1"/>
        <v>0</v>
      </c>
      <c r="H20" s="204"/>
      <c r="I20" s="205">
        <f t="shared" si="0"/>
        <v>0</v>
      </c>
      <c r="BA20" s="1">
        <v>2</v>
      </c>
    </row>
    <row r="21" spans="1:9" ht="12.75">
      <c r="A21" s="206"/>
      <c r="B21" s="207" t="s">
        <v>105</v>
      </c>
      <c r="C21" s="208"/>
      <c r="D21" s="209"/>
      <c r="E21" s="210"/>
      <c r="F21" s="211"/>
      <c r="G21" s="211"/>
      <c r="H21" s="287">
        <f>SUM(I13:I20)</f>
        <v>0</v>
      </c>
      <c r="I21" s="287"/>
    </row>
    <row r="23" spans="2:9" ht="12.75">
      <c r="B23" s="14"/>
      <c r="F23" s="212"/>
      <c r="G23" s="213"/>
      <c r="H23" s="213"/>
      <c r="I23" s="46"/>
    </row>
    <row r="24" spans="6:9" ht="12.75">
      <c r="F24" s="212"/>
      <c r="G24" s="213"/>
      <c r="H24" s="213"/>
      <c r="I24" s="46"/>
    </row>
    <row r="25" spans="6:9" ht="12.75">
      <c r="F25" s="212"/>
      <c r="G25" s="213"/>
      <c r="H25" s="213"/>
      <c r="I25" s="46"/>
    </row>
    <row r="26" spans="6:9" ht="12.75">
      <c r="F26" s="212"/>
      <c r="G26" s="213"/>
      <c r="H26" s="213"/>
      <c r="I26" s="46"/>
    </row>
    <row r="27" spans="6:9" ht="12.75">
      <c r="F27" s="212"/>
      <c r="G27" s="213"/>
      <c r="H27" s="213"/>
      <c r="I27" s="46"/>
    </row>
    <row r="28" spans="6:9" ht="12.75">
      <c r="F28" s="212"/>
      <c r="G28" s="213"/>
      <c r="H28" s="213"/>
      <c r="I28" s="46"/>
    </row>
    <row r="29" spans="6:9" ht="12.75">
      <c r="F29" s="212"/>
      <c r="G29" s="213"/>
      <c r="H29" s="213"/>
      <c r="I29" s="46"/>
    </row>
    <row r="30" spans="6:9" ht="12.75">
      <c r="F30" s="212"/>
      <c r="G30" s="213"/>
      <c r="H30" s="213"/>
      <c r="I30" s="46"/>
    </row>
    <row r="31" spans="6:9" ht="12.75">
      <c r="F31" s="212"/>
      <c r="G31" s="213"/>
      <c r="H31" s="213"/>
      <c r="I31" s="46"/>
    </row>
    <row r="32" spans="6:9" ht="12.75">
      <c r="F32" s="212"/>
      <c r="G32" s="213"/>
      <c r="H32" s="213"/>
      <c r="I32" s="46"/>
    </row>
    <row r="33" spans="6:9" ht="12.75">
      <c r="F33" s="212"/>
      <c r="G33" s="213"/>
      <c r="H33" s="213"/>
      <c r="I33" s="46"/>
    </row>
    <row r="34" spans="6:9" ht="12.75">
      <c r="F34" s="212"/>
      <c r="G34" s="213"/>
      <c r="H34" s="213"/>
      <c r="I34" s="46"/>
    </row>
    <row r="35" spans="6:9" ht="12.75">
      <c r="F35" s="212"/>
      <c r="G35" s="213"/>
      <c r="H35" s="213"/>
      <c r="I35" s="46"/>
    </row>
    <row r="36" spans="6:9" ht="12.75">
      <c r="F36" s="212"/>
      <c r="G36" s="213"/>
      <c r="H36" s="213"/>
      <c r="I36" s="46"/>
    </row>
    <row r="37" spans="6:9" ht="12.75">
      <c r="F37" s="212"/>
      <c r="G37" s="213"/>
      <c r="H37" s="213"/>
      <c r="I37" s="46"/>
    </row>
    <row r="38" spans="6:9" ht="12.75">
      <c r="F38" s="212"/>
      <c r="G38" s="213"/>
      <c r="H38" s="213"/>
      <c r="I38" s="46"/>
    </row>
    <row r="39" spans="6:9" ht="12.75">
      <c r="F39" s="212"/>
      <c r="G39" s="213"/>
      <c r="H39" s="213"/>
      <c r="I39" s="46"/>
    </row>
    <row r="40" spans="6:9" ht="12.75">
      <c r="F40" s="212"/>
      <c r="G40" s="213"/>
      <c r="H40" s="213"/>
      <c r="I40" s="46"/>
    </row>
    <row r="41" spans="6:9" ht="12.75">
      <c r="F41" s="212"/>
      <c r="G41" s="213"/>
      <c r="H41" s="213"/>
      <c r="I41" s="46"/>
    </row>
    <row r="42" spans="6:9" ht="12.75">
      <c r="F42" s="212"/>
      <c r="G42" s="213"/>
      <c r="H42" s="213"/>
      <c r="I42" s="46"/>
    </row>
    <row r="43" spans="6:9" ht="12.75">
      <c r="F43" s="212"/>
      <c r="G43" s="213"/>
      <c r="H43" s="213"/>
      <c r="I43" s="46"/>
    </row>
    <row r="44" spans="6:9" ht="12.75">
      <c r="F44" s="212"/>
      <c r="G44" s="213"/>
      <c r="H44" s="213"/>
      <c r="I44" s="46"/>
    </row>
    <row r="45" spans="6:9" ht="12.75">
      <c r="F45" s="212"/>
      <c r="G45" s="213"/>
      <c r="H45" s="213"/>
      <c r="I45" s="46"/>
    </row>
    <row r="46" spans="6:9" ht="12.75">
      <c r="F46" s="212"/>
      <c r="G46" s="213"/>
      <c r="H46" s="213"/>
      <c r="I46" s="46"/>
    </row>
    <row r="47" spans="6:9" ht="12.75">
      <c r="F47" s="212"/>
      <c r="G47" s="213"/>
      <c r="H47" s="213"/>
      <c r="I47" s="46"/>
    </row>
    <row r="48" spans="6:9" ht="12.75">
      <c r="F48" s="212"/>
      <c r="G48" s="213"/>
      <c r="H48" s="213"/>
      <c r="I48" s="46"/>
    </row>
    <row r="49" spans="6:9" ht="12.75">
      <c r="F49" s="212"/>
      <c r="G49" s="213"/>
      <c r="H49" s="213"/>
      <c r="I49" s="46"/>
    </row>
    <row r="50" spans="6:9" ht="12.75">
      <c r="F50" s="212"/>
      <c r="G50" s="213"/>
      <c r="H50" s="213"/>
      <c r="I50" s="46"/>
    </row>
    <row r="51" spans="6:9" ht="12.75">
      <c r="F51" s="212"/>
      <c r="G51" s="213"/>
      <c r="H51" s="213"/>
      <c r="I51" s="46"/>
    </row>
    <row r="52" spans="6:9" ht="12.75">
      <c r="F52" s="212"/>
      <c r="G52" s="213"/>
      <c r="H52" s="213"/>
      <c r="I52" s="46"/>
    </row>
    <row r="53" spans="6:9" ht="12.75">
      <c r="F53" s="212"/>
      <c r="G53" s="213"/>
      <c r="H53" s="213"/>
      <c r="I53" s="46"/>
    </row>
    <row r="54" spans="6:9" ht="12.75">
      <c r="F54" s="212"/>
      <c r="G54" s="213"/>
      <c r="H54" s="213"/>
      <c r="I54" s="46"/>
    </row>
    <row r="55" spans="6:9" ht="12.75">
      <c r="F55" s="212"/>
      <c r="G55" s="213"/>
      <c r="H55" s="213"/>
      <c r="I55" s="46"/>
    </row>
    <row r="56" spans="6:9" ht="12.75">
      <c r="F56" s="212"/>
      <c r="G56" s="213"/>
      <c r="H56" s="213"/>
      <c r="I56" s="46"/>
    </row>
    <row r="57" spans="6:9" ht="12.75">
      <c r="F57" s="212"/>
      <c r="G57" s="213"/>
      <c r="H57" s="213"/>
      <c r="I57" s="46"/>
    </row>
    <row r="58" spans="6:9" ht="12.75">
      <c r="F58" s="212"/>
      <c r="G58" s="213"/>
      <c r="H58" s="213"/>
      <c r="I58" s="46"/>
    </row>
    <row r="59" spans="6:9" ht="12.75">
      <c r="F59" s="212"/>
      <c r="G59" s="213"/>
      <c r="H59" s="213"/>
      <c r="I59" s="46"/>
    </row>
    <row r="60" spans="6:9" ht="12.75">
      <c r="F60" s="212"/>
      <c r="G60" s="213"/>
      <c r="H60" s="213"/>
      <c r="I60" s="46"/>
    </row>
    <row r="61" spans="6:9" ht="12.75">
      <c r="F61" s="212"/>
      <c r="G61" s="213"/>
      <c r="H61" s="213"/>
      <c r="I61" s="46"/>
    </row>
    <row r="62" spans="6:9" ht="12.75">
      <c r="F62" s="212"/>
      <c r="G62" s="213"/>
      <c r="H62" s="213"/>
      <c r="I62" s="46"/>
    </row>
    <row r="63" spans="6:9" ht="12.75">
      <c r="F63" s="212"/>
      <c r="G63" s="213"/>
      <c r="H63" s="213"/>
      <c r="I63" s="46"/>
    </row>
    <row r="64" spans="6:9" ht="12.75">
      <c r="F64" s="212"/>
      <c r="G64" s="213"/>
      <c r="H64" s="213"/>
      <c r="I64" s="46"/>
    </row>
    <row r="65" spans="6:9" ht="12.75">
      <c r="F65" s="212"/>
      <c r="G65" s="213"/>
      <c r="H65" s="213"/>
      <c r="I65" s="46"/>
    </row>
    <row r="66" spans="6:9" ht="12.75">
      <c r="F66" s="212"/>
      <c r="G66" s="213"/>
      <c r="H66" s="213"/>
      <c r="I66" s="46"/>
    </row>
    <row r="67" spans="6:9" ht="12.75">
      <c r="F67" s="212"/>
      <c r="G67" s="213"/>
      <c r="H67" s="213"/>
      <c r="I67" s="46"/>
    </row>
    <row r="68" spans="6:9" ht="12.75">
      <c r="F68" s="212"/>
      <c r="G68" s="213"/>
      <c r="H68" s="213"/>
      <c r="I68" s="46"/>
    </row>
    <row r="69" spans="6:9" ht="12.75">
      <c r="F69" s="212"/>
      <c r="G69" s="213"/>
      <c r="H69" s="213"/>
      <c r="I69" s="46"/>
    </row>
    <row r="70" spans="6:9" ht="12.75">
      <c r="F70" s="212"/>
      <c r="G70" s="213"/>
      <c r="H70" s="213"/>
      <c r="I70" s="46"/>
    </row>
    <row r="71" spans="6:9" ht="12.75">
      <c r="F71" s="212"/>
      <c r="G71" s="213"/>
      <c r="H71" s="213"/>
      <c r="I71" s="46"/>
    </row>
    <row r="72" spans="6:9" ht="12.75">
      <c r="F72" s="212"/>
      <c r="G72" s="213"/>
      <c r="H72" s="213"/>
      <c r="I72" s="46"/>
    </row>
  </sheetData>
  <sheetProtection selectLockedCells="1" selectUnlockedCells="1"/>
  <mergeCells count="6">
    <mergeCell ref="A1:B1"/>
    <mergeCell ref="A2:B2"/>
    <mergeCell ref="G2:I2"/>
    <mergeCell ref="A4:I4"/>
    <mergeCell ref="A10:I10"/>
    <mergeCell ref="H21:I21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B82"/>
  <sheetViews>
    <sheetView showGridLines="0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15" customWidth="1"/>
    <col min="6" max="6" width="9.875" style="214" customWidth="1"/>
    <col min="7" max="7" width="13.875" style="214" customWidth="1"/>
    <col min="8" max="11" width="0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288" t="s">
        <v>106</v>
      </c>
      <c r="B1" s="288"/>
      <c r="C1" s="288"/>
      <c r="D1" s="288"/>
      <c r="E1" s="288"/>
      <c r="F1" s="288"/>
      <c r="G1" s="288"/>
    </row>
    <row r="2" spans="2:7" ht="14.25" customHeight="1">
      <c r="B2" s="216"/>
      <c r="C2" s="217"/>
      <c r="D2" s="217"/>
      <c r="E2" s="218"/>
      <c r="F2" s="217"/>
      <c r="G2" s="217"/>
    </row>
    <row r="3" spans="1:7" ht="12.75">
      <c r="A3" s="282" t="s">
        <v>3</v>
      </c>
      <c r="B3" s="282"/>
      <c r="C3" s="169" t="s">
        <v>88</v>
      </c>
      <c r="D3" s="219"/>
      <c r="E3" s="220" t="s">
        <v>107</v>
      </c>
      <c r="F3" s="221">
        <f>'05  Rek'!H1</f>
        <v>0</v>
      </c>
      <c r="G3" s="222"/>
    </row>
    <row r="4" spans="1:7" ht="12.75">
      <c r="A4" s="289" t="s">
        <v>90</v>
      </c>
      <c r="B4" s="289"/>
      <c r="C4" s="175" t="s">
        <v>145</v>
      </c>
      <c r="D4" s="223"/>
      <c r="E4" s="290" t="str">
        <f>'05  Rek'!G2</f>
        <v>Výměna zdrojů tepla pro vytápění a ohřev TV</v>
      </c>
      <c r="F4" s="290"/>
      <c r="G4" s="290"/>
    </row>
    <row r="5" spans="1:7" ht="12.75">
      <c r="A5" s="224"/>
      <c r="G5" s="225"/>
    </row>
    <row r="6" spans="1:11" ht="27" customHeight="1">
      <c r="A6" s="226" t="s">
        <v>108</v>
      </c>
      <c r="B6" s="227" t="s">
        <v>109</v>
      </c>
      <c r="C6" s="227" t="s">
        <v>110</v>
      </c>
      <c r="D6" s="227" t="s">
        <v>111</v>
      </c>
      <c r="E6" s="228" t="s">
        <v>112</v>
      </c>
      <c r="F6" s="227" t="s">
        <v>113</v>
      </c>
      <c r="G6" s="229" t="s">
        <v>114</v>
      </c>
      <c r="H6" s="230" t="s">
        <v>115</v>
      </c>
      <c r="I6" s="230" t="s">
        <v>116</v>
      </c>
      <c r="J6" s="230" t="s">
        <v>117</v>
      </c>
      <c r="K6" s="230" t="s">
        <v>118</v>
      </c>
    </row>
    <row r="7" spans="1:15" ht="12.75">
      <c r="A7" s="231" t="s">
        <v>119</v>
      </c>
      <c r="B7" s="232" t="s">
        <v>146</v>
      </c>
      <c r="C7" s="233" t="s">
        <v>147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148</v>
      </c>
      <c r="C8" s="244" t="s">
        <v>149</v>
      </c>
      <c r="D8" s="245" t="s">
        <v>101</v>
      </c>
      <c r="E8" s="246">
        <v>1</v>
      </c>
      <c r="F8" s="246"/>
      <c r="G8" s="247">
        <f>E8*F8</f>
        <v>0</v>
      </c>
      <c r="H8" s="248">
        <v>0</v>
      </c>
      <c r="I8" s="249">
        <f>E8*H8</f>
        <v>0</v>
      </c>
      <c r="J8" s="248">
        <v>0</v>
      </c>
      <c r="K8" s="249">
        <f>E8*J8</f>
        <v>0</v>
      </c>
      <c r="O8" s="241">
        <v>2</v>
      </c>
      <c r="AA8" s="214">
        <v>1</v>
      </c>
      <c r="AB8" s="214">
        <v>9</v>
      </c>
      <c r="AC8" s="214">
        <v>9</v>
      </c>
      <c r="AZ8" s="214">
        <v>4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9</v>
      </c>
    </row>
    <row r="9" spans="1:57" ht="12.75">
      <c r="A9" s="250"/>
      <c r="B9" s="251" t="s">
        <v>124</v>
      </c>
      <c r="C9" s="252" t="s">
        <v>150</v>
      </c>
      <c r="D9" s="253"/>
      <c r="E9" s="254"/>
      <c r="F9" s="255"/>
      <c r="G9" s="256">
        <f>SUM(G7:G8)</f>
        <v>0</v>
      </c>
      <c r="H9" s="257"/>
      <c r="I9" s="258">
        <f>SUM(I7:I8)</f>
        <v>0</v>
      </c>
      <c r="J9" s="257"/>
      <c r="K9" s="258">
        <f>SUM(K7:K8)</f>
        <v>0</v>
      </c>
      <c r="O9" s="241">
        <v>4</v>
      </c>
      <c r="BA9" s="259">
        <f>SUM(BA7:BA8)</f>
        <v>0</v>
      </c>
      <c r="BB9" s="259">
        <f>SUM(BB7:BB8)</f>
        <v>0</v>
      </c>
      <c r="BC9" s="259">
        <f>SUM(BC7:BC8)</f>
        <v>0</v>
      </c>
      <c r="BD9" s="259">
        <f>SUM(BD7:BD8)</f>
        <v>0</v>
      </c>
      <c r="BE9" s="259">
        <f>SUM(BE7:BE8)</f>
        <v>0</v>
      </c>
    </row>
    <row r="10" ht="12.75">
      <c r="E10" s="214"/>
    </row>
    <row r="11" ht="12.75">
      <c r="E11" s="214"/>
    </row>
    <row r="12" ht="12.75">
      <c r="E12" s="214"/>
    </row>
    <row r="13" ht="12.75">
      <c r="E13" s="214"/>
    </row>
    <row r="14" ht="12.75">
      <c r="E14" s="214"/>
    </row>
    <row r="15" ht="12.75">
      <c r="E15" s="214"/>
    </row>
    <row r="16" ht="12.75">
      <c r="E16" s="214"/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spans="1:7" ht="12.75">
      <c r="A33" s="260"/>
      <c r="B33" s="260"/>
      <c r="C33" s="260"/>
      <c r="D33" s="260"/>
      <c r="E33" s="260"/>
      <c r="F33" s="260"/>
      <c r="G33" s="260"/>
    </row>
    <row r="34" spans="1:7" ht="12.75">
      <c r="A34" s="260"/>
      <c r="B34" s="260"/>
      <c r="C34" s="260"/>
      <c r="D34" s="260"/>
      <c r="E34" s="260"/>
      <c r="F34" s="260"/>
      <c r="G34" s="260"/>
    </row>
    <row r="35" spans="1:7" ht="12.75">
      <c r="A35" s="260"/>
      <c r="B35" s="260"/>
      <c r="C35" s="260"/>
      <c r="D35" s="260"/>
      <c r="E35" s="260"/>
      <c r="F35" s="260"/>
      <c r="G35" s="260"/>
    </row>
    <row r="36" spans="1:7" ht="12.75">
      <c r="A36" s="260"/>
      <c r="B36" s="260"/>
      <c r="C36" s="260"/>
      <c r="D36" s="260"/>
      <c r="E36" s="260"/>
      <c r="F36" s="260"/>
      <c r="G36" s="260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ht="12.75">
      <c r="E41" s="214"/>
    </row>
    <row r="42" ht="12.75">
      <c r="E42" s="214"/>
    </row>
    <row r="43" ht="12.75">
      <c r="E43" s="214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spans="1:2" ht="12.75">
      <c r="A68" s="261"/>
      <c r="B68" s="261"/>
    </row>
    <row r="69" spans="1:7" ht="12.75">
      <c r="A69" s="260"/>
      <c r="B69" s="260"/>
      <c r="C69" s="262"/>
      <c r="D69" s="262"/>
      <c r="E69" s="263"/>
      <c r="F69" s="262"/>
      <c r="G69" s="264"/>
    </row>
    <row r="70" spans="1:7" ht="12.75">
      <c r="A70" s="265"/>
      <c r="B70" s="265"/>
      <c r="C70" s="260"/>
      <c r="D70" s="260"/>
      <c r="E70" s="266"/>
      <c r="F70" s="260"/>
      <c r="G70" s="260"/>
    </row>
    <row r="71" spans="1:7" ht="12.75">
      <c r="A71" s="260"/>
      <c r="B71" s="260"/>
      <c r="C71" s="260"/>
      <c r="D71" s="260"/>
      <c r="E71" s="266"/>
      <c r="F71" s="260"/>
      <c r="G71" s="260"/>
    </row>
    <row r="72" spans="1:7" ht="12.75">
      <c r="A72" s="260"/>
      <c r="B72" s="260"/>
      <c r="C72" s="260"/>
      <c r="D72" s="260"/>
      <c r="E72" s="266"/>
      <c r="F72" s="260"/>
      <c r="G72" s="260"/>
    </row>
    <row r="73" spans="1:7" ht="12.75">
      <c r="A73" s="260"/>
      <c r="B73" s="260"/>
      <c r="C73" s="260"/>
      <c r="D73" s="260"/>
      <c r="E73" s="266"/>
      <c r="F73" s="260"/>
      <c r="G73" s="260"/>
    </row>
    <row r="74" spans="1:7" ht="12.75">
      <c r="A74" s="260"/>
      <c r="B74" s="260"/>
      <c r="C74" s="260"/>
      <c r="D74" s="260"/>
      <c r="E74" s="266"/>
      <c r="F74" s="260"/>
      <c r="G74" s="260"/>
    </row>
    <row r="75" spans="1:7" ht="12.75">
      <c r="A75" s="260"/>
      <c r="B75" s="260"/>
      <c r="C75" s="260"/>
      <c r="D75" s="260"/>
      <c r="E75" s="266"/>
      <c r="F75" s="260"/>
      <c r="G75" s="260"/>
    </row>
    <row r="76" spans="1:7" ht="12.75">
      <c r="A76" s="260"/>
      <c r="B76" s="260"/>
      <c r="C76" s="260"/>
      <c r="D76" s="260"/>
      <c r="E76" s="266"/>
      <c r="F76" s="260"/>
      <c r="G76" s="260"/>
    </row>
    <row r="77" spans="1:7" ht="12.75">
      <c r="A77" s="260"/>
      <c r="B77" s="260"/>
      <c r="C77" s="260"/>
      <c r="D77" s="260"/>
      <c r="E77" s="266"/>
      <c r="F77" s="260"/>
      <c r="G77" s="260"/>
    </row>
    <row r="78" spans="1:7" ht="12.75">
      <c r="A78" s="260"/>
      <c r="B78" s="260"/>
      <c r="C78" s="260"/>
      <c r="D78" s="260"/>
      <c r="E78" s="266"/>
      <c r="F78" s="260"/>
      <c r="G78" s="260"/>
    </row>
    <row r="79" spans="1:7" ht="12.75">
      <c r="A79" s="260"/>
      <c r="B79" s="260"/>
      <c r="C79" s="260"/>
      <c r="D79" s="260"/>
      <c r="E79" s="266"/>
      <c r="F79" s="260"/>
      <c r="G79" s="260"/>
    </row>
    <row r="80" spans="1:7" ht="12.75">
      <c r="A80" s="260"/>
      <c r="B80" s="260"/>
      <c r="C80" s="260"/>
      <c r="D80" s="260"/>
      <c r="E80" s="266"/>
      <c r="F80" s="260"/>
      <c r="G80" s="260"/>
    </row>
    <row r="81" spans="1:7" ht="12.75">
      <c r="A81" s="260"/>
      <c r="B81" s="260"/>
      <c r="C81" s="260"/>
      <c r="D81" s="260"/>
      <c r="E81" s="266"/>
      <c r="F81" s="260"/>
      <c r="G81" s="260"/>
    </row>
    <row r="82" spans="1:7" ht="12.75">
      <c r="A82" s="260"/>
      <c r="B82" s="260"/>
      <c r="C82" s="260"/>
      <c r="D82" s="260"/>
      <c r="E82" s="266"/>
      <c r="F82" s="260"/>
      <c r="G82" s="260"/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>
      <c r="A1" s="278" t="s">
        <v>43</v>
      </c>
      <c r="B1" s="278"/>
      <c r="C1" s="278"/>
      <c r="D1" s="278"/>
      <c r="E1" s="278"/>
      <c r="F1" s="278"/>
      <c r="G1" s="278"/>
    </row>
    <row r="2" spans="1:7" ht="12.75" customHeight="1">
      <c r="A2" s="83" t="s">
        <v>44</v>
      </c>
      <c r="B2" s="84"/>
      <c r="C2" s="85"/>
      <c r="D2" s="85" t="s">
        <v>6</v>
      </c>
      <c r="E2" s="86"/>
      <c r="F2" s="87" t="s">
        <v>45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46</v>
      </c>
      <c r="B4" s="90"/>
      <c r="C4" s="91"/>
      <c r="D4" s="91"/>
      <c r="E4" s="92"/>
      <c r="F4" s="93" t="s">
        <v>47</v>
      </c>
      <c r="G4" s="96"/>
    </row>
    <row r="5" spans="1:7" ht="12.75" customHeight="1">
      <c r="A5" s="97" t="s">
        <v>24</v>
      </c>
      <c r="B5" s="98"/>
      <c r="C5" s="99" t="s">
        <v>25</v>
      </c>
      <c r="D5" s="100"/>
      <c r="E5" s="98"/>
      <c r="F5" s="93" t="s">
        <v>48</v>
      </c>
      <c r="G5" s="94"/>
    </row>
    <row r="6" spans="1:15" ht="12.75" customHeight="1">
      <c r="A6" s="95" t="s">
        <v>49</v>
      </c>
      <c r="B6" s="90"/>
      <c r="C6" s="91"/>
      <c r="D6" s="91"/>
      <c r="E6" s="92"/>
      <c r="F6" s="101" t="s">
        <v>50</v>
      </c>
      <c r="G6" s="102">
        <v>0</v>
      </c>
      <c r="O6" s="103"/>
    </row>
    <row r="7" spans="1:7" ht="12.75" customHeight="1">
      <c r="A7" s="104" t="s">
        <v>4</v>
      </c>
      <c r="B7" s="105"/>
      <c r="C7" s="106" t="s">
        <v>5</v>
      </c>
      <c r="D7" s="107"/>
      <c r="E7" s="107"/>
      <c r="F7" s="108" t="s">
        <v>51</v>
      </c>
      <c r="G7" s="102">
        <f>IF(G6=0,0,ROUND((F30+F32)/G6,1))</f>
        <v>0</v>
      </c>
    </row>
    <row r="8" spans="1:9" ht="12.75">
      <c r="A8" s="109" t="s">
        <v>52</v>
      </c>
      <c r="B8" s="93"/>
      <c r="C8" s="279"/>
      <c r="D8" s="279"/>
      <c r="E8" s="279"/>
      <c r="F8" s="110" t="s">
        <v>53</v>
      </c>
      <c r="G8" s="111"/>
      <c r="H8" s="112"/>
      <c r="I8" s="113"/>
    </row>
    <row r="9" spans="1:8" ht="12.75">
      <c r="A9" s="109" t="s">
        <v>54</v>
      </c>
      <c r="B9" s="93"/>
      <c r="C9" s="279"/>
      <c r="D9" s="279"/>
      <c r="E9" s="279"/>
      <c r="F9" s="93"/>
      <c r="G9" s="114"/>
      <c r="H9" s="115"/>
    </row>
    <row r="10" spans="1:8" ht="12.75">
      <c r="A10" s="109" t="s">
        <v>55</v>
      </c>
      <c r="B10" s="93"/>
      <c r="C10" s="280" t="s">
        <v>8</v>
      </c>
      <c r="D10" s="280"/>
      <c r="E10" s="280"/>
      <c r="F10" s="116"/>
      <c r="G10" s="117"/>
      <c r="H10" s="118"/>
    </row>
    <row r="11" spans="1:57" ht="13.5" customHeight="1">
      <c r="A11" s="109" t="s">
        <v>56</v>
      </c>
      <c r="B11" s="93"/>
      <c r="C11" s="280"/>
      <c r="D11" s="280"/>
      <c r="E11" s="280"/>
      <c r="F11" s="119" t="s">
        <v>57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58</v>
      </c>
      <c r="B12" s="90"/>
      <c r="C12" s="281"/>
      <c r="D12" s="281"/>
      <c r="E12" s="281"/>
      <c r="F12" s="123" t="s">
        <v>59</v>
      </c>
      <c r="G12" s="124"/>
      <c r="H12" s="115"/>
    </row>
    <row r="13" spans="1:8" ht="28.5" customHeight="1">
      <c r="A13" s="275" t="s">
        <v>60</v>
      </c>
      <c r="B13" s="275"/>
      <c r="C13" s="275"/>
      <c r="D13" s="275"/>
      <c r="E13" s="275"/>
      <c r="F13" s="275"/>
      <c r="G13" s="275"/>
      <c r="H13" s="115"/>
    </row>
    <row r="14" spans="1:7" ht="17.25" customHeight="1">
      <c r="A14" s="125" t="s">
        <v>61</v>
      </c>
      <c r="B14" s="126"/>
      <c r="C14" s="127"/>
      <c r="D14" s="276" t="s">
        <v>62</v>
      </c>
      <c r="E14" s="276"/>
      <c r="F14" s="276"/>
      <c r="G14" s="276"/>
    </row>
    <row r="15" spans="1:7" ht="15.75" customHeight="1">
      <c r="A15" s="129"/>
      <c r="B15" s="130" t="s">
        <v>63</v>
      </c>
      <c r="C15" s="131">
        <f>'01  Rek'!E8</f>
        <v>0</v>
      </c>
      <c r="D15" s="132" t="str">
        <f>'01  Rek'!A13</f>
        <v>Ztížené výrobní podmínky</v>
      </c>
      <c r="E15" s="133"/>
      <c r="F15" s="134"/>
      <c r="G15" s="131">
        <f>'01  Rek'!I13</f>
        <v>0</v>
      </c>
    </row>
    <row r="16" spans="1:7" ht="15.75" customHeight="1">
      <c r="A16" s="129" t="s">
        <v>64</v>
      </c>
      <c r="B16" s="130" t="s">
        <v>65</v>
      </c>
      <c r="C16" s="131">
        <f>'01  Rek'!F8</f>
        <v>0</v>
      </c>
      <c r="D16" s="89" t="str">
        <f>'01  Rek'!A14</f>
        <v>Oborová přirážka</v>
      </c>
      <c r="E16" s="135"/>
      <c r="F16" s="136"/>
      <c r="G16" s="131">
        <f>'01  Rek'!I14</f>
        <v>0</v>
      </c>
    </row>
    <row r="17" spans="1:7" ht="15.75" customHeight="1">
      <c r="A17" s="129" t="s">
        <v>66</v>
      </c>
      <c r="B17" s="130" t="s">
        <v>67</v>
      </c>
      <c r="C17" s="131">
        <f>'01  Rek'!H8</f>
        <v>0</v>
      </c>
      <c r="D17" s="89" t="str">
        <f>'01  Rek'!A15</f>
        <v>Přesun stavebních kapacit</v>
      </c>
      <c r="E17" s="135"/>
      <c r="F17" s="136"/>
      <c r="G17" s="131">
        <f>'01  Rek'!I15</f>
        <v>0</v>
      </c>
    </row>
    <row r="18" spans="1:7" ht="15.75" customHeight="1">
      <c r="A18" s="137" t="s">
        <v>68</v>
      </c>
      <c r="B18" s="138" t="s">
        <v>69</v>
      </c>
      <c r="C18" s="131">
        <f>'01  Rek'!G8</f>
        <v>0</v>
      </c>
      <c r="D18" s="89" t="str">
        <f>'01  Rek'!A16</f>
        <v>Mimostaveništní doprava</v>
      </c>
      <c r="E18" s="135"/>
      <c r="F18" s="136"/>
      <c r="G18" s="131">
        <f>'01  Rek'!I16</f>
        <v>0</v>
      </c>
    </row>
    <row r="19" spans="1:7" ht="15.75" customHeight="1">
      <c r="A19" s="139" t="s">
        <v>70</v>
      </c>
      <c r="B19" s="130"/>
      <c r="C19" s="131">
        <f>SUM(C15:C18)</f>
        <v>0</v>
      </c>
      <c r="D19" s="89" t="str">
        <f>'01  Rek'!A17</f>
        <v>Zařízení staveniště</v>
      </c>
      <c r="E19" s="135"/>
      <c r="F19" s="136"/>
      <c r="G19" s="131">
        <f>'01  Rek'!I17</f>
        <v>0</v>
      </c>
    </row>
    <row r="20" spans="1:7" ht="15.75" customHeight="1">
      <c r="A20" s="139"/>
      <c r="B20" s="130"/>
      <c r="C20" s="131"/>
      <c r="D20" s="89" t="str">
        <f>'01  Rek'!A18</f>
        <v>Provoz investora</v>
      </c>
      <c r="E20" s="135"/>
      <c r="F20" s="136"/>
      <c r="G20" s="131">
        <f>'01  Rek'!I18</f>
        <v>0</v>
      </c>
    </row>
    <row r="21" spans="1:7" ht="15.75" customHeight="1">
      <c r="A21" s="139" t="s">
        <v>71</v>
      </c>
      <c r="B21" s="130"/>
      <c r="C21" s="131">
        <f>'01  Rek'!I8</f>
        <v>0</v>
      </c>
      <c r="D21" s="89" t="str">
        <f>'01  Rek'!A19</f>
        <v>Kompletační činnost (IČD)</v>
      </c>
      <c r="E21" s="135"/>
      <c r="F21" s="136"/>
      <c r="G21" s="131">
        <f>'01  Rek'!I19</f>
        <v>0</v>
      </c>
    </row>
    <row r="22" spans="1:7" ht="15.75" customHeight="1">
      <c r="A22" s="140" t="s">
        <v>72</v>
      </c>
      <c r="B22" s="115"/>
      <c r="C22" s="131">
        <f>C19+C21</f>
        <v>0</v>
      </c>
      <c r="D22" s="89" t="s">
        <v>73</v>
      </c>
      <c r="E22" s="135"/>
      <c r="F22" s="136"/>
      <c r="G22" s="131">
        <f>G23-SUM(G15:G21)</f>
        <v>0</v>
      </c>
    </row>
    <row r="23" spans="1:7" ht="15.75" customHeight="1">
      <c r="A23" s="277" t="s">
        <v>74</v>
      </c>
      <c r="B23" s="277"/>
      <c r="C23" s="141">
        <f>C22+G23</f>
        <v>0</v>
      </c>
      <c r="D23" s="142" t="s">
        <v>75</v>
      </c>
      <c r="E23" s="143"/>
      <c r="F23" s="144"/>
      <c r="G23" s="131">
        <f>'01  Rek'!H21</f>
        <v>0</v>
      </c>
    </row>
    <row r="24" spans="1:7" ht="12.75">
      <c r="A24" s="145" t="s">
        <v>76</v>
      </c>
      <c r="B24" s="146"/>
      <c r="C24" s="147"/>
      <c r="D24" s="146" t="s">
        <v>77</v>
      </c>
      <c r="E24" s="146"/>
      <c r="F24" s="148" t="s">
        <v>78</v>
      </c>
      <c r="G24" s="149"/>
    </row>
    <row r="25" spans="1:7" ht="12.75">
      <c r="A25" s="140" t="s">
        <v>79</v>
      </c>
      <c r="B25" s="115"/>
      <c r="C25" s="150"/>
      <c r="D25" s="115" t="s">
        <v>79</v>
      </c>
      <c r="F25" s="151" t="s">
        <v>79</v>
      </c>
      <c r="G25" s="152"/>
    </row>
    <row r="26" spans="1:7" ht="37.5" customHeight="1">
      <c r="A26" s="140" t="s">
        <v>80</v>
      </c>
      <c r="B26" s="153"/>
      <c r="C26" s="150"/>
      <c r="D26" s="115" t="s">
        <v>80</v>
      </c>
      <c r="F26" s="151" t="s">
        <v>80</v>
      </c>
      <c r="G26" s="152"/>
    </row>
    <row r="27" spans="1:7" ht="12.75">
      <c r="A27" s="140"/>
      <c r="B27" s="154"/>
      <c r="C27" s="150"/>
      <c r="D27" s="115"/>
      <c r="F27" s="151"/>
      <c r="G27" s="152"/>
    </row>
    <row r="28" spans="1:7" ht="12.75">
      <c r="A28" s="140" t="s">
        <v>81</v>
      </c>
      <c r="B28" s="115"/>
      <c r="C28" s="150"/>
      <c r="D28" s="151" t="s">
        <v>82</v>
      </c>
      <c r="E28" s="150"/>
      <c r="F28" s="155" t="s">
        <v>82</v>
      </c>
      <c r="G28" s="152"/>
    </row>
    <row r="29" spans="1:7" ht="69" customHeight="1">
      <c r="A29" s="140"/>
      <c r="B29" s="115"/>
      <c r="C29" s="156"/>
      <c r="D29" s="157"/>
      <c r="E29" s="156"/>
      <c r="F29" s="115"/>
      <c r="G29" s="152"/>
    </row>
    <row r="30" spans="1:7" ht="12.75">
      <c r="A30" s="158" t="s">
        <v>16</v>
      </c>
      <c r="B30" s="159"/>
      <c r="C30" s="160">
        <v>15</v>
      </c>
      <c r="D30" s="159" t="s">
        <v>83</v>
      </c>
      <c r="E30" s="161"/>
      <c r="F30" s="272">
        <f>C23-F32</f>
        <v>0</v>
      </c>
      <c r="G30" s="272"/>
    </row>
    <row r="31" spans="1:7" ht="12.75">
      <c r="A31" s="158" t="s">
        <v>84</v>
      </c>
      <c r="B31" s="159"/>
      <c r="C31" s="160">
        <f>C30</f>
        <v>15</v>
      </c>
      <c r="D31" s="159" t="s">
        <v>85</v>
      </c>
      <c r="E31" s="161"/>
      <c r="F31" s="272">
        <f>ROUND(PRODUCT(F30,C31/100),0)</f>
        <v>0</v>
      </c>
      <c r="G31" s="272"/>
    </row>
    <row r="32" spans="1:7" ht="12.75">
      <c r="A32" s="158" t="s">
        <v>16</v>
      </c>
      <c r="B32" s="159"/>
      <c r="C32" s="160">
        <v>0</v>
      </c>
      <c r="D32" s="159" t="s">
        <v>85</v>
      </c>
      <c r="E32" s="161"/>
      <c r="F32" s="272">
        <v>0</v>
      </c>
      <c r="G32" s="272"/>
    </row>
    <row r="33" spans="1:7" ht="12.75">
      <c r="A33" s="158" t="s">
        <v>84</v>
      </c>
      <c r="B33" s="162"/>
      <c r="C33" s="163">
        <f>C32</f>
        <v>0</v>
      </c>
      <c r="D33" s="159" t="s">
        <v>85</v>
      </c>
      <c r="E33" s="136"/>
      <c r="F33" s="272">
        <f>ROUND(PRODUCT(F32,C33/100),0)</f>
        <v>0</v>
      </c>
      <c r="G33" s="272"/>
    </row>
    <row r="34" spans="1:7" s="167" customFormat="1" ht="19.5" customHeight="1">
      <c r="A34" s="164" t="s">
        <v>86</v>
      </c>
      <c r="B34" s="165"/>
      <c r="C34" s="165"/>
      <c r="D34" s="165"/>
      <c r="E34" s="166"/>
      <c r="F34" s="273">
        <f>ROUND(SUM(F30:F33),0)</f>
        <v>0</v>
      </c>
      <c r="G34" s="273"/>
    </row>
    <row r="36" spans="1:8" ht="12.75">
      <c r="A36" s="2" t="s">
        <v>87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74"/>
      <c r="C37" s="274"/>
      <c r="D37" s="274"/>
      <c r="E37" s="274"/>
      <c r="F37" s="274"/>
      <c r="G37" s="274"/>
      <c r="H37" s="1" t="s">
        <v>2</v>
      </c>
    </row>
    <row r="38" spans="1:8" ht="12.75" customHeight="1">
      <c r="A38" s="168"/>
      <c r="B38" s="274"/>
      <c r="C38" s="274"/>
      <c r="D38" s="274"/>
      <c r="E38" s="274"/>
      <c r="F38" s="274"/>
      <c r="G38" s="274"/>
      <c r="H38" s="1" t="s">
        <v>2</v>
      </c>
    </row>
    <row r="39" spans="1:8" ht="12.75">
      <c r="A39" s="168"/>
      <c r="B39" s="274"/>
      <c r="C39" s="274"/>
      <c r="D39" s="274"/>
      <c r="E39" s="274"/>
      <c r="F39" s="274"/>
      <c r="G39" s="274"/>
      <c r="H39" s="1" t="s">
        <v>2</v>
      </c>
    </row>
    <row r="40" spans="1:8" ht="12.75">
      <c r="A40" s="168"/>
      <c r="B40" s="274"/>
      <c r="C40" s="274"/>
      <c r="D40" s="274"/>
      <c r="E40" s="274"/>
      <c r="F40" s="274"/>
      <c r="G40" s="274"/>
      <c r="H40" s="1" t="s">
        <v>2</v>
      </c>
    </row>
    <row r="41" spans="1:8" ht="12.75">
      <c r="A41" s="168"/>
      <c r="B41" s="274"/>
      <c r="C41" s="274"/>
      <c r="D41" s="274"/>
      <c r="E41" s="274"/>
      <c r="F41" s="274"/>
      <c r="G41" s="274"/>
      <c r="H41" s="1" t="s">
        <v>2</v>
      </c>
    </row>
    <row r="42" spans="1:8" ht="12.75">
      <c r="A42" s="168"/>
      <c r="B42" s="274"/>
      <c r="C42" s="274"/>
      <c r="D42" s="274"/>
      <c r="E42" s="274"/>
      <c r="F42" s="274"/>
      <c r="G42" s="274"/>
      <c r="H42" s="1" t="s">
        <v>2</v>
      </c>
    </row>
    <row r="43" spans="1:8" ht="12.75">
      <c r="A43" s="168"/>
      <c r="B43" s="274"/>
      <c r="C43" s="274"/>
      <c r="D43" s="274"/>
      <c r="E43" s="274"/>
      <c r="F43" s="274"/>
      <c r="G43" s="274"/>
      <c r="H43" s="1" t="s">
        <v>2</v>
      </c>
    </row>
    <row r="44" spans="1:8" ht="12.75" customHeight="1">
      <c r="A44" s="168"/>
      <c r="B44" s="274"/>
      <c r="C44" s="274"/>
      <c r="D44" s="274"/>
      <c r="E44" s="274"/>
      <c r="F44" s="274"/>
      <c r="G44" s="274"/>
      <c r="H44" s="1" t="s">
        <v>2</v>
      </c>
    </row>
    <row r="45" spans="1:8" ht="12.75" customHeight="1">
      <c r="A45" s="168"/>
      <c r="B45" s="274"/>
      <c r="C45" s="274"/>
      <c r="D45" s="274"/>
      <c r="E45" s="274"/>
      <c r="F45" s="274"/>
      <c r="G45" s="274"/>
      <c r="H45" s="1" t="s">
        <v>2</v>
      </c>
    </row>
    <row r="46" spans="2:7" ht="12.75">
      <c r="B46" s="271"/>
      <c r="C46" s="271"/>
      <c r="D46" s="271"/>
      <c r="E46" s="271"/>
      <c r="F46" s="271"/>
      <c r="G46" s="271"/>
    </row>
    <row r="47" spans="2:7" ht="12.75">
      <c r="B47" s="271"/>
      <c r="C47" s="271"/>
      <c r="D47" s="271"/>
      <c r="E47" s="271"/>
      <c r="F47" s="271"/>
      <c r="G47" s="271"/>
    </row>
    <row r="48" spans="2:7" ht="12.75">
      <c r="B48" s="271"/>
      <c r="C48" s="271"/>
      <c r="D48" s="271"/>
      <c r="E48" s="271"/>
      <c r="F48" s="271"/>
      <c r="G48" s="271"/>
    </row>
    <row r="49" spans="2:7" ht="12.75">
      <c r="B49" s="271"/>
      <c r="C49" s="271"/>
      <c r="D49" s="271"/>
      <c r="E49" s="271"/>
      <c r="F49" s="271"/>
      <c r="G49" s="271"/>
    </row>
    <row r="50" spans="2:7" ht="12.75">
      <c r="B50" s="271"/>
      <c r="C50" s="271"/>
      <c r="D50" s="271"/>
      <c r="E50" s="271"/>
      <c r="F50" s="271"/>
      <c r="G50" s="271"/>
    </row>
    <row r="51" spans="2:7" ht="12.75">
      <c r="B51" s="271"/>
      <c r="C51" s="271"/>
      <c r="D51" s="271"/>
      <c r="E51" s="271"/>
      <c r="F51" s="271"/>
      <c r="G51" s="271"/>
    </row>
  </sheetData>
  <sheetProtection selectLockedCells="1" selectUnlockedCells="1"/>
  <mergeCells count="21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B49:G49"/>
    <mergeCell ref="B50:G50"/>
    <mergeCell ref="B51:G51"/>
    <mergeCell ref="F33:G33"/>
    <mergeCell ref="F34:G34"/>
    <mergeCell ref="B37:G45"/>
    <mergeCell ref="B46:G46"/>
    <mergeCell ref="B47:G47"/>
    <mergeCell ref="B48:G48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72"/>
  <sheetViews>
    <sheetView showGridLines="0"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2.75">
      <c r="A1" s="282" t="s">
        <v>3</v>
      </c>
      <c r="B1" s="282"/>
      <c r="C1" s="169" t="s">
        <v>88</v>
      </c>
      <c r="D1" s="170"/>
      <c r="E1" s="171"/>
      <c r="F1" s="170"/>
      <c r="G1" s="172" t="s">
        <v>89</v>
      </c>
      <c r="H1" s="173"/>
      <c r="I1" s="174"/>
    </row>
    <row r="2" spans="1:9" ht="12.75">
      <c r="A2" s="283" t="s">
        <v>90</v>
      </c>
      <c r="B2" s="283"/>
      <c r="C2" s="175" t="s">
        <v>91</v>
      </c>
      <c r="D2" s="176"/>
      <c r="E2" s="177"/>
      <c r="F2" s="176"/>
      <c r="G2" s="284" t="s">
        <v>6</v>
      </c>
      <c r="H2" s="284"/>
      <c r="I2" s="284"/>
    </row>
    <row r="3" ht="12.75">
      <c r="F3" s="115"/>
    </row>
    <row r="4" spans="1:9" ht="19.5" customHeight="1">
      <c r="A4" s="285" t="s">
        <v>92</v>
      </c>
      <c r="B4" s="285"/>
      <c r="C4" s="285"/>
      <c r="D4" s="285"/>
      <c r="E4" s="285"/>
      <c r="F4" s="285"/>
      <c r="G4" s="285"/>
      <c r="H4" s="285"/>
      <c r="I4" s="285"/>
    </row>
    <row r="6" spans="1:9" s="115" customFormat="1" ht="12.75">
      <c r="A6" s="178"/>
      <c r="B6" s="179" t="s">
        <v>93</v>
      </c>
      <c r="C6" s="179"/>
      <c r="D6" s="128"/>
      <c r="E6" s="180" t="s">
        <v>94</v>
      </c>
      <c r="F6" s="181" t="s">
        <v>95</v>
      </c>
      <c r="G6" s="181" t="s">
        <v>96</v>
      </c>
      <c r="H6" s="181" t="s">
        <v>97</v>
      </c>
      <c r="I6" s="182" t="s">
        <v>71</v>
      </c>
    </row>
    <row r="7" spans="1:9" s="115" customFormat="1" ht="12.75">
      <c r="A7" s="183" t="str">
        <f>'01  Pol'!B7</f>
        <v>730</v>
      </c>
      <c r="B7" s="62" t="str">
        <f>'01  Pol'!C7</f>
        <v>Ústřední vytápění</v>
      </c>
      <c r="D7" s="184"/>
      <c r="E7" s="185">
        <f>'01  Pol'!BA9</f>
        <v>0</v>
      </c>
      <c r="F7" s="186">
        <f>'01  Pol'!BB9</f>
        <v>0</v>
      </c>
      <c r="G7" s="186">
        <f>'01  Pol'!BC9</f>
        <v>0</v>
      </c>
      <c r="H7" s="186">
        <f>'01  Pol'!BD9</f>
        <v>0</v>
      </c>
      <c r="I7" s="187">
        <f>'01  Pol'!BE9</f>
        <v>0</v>
      </c>
    </row>
    <row r="8" spans="1:9" s="14" customFormat="1" ht="12.75">
      <c r="A8" s="188"/>
      <c r="B8" s="189" t="s">
        <v>98</v>
      </c>
      <c r="C8" s="189"/>
      <c r="D8" s="190"/>
      <c r="E8" s="191">
        <f>SUM(E7:E7)</f>
        <v>0</v>
      </c>
      <c r="F8" s="192">
        <f>SUM(F7:F7)</f>
        <v>0</v>
      </c>
      <c r="G8" s="192">
        <f>SUM(G7:G7)</f>
        <v>0</v>
      </c>
      <c r="H8" s="192">
        <f>SUM(H7:H7)</f>
        <v>0</v>
      </c>
      <c r="I8" s="193">
        <f>SUM(I7:I7)</f>
        <v>0</v>
      </c>
    </row>
    <row r="9" spans="1:9" ht="12.75">
      <c r="A9" s="115"/>
      <c r="B9" s="115"/>
      <c r="C9" s="115"/>
      <c r="D9" s="115"/>
      <c r="E9" s="115"/>
      <c r="F9" s="115"/>
      <c r="G9" s="115"/>
      <c r="H9" s="115"/>
      <c r="I9" s="115"/>
    </row>
    <row r="10" spans="1:57" ht="19.5" customHeight="1">
      <c r="A10" s="286" t="s">
        <v>99</v>
      </c>
      <c r="B10" s="286"/>
      <c r="C10" s="286"/>
      <c r="D10" s="286"/>
      <c r="E10" s="286"/>
      <c r="F10" s="286"/>
      <c r="G10" s="286"/>
      <c r="H10" s="286"/>
      <c r="I10" s="286"/>
      <c r="BA10" s="121"/>
      <c r="BB10" s="121"/>
      <c r="BC10" s="121"/>
      <c r="BD10" s="121"/>
      <c r="BE10" s="121"/>
    </row>
    <row r="12" spans="1:9" ht="12.75">
      <c r="A12" s="145" t="s">
        <v>100</v>
      </c>
      <c r="B12" s="146"/>
      <c r="C12" s="146"/>
      <c r="D12" s="194"/>
      <c r="E12" s="195" t="s">
        <v>101</v>
      </c>
      <c r="F12" s="196" t="s">
        <v>17</v>
      </c>
      <c r="G12" s="197" t="s">
        <v>102</v>
      </c>
      <c r="H12" s="198"/>
      <c r="I12" s="199" t="s">
        <v>101</v>
      </c>
    </row>
    <row r="13" spans="1:53" ht="12.75">
      <c r="A13" s="139" t="s">
        <v>37</v>
      </c>
      <c r="B13" s="130"/>
      <c r="C13" s="130"/>
      <c r="D13" s="200"/>
      <c r="E13" s="201">
        <v>0</v>
      </c>
      <c r="F13" s="202">
        <v>0</v>
      </c>
      <c r="G13" s="203">
        <f>E7+F7</f>
        <v>0</v>
      </c>
      <c r="H13" s="204"/>
      <c r="I13" s="205">
        <f aca="true" t="shared" si="0" ref="I13:I20">E13+F13*G13/100</f>
        <v>0</v>
      </c>
      <c r="BA13" s="1">
        <v>0</v>
      </c>
    </row>
    <row r="14" spans="1:53" ht="12.75">
      <c r="A14" s="139" t="s">
        <v>103</v>
      </c>
      <c r="B14" s="130"/>
      <c r="C14" s="130"/>
      <c r="D14" s="200"/>
      <c r="E14" s="201">
        <v>0</v>
      </c>
      <c r="F14" s="202">
        <v>0</v>
      </c>
      <c r="G14" s="203">
        <f aca="true" t="shared" si="1" ref="G14:G20">G13</f>
        <v>0</v>
      </c>
      <c r="H14" s="204"/>
      <c r="I14" s="205">
        <f t="shared" si="0"/>
        <v>0</v>
      </c>
      <c r="BA14" s="1">
        <v>0</v>
      </c>
    </row>
    <row r="15" spans="1:53" ht="12.75">
      <c r="A15" s="139" t="s">
        <v>38</v>
      </c>
      <c r="B15" s="130"/>
      <c r="C15" s="130"/>
      <c r="D15" s="200"/>
      <c r="E15" s="201">
        <v>0</v>
      </c>
      <c r="F15" s="202">
        <v>0</v>
      </c>
      <c r="G15" s="203">
        <f t="shared" si="1"/>
        <v>0</v>
      </c>
      <c r="H15" s="204"/>
      <c r="I15" s="205">
        <f t="shared" si="0"/>
        <v>0</v>
      </c>
      <c r="BA15" s="1">
        <v>0</v>
      </c>
    </row>
    <row r="16" spans="1:53" ht="12.75">
      <c r="A16" s="139" t="s">
        <v>39</v>
      </c>
      <c r="B16" s="130"/>
      <c r="C16" s="130"/>
      <c r="D16" s="200"/>
      <c r="E16" s="201">
        <v>0</v>
      </c>
      <c r="F16" s="202">
        <v>0</v>
      </c>
      <c r="G16" s="203">
        <f t="shared" si="1"/>
        <v>0</v>
      </c>
      <c r="H16" s="204"/>
      <c r="I16" s="205">
        <f t="shared" si="0"/>
        <v>0</v>
      </c>
      <c r="BA16" s="1">
        <v>0</v>
      </c>
    </row>
    <row r="17" spans="1:53" ht="12.75">
      <c r="A17" s="139" t="s">
        <v>40</v>
      </c>
      <c r="B17" s="130"/>
      <c r="C17" s="130"/>
      <c r="D17" s="200"/>
      <c r="E17" s="201">
        <v>0</v>
      </c>
      <c r="F17" s="202">
        <v>3</v>
      </c>
      <c r="G17" s="203">
        <f t="shared" si="1"/>
        <v>0</v>
      </c>
      <c r="H17" s="204"/>
      <c r="I17" s="205">
        <f t="shared" si="0"/>
        <v>0</v>
      </c>
      <c r="BA17" s="1">
        <v>1</v>
      </c>
    </row>
    <row r="18" spans="1:53" ht="12.75">
      <c r="A18" s="139" t="s">
        <v>104</v>
      </c>
      <c r="B18" s="130"/>
      <c r="C18" s="130"/>
      <c r="D18" s="200"/>
      <c r="E18" s="201">
        <v>0</v>
      </c>
      <c r="F18" s="202">
        <v>0</v>
      </c>
      <c r="G18" s="203">
        <f t="shared" si="1"/>
        <v>0</v>
      </c>
      <c r="H18" s="204"/>
      <c r="I18" s="205">
        <f t="shared" si="0"/>
        <v>0</v>
      </c>
      <c r="BA18" s="1">
        <v>1</v>
      </c>
    </row>
    <row r="19" spans="1:53" ht="12.75">
      <c r="A19" s="139" t="s">
        <v>41</v>
      </c>
      <c r="B19" s="130"/>
      <c r="C19" s="130"/>
      <c r="D19" s="200"/>
      <c r="E19" s="201">
        <v>0</v>
      </c>
      <c r="F19" s="202">
        <v>0</v>
      </c>
      <c r="G19" s="203">
        <f t="shared" si="1"/>
        <v>0</v>
      </c>
      <c r="H19" s="204"/>
      <c r="I19" s="205">
        <f t="shared" si="0"/>
        <v>0</v>
      </c>
      <c r="BA19" s="1">
        <v>2</v>
      </c>
    </row>
    <row r="20" spans="1:53" ht="12.75">
      <c r="A20" s="139" t="s">
        <v>42</v>
      </c>
      <c r="B20" s="130"/>
      <c r="C20" s="130"/>
      <c r="D20" s="200"/>
      <c r="E20" s="201">
        <v>0</v>
      </c>
      <c r="F20" s="202">
        <v>0</v>
      </c>
      <c r="G20" s="203">
        <f t="shared" si="1"/>
        <v>0</v>
      </c>
      <c r="H20" s="204"/>
      <c r="I20" s="205">
        <f t="shared" si="0"/>
        <v>0</v>
      </c>
      <c r="BA20" s="1">
        <v>2</v>
      </c>
    </row>
    <row r="21" spans="1:9" ht="12.75">
      <c r="A21" s="206"/>
      <c r="B21" s="207" t="s">
        <v>105</v>
      </c>
      <c r="C21" s="208"/>
      <c r="D21" s="209"/>
      <c r="E21" s="210"/>
      <c r="F21" s="211"/>
      <c r="G21" s="211"/>
      <c r="H21" s="287">
        <f>SUM(I13:I20)</f>
        <v>0</v>
      </c>
      <c r="I21" s="287"/>
    </row>
    <row r="23" spans="2:9" ht="12.75">
      <c r="B23" s="14"/>
      <c r="F23" s="212"/>
      <c r="G23" s="213"/>
      <c r="H23" s="213"/>
      <c r="I23" s="46"/>
    </row>
    <row r="24" spans="6:9" ht="12.75">
      <c r="F24" s="212"/>
      <c r="G24" s="213"/>
      <c r="H24" s="213"/>
      <c r="I24" s="46"/>
    </row>
    <row r="25" spans="6:9" ht="12.75">
      <c r="F25" s="212"/>
      <c r="G25" s="213"/>
      <c r="H25" s="213"/>
      <c r="I25" s="46"/>
    </row>
    <row r="26" spans="6:9" ht="12.75">
      <c r="F26" s="212"/>
      <c r="G26" s="213"/>
      <c r="H26" s="213"/>
      <c r="I26" s="46"/>
    </row>
    <row r="27" spans="6:9" ht="12.75">
      <c r="F27" s="212"/>
      <c r="G27" s="213"/>
      <c r="H27" s="213"/>
      <c r="I27" s="46"/>
    </row>
    <row r="28" spans="6:9" ht="12.75">
      <c r="F28" s="212"/>
      <c r="G28" s="213"/>
      <c r="H28" s="213"/>
      <c r="I28" s="46"/>
    </row>
    <row r="29" spans="6:9" ht="12.75">
      <c r="F29" s="212"/>
      <c r="G29" s="213"/>
      <c r="H29" s="213"/>
      <c r="I29" s="46"/>
    </row>
    <row r="30" spans="6:9" ht="12.75">
      <c r="F30" s="212"/>
      <c r="G30" s="213"/>
      <c r="H30" s="213"/>
      <c r="I30" s="46"/>
    </row>
    <row r="31" spans="6:9" ht="12.75">
      <c r="F31" s="212"/>
      <c r="G31" s="213"/>
      <c r="H31" s="213"/>
      <c r="I31" s="46"/>
    </row>
    <row r="32" spans="6:9" ht="12.75">
      <c r="F32" s="212"/>
      <c r="G32" s="213"/>
      <c r="H32" s="213"/>
      <c r="I32" s="46"/>
    </row>
    <row r="33" spans="6:9" ht="12.75">
      <c r="F33" s="212"/>
      <c r="G33" s="213"/>
      <c r="H33" s="213"/>
      <c r="I33" s="46"/>
    </row>
    <row r="34" spans="6:9" ht="12.75">
      <c r="F34" s="212"/>
      <c r="G34" s="213"/>
      <c r="H34" s="213"/>
      <c r="I34" s="46"/>
    </row>
    <row r="35" spans="6:9" ht="12.75">
      <c r="F35" s="212"/>
      <c r="G35" s="213"/>
      <c r="H35" s="213"/>
      <c r="I35" s="46"/>
    </row>
    <row r="36" spans="6:9" ht="12.75">
      <c r="F36" s="212"/>
      <c r="G36" s="213"/>
      <c r="H36" s="213"/>
      <c r="I36" s="46"/>
    </row>
    <row r="37" spans="6:9" ht="12.75">
      <c r="F37" s="212"/>
      <c r="G37" s="213"/>
      <c r="H37" s="213"/>
      <c r="I37" s="46"/>
    </row>
    <row r="38" spans="6:9" ht="12.75">
      <c r="F38" s="212"/>
      <c r="G38" s="213"/>
      <c r="H38" s="213"/>
      <c r="I38" s="46"/>
    </row>
    <row r="39" spans="6:9" ht="12.75">
      <c r="F39" s="212"/>
      <c r="G39" s="213"/>
      <c r="H39" s="213"/>
      <c r="I39" s="46"/>
    </row>
    <row r="40" spans="6:9" ht="12.75">
      <c r="F40" s="212"/>
      <c r="G40" s="213"/>
      <c r="H40" s="213"/>
      <c r="I40" s="46"/>
    </row>
    <row r="41" spans="6:9" ht="12.75">
      <c r="F41" s="212"/>
      <c r="G41" s="213"/>
      <c r="H41" s="213"/>
      <c r="I41" s="46"/>
    </row>
    <row r="42" spans="6:9" ht="12.75">
      <c r="F42" s="212"/>
      <c r="G42" s="213"/>
      <c r="H42" s="213"/>
      <c r="I42" s="46"/>
    </row>
    <row r="43" spans="6:9" ht="12.75">
      <c r="F43" s="212"/>
      <c r="G43" s="213"/>
      <c r="H43" s="213"/>
      <c r="I43" s="46"/>
    </row>
    <row r="44" spans="6:9" ht="12.75">
      <c r="F44" s="212"/>
      <c r="G44" s="213"/>
      <c r="H44" s="213"/>
      <c r="I44" s="46"/>
    </row>
    <row r="45" spans="6:9" ht="12.75">
      <c r="F45" s="212"/>
      <c r="G45" s="213"/>
      <c r="H45" s="213"/>
      <c r="I45" s="46"/>
    </row>
    <row r="46" spans="6:9" ht="12.75">
      <c r="F46" s="212"/>
      <c r="G46" s="213"/>
      <c r="H46" s="213"/>
      <c r="I46" s="46"/>
    </row>
    <row r="47" spans="6:9" ht="12.75">
      <c r="F47" s="212"/>
      <c r="G47" s="213"/>
      <c r="H47" s="213"/>
      <c r="I47" s="46"/>
    </row>
    <row r="48" spans="6:9" ht="12.75">
      <c r="F48" s="212"/>
      <c r="G48" s="213"/>
      <c r="H48" s="213"/>
      <c r="I48" s="46"/>
    </row>
    <row r="49" spans="6:9" ht="12.75">
      <c r="F49" s="212"/>
      <c r="G49" s="213"/>
      <c r="H49" s="213"/>
      <c r="I49" s="46"/>
    </row>
    <row r="50" spans="6:9" ht="12.75">
      <c r="F50" s="212"/>
      <c r="G50" s="213"/>
      <c r="H50" s="213"/>
      <c r="I50" s="46"/>
    </row>
    <row r="51" spans="6:9" ht="12.75">
      <c r="F51" s="212"/>
      <c r="G51" s="213"/>
      <c r="H51" s="213"/>
      <c r="I51" s="46"/>
    </row>
    <row r="52" spans="6:9" ht="12.75">
      <c r="F52" s="212"/>
      <c r="G52" s="213"/>
      <c r="H52" s="213"/>
      <c r="I52" s="46"/>
    </row>
    <row r="53" spans="6:9" ht="12.75">
      <c r="F53" s="212"/>
      <c r="G53" s="213"/>
      <c r="H53" s="213"/>
      <c r="I53" s="46"/>
    </row>
    <row r="54" spans="6:9" ht="12.75">
      <c r="F54" s="212"/>
      <c r="G54" s="213"/>
      <c r="H54" s="213"/>
      <c r="I54" s="46"/>
    </row>
    <row r="55" spans="6:9" ht="12.75">
      <c r="F55" s="212"/>
      <c r="G55" s="213"/>
      <c r="H55" s="213"/>
      <c r="I55" s="46"/>
    </row>
    <row r="56" spans="6:9" ht="12.75">
      <c r="F56" s="212"/>
      <c r="G56" s="213"/>
      <c r="H56" s="213"/>
      <c r="I56" s="46"/>
    </row>
    <row r="57" spans="6:9" ht="12.75">
      <c r="F57" s="212"/>
      <c r="G57" s="213"/>
      <c r="H57" s="213"/>
      <c r="I57" s="46"/>
    </row>
    <row r="58" spans="6:9" ht="12.75">
      <c r="F58" s="212"/>
      <c r="G58" s="213"/>
      <c r="H58" s="213"/>
      <c r="I58" s="46"/>
    </row>
    <row r="59" spans="6:9" ht="12.75">
      <c r="F59" s="212"/>
      <c r="G59" s="213"/>
      <c r="H59" s="213"/>
      <c r="I59" s="46"/>
    </row>
    <row r="60" spans="6:9" ht="12.75">
      <c r="F60" s="212"/>
      <c r="G60" s="213"/>
      <c r="H60" s="213"/>
      <c r="I60" s="46"/>
    </row>
    <row r="61" spans="6:9" ht="12.75">
      <c r="F61" s="212"/>
      <c r="G61" s="213"/>
      <c r="H61" s="213"/>
      <c r="I61" s="46"/>
    </row>
    <row r="62" spans="6:9" ht="12.75">
      <c r="F62" s="212"/>
      <c r="G62" s="213"/>
      <c r="H62" s="213"/>
      <c r="I62" s="46"/>
    </row>
    <row r="63" spans="6:9" ht="12.75">
      <c r="F63" s="212"/>
      <c r="G63" s="213"/>
      <c r="H63" s="213"/>
      <c r="I63" s="46"/>
    </row>
    <row r="64" spans="6:9" ht="12.75">
      <c r="F64" s="212"/>
      <c r="G64" s="213"/>
      <c r="H64" s="213"/>
      <c r="I64" s="46"/>
    </row>
    <row r="65" spans="6:9" ht="12.75">
      <c r="F65" s="212"/>
      <c r="G65" s="213"/>
      <c r="H65" s="213"/>
      <c r="I65" s="46"/>
    </row>
    <row r="66" spans="6:9" ht="12.75">
      <c r="F66" s="212"/>
      <c r="G66" s="213"/>
      <c r="H66" s="213"/>
      <c r="I66" s="46"/>
    </row>
    <row r="67" spans="6:9" ht="12.75">
      <c r="F67" s="212"/>
      <c r="G67" s="213"/>
      <c r="H67" s="213"/>
      <c r="I67" s="46"/>
    </row>
    <row r="68" spans="6:9" ht="12.75">
      <c r="F68" s="212"/>
      <c r="G68" s="213"/>
      <c r="H68" s="213"/>
      <c r="I68" s="46"/>
    </row>
    <row r="69" spans="6:9" ht="12.75">
      <c r="F69" s="212"/>
      <c r="G69" s="213"/>
      <c r="H69" s="213"/>
      <c r="I69" s="46"/>
    </row>
    <row r="70" spans="6:9" ht="12.75">
      <c r="F70" s="212"/>
      <c r="G70" s="213"/>
      <c r="H70" s="213"/>
      <c r="I70" s="46"/>
    </row>
    <row r="71" spans="6:9" ht="12.75">
      <c r="F71" s="212"/>
      <c r="G71" s="213"/>
      <c r="H71" s="213"/>
      <c r="I71" s="46"/>
    </row>
    <row r="72" spans="6:9" ht="12.75">
      <c r="F72" s="212"/>
      <c r="G72" s="213"/>
      <c r="H72" s="213"/>
      <c r="I72" s="46"/>
    </row>
  </sheetData>
  <sheetProtection selectLockedCells="1" selectUnlockedCells="1"/>
  <mergeCells count="6">
    <mergeCell ref="A1:B1"/>
    <mergeCell ref="A2:B2"/>
    <mergeCell ref="G2:I2"/>
    <mergeCell ref="A4:I4"/>
    <mergeCell ref="A10:I10"/>
    <mergeCell ref="H21:I21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82"/>
  <sheetViews>
    <sheetView showGridLines="0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15" customWidth="1"/>
    <col min="6" max="6" width="9.875" style="214" customWidth="1"/>
    <col min="7" max="7" width="13.875" style="214" customWidth="1"/>
    <col min="8" max="11" width="0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288" t="s">
        <v>106</v>
      </c>
      <c r="B1" s="288"/>
      <c r="C1" s="288"/>
      <c r="D1" s="288"/>
      <c r="E1" s="288"/>
      <c r="F1" s="288"/>
      <c r="G1" s="288"/>
    </row>
    <row r="2" spans="2:7" ht="14.25" customHeight="1">
      <c r="B2" s="216"/>
      <c r="C2" s="217"/>
      <c r="D2" s="217"/>
      <c r="E2" s="218"/>
      <c r="F2" s="217"/>
      <c r="G2" s="217"/>
    </row>
    <row r="3" spans="1:7" ht="12.75">
      <c r="A3" s="282" t="s">
        <v>3</v>
      </c>
      <c r="B3" s="282"/>
      <c r="C3" s="169" t="s">
        <v>88</v>
      </c>
      <c r="D3" s="219"/>
      <c r="E3" s="220" t="s">
        <v>107</v>
      </c>
      <c r="F3" s="221">
        <f>'01  Rek'!H1</f>
        <v>0</v>
      </c>
      <c r="G3" s="222"/>
    </row>
    <row r="4" spans="1:7" ht="12.75">
      <c r="A4" s="289" t="s">
        <v>90</v>
      </c>
      <c r="B4" s="289"/>
      <c r="C4" s="175" t="s">
        <v>91</v>
      </c>
      <c r="D4" s="223"/>
      <c r="E4" s="290" t="str">
        <f>'01  Rek'!G2</f>
        <v>Výměna zdrojů tepla pro vytápění a ohřev TV</v>
      </c>
      <c r="F4" s="290"/>
      <c r="G4" s="290"/>
    </row>
    <row r="5" spans="1:7" ht="12.75">
      <c r="A5" s="224"/>
      <c r="G5" s="225"/>
    </row>
    <row r="6" spans="1:11" ht="27" customHeight="1">
      <c r="A6" s="226" t="s">
        <v>108</v>
      </c>
      <c r="B6" s="227" t="s">
        <v>109</v>
      </c>
      <c r="C6" s="227" t="s">
        <v>110</v>
      </c>
      <c r="D6" s="227" t="s">
        <v>111</v>
      </c>
      <c r="E6" s="228" t="s">
        <v>112</v>
      </c>
      <c r="F6" s="227" t="s">
        <v>113</v>
      </c>
      <c r="G6" s="229" t="s">
        <v>114</v>
      </c>
      <c r="H6" s="230" t="s">
        <v>115</v>
      </c>
      <c r="I6" s="230" t="s">
        <v>116</v>
      </c>
      <c r="J6" s="230" t="s">
        <v>117</v>
      </c>
      <c r="K6" s="230" t="s">
        <v>118</v>
      </c>
    </row>
    <row r="7" spans="1:15" ht="12.75">
      <c r="A7" s="231" t="s">
        <v>119</v>
      </c>
      <c r="B7" s="232" t="s">
        <v>120</v>
      </c>
      <c r="C7" s="233" t="s">
        <v>121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122</v>
      </c>
      <c r="C8" s="244" t="s">
        <v>123</v>
      </c>
      <c r="D8" s="245" t="s">
        <v>101</v>
      </c>
      <c r="E8" s="246">
        <v>1</v>
      </c>
      <c r="F8" s="246"/>
      <c r="G8" s="247">
        <f>E8*F8</f>
        <v>0</v>
      </c>
      <c r="H8" s="248">
        <v>0</v>
      </c>
      <c r="I8" s="249">
        <f>E8*H8</f>
        <v>0</v>
      </c>
      <c r="J8" s="248">
        <v>0</v>
      </c>
      <c r="K8" s="249">
        <f>E8*J8</f>
        <v>0</v>
      </c>
      <c r="O8" s="241">
        <v>2</v>
      </c>
      <c r="AA8" s="214">
        <v>1</v>
      </c>
      <c r="AB8" s="214">
        <v>7</v>
      </c>
      <c r="AC8" s="214">
        <v>7</v>
      </c>
      <c r="AZ8" s="214">
        <v>2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7</v>
      </c>
    </row>
    <row r="9" spans="1:57" ht="12.75">
      <c r="A9" s="250"/>
      <c r="B9" s="251" t="s">
        <v>124</v>
      </c>
      <c r="C9" s="252" t="s">
        <v>125</v>
      </c>
      <c r="D9" s="253"/>
      <c r="E9" s="254"/>
      <c r="F9" s="255"/>
      <c r="G9" s="256">
        <f>SUM(G7:G8)</f>
        <v>0</v>
      </c>
      <c r="H9" s="257"/>
      <c r="I9" s="258">
        <f>SUM(I7:I8)</f>
        <v>0</v>
      </c>
      <c r="J9" s="257"/>
      <c r="K9" s="258">
        <f>SUM(K7:K8)</f>
        <v>0</v>
      </c>
      <c r="O9" s="241">
        <v>4</v>
      </c>
      <c r="BA9" s="259">
        <f>SUM(BA7:BA8)</f>
        <v>0</v>
      </c>
      <c r="BB9" s="259">
        <f>SUM(BB7:BB8)</f>
        <v>0</v>
      </c>
      <c r="BC9" s="259">
        <f>SUM(BC7:BC8)</f>
        <v>0</v>
      </c>
      <c r="BD9" s="259">
        <f>SUM(BD7:BD8)</f>
        <v>0</v>
      </c>
      <c r="BE9" s="259">
        <f>SUM(BE7:BE8)</f>
        <v>0</v>
      </c>
    </row>
    <row r="10" ht="12.75">
      <c r="E10" s="214"/>
    </row>
    <row r="11" ht="12.75">
      <c r="E11" s="214"/>
    </row>
    <row r="12" ht="12.75">
      <c r="E12" s="214"/>
    </row>
    <row r="13" ht="12.75">
      <c r="E13" s="214"/>
    </row>
    <row r="14" ht="12.75">
      <c r="E14" s="214"/>
    </row>
    <row r="15" ht="12.75">
      <c r="E15" s="214"/>
    </row>
    <row r="16" ht="12.75">
      <c r="E16" s="214"/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spans="1:7" ht="12.75">
      <c r="A33" s="260"/>
      <c r="B33" s="260"/>
      <c r="C33" s="260"/>
      <c r="D33" s="260"/>
      <c r="E33" s="260"/>
      <c r="F33" s="260"/>
      <c r="G33" s="260"/>
    </row>
    <row r="34" spans="1:7" ht="12.75">
      <c r="A34" s="260"/>
      <c r="B34" s="260"/>
      <c r="C34" s="260"/>
      <c r="D34" s="260"/>
      <c r="E34" s="260"/>
      <c r="F34" s="260"/>
      <c r="G34" s="260"/>
    </row>
    <row r="35" spans="1:7" ht="12.75">
      <c r="A35" s="260"/>
      <c r="B35" s="260"/>
      <c r="C35" s="260"/>
      <c r="D35" s="260"/>
      <c r="E35" s="260"/>
      <c r="F35" s="260"/>
      <c r="G35" s="260"/>
    </row>
    <row r="36" spans="1:7" ht="12.75">
      <c r="A36" s="260"/>
      <c r="B36" s="260"/>
      <c r="C36" s="260"/>
      <c r="D36" s="260"/>
      <c r="E36" s="260"/>
      <c r="F36" s="260"/>
      <c r="G36" s="260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ht="12.75">
      <c r="E41" s="214"/>
    </row>
    <row r="42" ht="12.75">
      <c r="E42" s="214"/>
    </row>
    <row r="43" ht="12.75">
      <c r="E43" s="214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spans="1:2" ht="12.75">
      <c r="A68" s="261"/>
      <c r="B68" s="261"/>
    </row>
    <row r="69" spans="1:7" ht="12.75">
      <c r="A69" s="260"/>
      <c r="B69" s="260"/>
      <c r="C69" s="262"/>
      <c r="D69" s="262"/>
      <c r="E69" s="263"/>
      <c r="F69" s="262"/>
      <c r="G69" s="264"/>
    </row>
    <row r="70" spans="1:7" ht="12.75">
      <c r="A70" s="265"/>
      <c r="B70" s="265"/>
      <c r="C70" s="260"/>
      <c r="D70" s="260"/>
      <c r="E70" s="266"/>
      <c r="F70" s="260"/>
      <c r="G70" s="260"/>
    </row>
    <row r="71" spans="1:7" ht="12.75">
      <c r="A71" s="260"/>
      <c r="B71" s="260"/>
      <c r="C71" s="260"/>
      <c r="D71" s="260"/>
      <c r="E71" s="266"/>
      <c r="F71" s="260"/>
      <c r="G71" s="260"/>
    </row>
    <row r="72" spans="1:7" ht="12.75">
      <c r="A72" s="260"/>
      <c r="B72" s="260"/>
      <c r="C72" s="260"/>
      <c r="D72" s="260"/>
      <c r="E72" s="266"/>
      <c r="F72" s="260"/>
      <c r="G72" s="260"/>
    </row>
    <row r="73" spans="1:7" ht="12.75">
      <c r="A73" s="260"/>
      <c r="B73" s="260"/>
      <c r="C73" s="260"/>
      <c r="D73" s="260"/>
      <c r="E73" s="266"/>
      <c r="F73" s="260"/>
      <c r="G73" s="260"/>
    </row>
    <row r="74" spans="1:7" ht="12.75">
      <c r="A74" s="260"/>
      <c r="B74" s="260"/>
      <c r="C74" s="260"/>
      <c r="D74" s="260"/>
      <c r="E74" s="266"/>
      <c r="F74" s="260"/>
      <c r="G74" s="260"/>
    </row>
    <row r="75" spans="1:7" ht="12.75">
      <c r="A75" s="260"/>
      <c r="B75" s="260"/>
      <c r="C75" s="260"/>
      <c r="D75" s="260"/>
      <c r="E75" s="266"/>
      <c r="F75" s="260"/>
      <c r="G75" s="260"/>
    </row>
    <row r="76" spans="1:7" ht="12.75">
      <c r="A76" s="260"/>
      <c r="B76" s="260"/>
      <c r="C76" s="260"/>
      <c r="D76" s="260"/>
      <c r="E76" s="266"/>
      <c r="F76" s="260"/>
      <c r="G76" s="260"/>
    </row>
    <row r="77" spans="1:7" ht="12.75">
      <c r="A77" s="260"/>
      <c r="B77" s="260"/>
      <c r="C77" s="260"/>
      <c r="D77" s="260"/>
      <c r="E77" s="266"/>
      <c r="F77" s="260"/>
      <c r="G77" s="260"/>
    </row>
    <row r="78" spans="1:7" ht="12.75">
      <c r="A78" s="260"/>
      <c r="B78" s="260"/>
      <c r="C78" s="260"/>
      <c r="D78" s="260"/>
      <c r="E78" s="266"/>
      <c r="F78" s="260"/>
      <c r="G78" s="260"/>
    </row>
    <row r="79" spans="1:7" ht="12.75">
      <c r="A79" s="260"/>
      <c r="B79" s="260"/>
      <c r="C79" s="260"/>
      <c r="D79" s="260"/>
      <c r="E79" s="266"/>
      <c r="F79" s="260"/>
      <c r="G79" s="260"/>
    </row>
    <row r="80" spans="1:7" ht="12.75">
      <c r="A80" s="260"/>
      <c r="B80" s="260"/>
      <c r="C80" s="260"/>
      <c r="D80" s="260"/>
      <c r="E80" s="266"/>
      <c r="F80" s="260"/>
      <c r="G80" s="260"/>
    </row>
    <row r="81" spans="1:7" ht="12.75">
      <c r="A81" s="260"/>
      <c r="B81" s="260"/>
      <c r="C81" s="260"/>
      <c r="D81" s="260"/>
      <c r="E81" s="266"/>
      <c r="F81" s="260"/>
      <c r="G81" s="260"/>
    </row>
    <row r="82" spans="1:7" ht="12.75">
      <c r="A82" s="260"/>
      <c r="B82" s="260"/>
      <c r="C82" s="260"/>
      <c r="D82" s="260"/>
      <c r="E82" s="266"/>
      <c r="F82" s="260"/>
      <c r="G82" s="260"/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>
      <c r="A1" s="278" t="s">
        <v>43</v>
      </c>
      <c r="B1" s="278"/>
      <c r="C1" s="278"/>
      <c r="D1" s="278"/>
      <c r="E1" s="278"/>
      <c r="F1" s="278"/>
      <c r="G1" s="278"/>
    </row>
    <row r="2" spans="1:7" ht="12.75" customHeight="1">
      <c r="A2" s="83" t="s">
        <v>44</v>
      </c>
      <c r="B2" s="84"/>
      <c r="C2" s="85"/>
      <c r="D2" s="85" t="s">
        <v>6</v>
      </c>
      <c r="E2" s="86"/>
      <c r="F2" s="87" t="s">
        <v>45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46</v>
      </c>
      <c r="B4" s="90"/>
      <c r="C4" s="91"/>
      <c r="D4" s="91"/>
      <c r="E4" s="92"/>
      <c r="F4" s="93" t="s">
        <v>47</v>
      </c>
      <c r="G4" s="96"/>
    </row>
    <row r="5" spans="1:7" ht="12.75" customHeight="1">
      <c r="A5" s="97" t="s">
        <v>26</v>
      </c>
      <c r="B5" s="98"/>
      <c r="C5" s="99" t="s">
        <v>27</v>
      </c>
      <c r="D5" s="100"/>
      <c r="E5" s="98"/>
      <c r="F5" s="93" t="s">
        <v>48</v>
      </c>
      <c r="G5" s="94"/>
    </row>
    <row r="6" spans="1:15" ht="12.75" customHeight="1">
      <c r="A6" s="95" t="s">
        <v>49</v>
      </c>
      <c r="B6" s="90"/>
      <c r="C6" s="91"/>
      <c r="D6" s="91"/>
      <c r="E6" s="92"/>
      <c r="F6" s="101" t="s">
        <v>50</v>
      </c>
      <c r="G6" s="102">
        <v>0</v>
      </c>
      <c r="O6" s="103"/>
    </row>
    <row r="7" spans="1:7" ht="12.75" customHeight="1">
      <c r="A7" s="104" t="s">
        <v>4</v>
      </c>
      <c r="B7" s="105"/>
      <c r="C7" s="106" t="s">
        <v>5</v>
      </c>
      <c r="D7" s="107"/>
      <c r="E7" s="107"/>
      <c r="F7" s="108" t="s">
        <v>51</v>
      </c>
      <c r="G7" s="102">
        <f>IF(G6=0,0,ROUND((F30+F32)/G6,1))</f>
        <v>0</v>
      </c>
    </row>
    <row r="8" spans="1:9" ht="12.75">
      <c r="A8" s="109" t="s">
        <v>52</v>
      </c>
      <c r="B8" s="93"/>
      <c r="C8" s="279"/>
      <c r="D8" s="279"/>
      <c r="E8" s="279"/>
      <c r="F8" s="110" t="s">
        <v>53</v>
      </c>
      <c r="G8" s="111"/>
      <c r="H8" s="112"/>
      <c r="I8" s="113"/>
    </row>
    <row r="9" spans="1:8" ht="12.75">
      <c r="A9" s="109" t="s">
        <v>54</v>
      </c>
      <c r="B9" s="93"/>
      <c r="C9" s="279"/>
      <c r="D9" s="279"/>
      <c r="E9" s="279"/>
      <c r="F9" s="93"/>
      <c r="G9" s="114"/>
      <c r="H9" s="115"/>
    </row>
    <row r="10" spans="1:8" ht="12.75">
      <c r="A10" s="109" t="s">
        <v>55</v>
      </c>
      <c r="B10" s="93"/>
      <c r="C10" s="280" t="s">
        <v>8</v>
      </c>
      <c r="D10" s="280"/>
      <c r="E10" s="280"/>
      <c r="F10" s="116"/>
      <c r="G10" s="117"/>
      <c r="H10" s="118"/>
    </row>
    <row r="11" spans="1:57" ht="13.5" customHeight="1">
      <c r="A11" s="109" t="s">
        <v>56</v>
      </c>
      <c r="B11" s="93"/>
      <c r="C11" s="280"/>
      <c r="D11" s="280"/>
      <c r="E11" s="280"/>
      <c r="F11" s="119" t="s">
        <v>57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58</v>
      </c>
      <c r="B12" s="90"/>
      <c r="C12" s="281"/>
      <c r="D12" s="281"/>
      <c r="E12" s="281"/>
      <c r="F12" s="123" t="s">
        <v>59</v>
      </c>
      <c r="G12" s="124"/>
      <c r="H12" s="115"/>
    </row>
    <row r="13" spans="1:8" ht="28.5" customHeight="1">
      <c r="A13" s="275" t="s">
        <v>60</v>
      </c>
      <c r="B13" s="275"/>
      <c r="C13" s="275"/>
      <c r="D13" s="275"/>
      <c r="E13" s="275"/>
      <c r="F13" s="275"/>
      <c r="G13" s="275"/>
      <c r="H13" s="115"/>
    </row>
    <row r="14" spans="1:7" ht="17.25" customHeight="1">
      <c r="A14" s="125" t="s">
        <v>61</v>
      </c>
      <c r="B14" s="126"/>
      <c r="C14" s="127"/>
      <c r="D14" s="276" t="s">
        <v>62</v>
      </c>
      <c r="E14" s="276"/>
      <c r="F14" s="276"/>
      <c r="G14" s="276"/>
    </row>
    <row r="15" spans="1:7" ht="15.75" customHeight="1">
      <c r="A15" s="129"/>
      <c r="B15" s="130" t="s">
        <v>63</v>
      </c>
      <c r="C15" s="131">
        <f>'02  Rek'!E8</f>
        <v>0</v>
      </c>
      <c r="D15" s="132" t="str">
        <f>'02  Rek'!A13</f>
        <v>Ztížené výrobní podmínky</v>
      </c>
      <c r="E15" s="133"/>
      <c r="F15" s="134"/>
      <c r="G15" s="131">
        <f>'02  Rek'!I13</f>
        <v>0</v>
      </c>
    </row>
    <row r="16" spans="1:7" ht="15.75" customHeight="1">
      <c r="A16" s="129" t="s">
        <v>64</v>
      </c>
      <c r="B16" s="130" t="s">
        <v>65</v>
      </c>
      <c r="C16" s="131">
        <f>'02  Rek'!F8</f>
        <v>0</v>
      </c>
      <c r="D16" s="89" t="str">
        <f>'02  Rek'!A14</f>
        <v>Oborová přirážka</v>
      </c>
      <c r="E16" s="135"/>
      <c r="F16" s="136"/>
      <c r="G16" s="131">
        <f>'02  Rek'!I14</f>
        <v>0</v>
      </c>
    </row>
    <row r="17" spans="1:7" ht="15.75" customHeight="1">
      <c r="A17" s="129" t="s">
        <v>66</v>
      </c>
      <c r="B17" s="130" t="s">
        <v>67</v>
      </c>
      <c r="C17" s="131">
        <f>'02  Rek'!H8</f>
        <v>0</v>
      </c>
      <c r="D17" s="89" t="str">
        <f>'02  Rek'!A15</f>
        <v>Přesun stavebních kapacit</v>
      </c>
      <c r="E17" s="135"/>
      <c r="F17" s="136"/>
      <c r="G17" s="131">
        <f>'02  Rek'!I15</f>
        <v>0</v>
      </c>
    </row>
    <row r="18" spans="1:7" ht="15.75" customHeight="1">
      <c r="A18" s="137" t="s">
        <v>68</v>
      </c>
      <c r="B18" s="138" t="s">
        <v>69</v>
      </c>
      <c r="C18" s="131">
        <f>'02  Rek'!G8</f>
        <v>0</v>
      </c>
      <c r="D18" s="89" t="str">
        <f>'02  Rek'!A16</f>
        <v>Mimostaveništní doprava</v>
      </c>
      <c r="E18" s="135"/>
      <c r="F18" s="136"/>
      <c r="G18" s="131">
        <f>'02  Rek'!I16</f>
        <v>0</v>
      </c>
    </row>
    <row r="19" spans="1:7" ht="15.75" customHeight="1">
      <c r="A19" s="139" t="s">
        <v>70</v>
      </c>
      <c r="B19" s="130"/>
      <c r="C19" s="131">
        <f>SUM(C15:C18)</f>
        <v>0</v>
      </c>
      <c r="D19" s="89" t="str">
        <f>'02  Rek'!A17</f>
        <v>Zařízení staveniště</v>
      </c>
      <c r="E19" s="135"/>
      <c r="F19" s="136"/>
      <c r="G19" s="131">
        <f>'02  Rek'!I17</f>
        <v>0</v>
      </c>
    </row>
    <row r="20" spans="1:7" ht="15.75" customHeight="1">
      <c r="A20" s="139"/>
      <c r="B20" s="130"/>
      <c r="C20" s="131"/>
      <c r="D20" s="89" t="str">
        <f>'02  Rek'!A18</f>
        <v>Provoz investora</v>
      </c>
      <c r="E20" s="135"/>
      <c r="F20" s="136"/>
      <c r="G20" s="131">
        <f>'02  Rek'!I18</f>
        <v>0</v>
      </c>
    </row>
    <row r="21" spans="1:7" ht="15.75" customHeight="1">
      <c r="A21" s="139" t="s">
        <v>71</v>
      </c>
      <c r="B21" s="130"/>
      <c r="C21" s="131">
        <f>'02  Rek'!I8</f>
        <v>0</v>
      </c>
      <c r="D21" s="89" t="str">
        <f>'02  Rek'!A19</f>
        <v>Kompletační činnost (IČD)</v>
      </c>
      <c r="E21" s="135"/>
      <c r="F21" s="136"/>
      <c r="G21" s="131">
        <f>'02  Rek'!I19</f>
        <v>0</v>
      </c>
    </row>
    <row r="22" spans="1:7" ht="15.75" customHeight="1">
      <c r="A22" s="140" t="s">
        <v>72</v>
      </c>
      <c r="B22" s="115"/>
      <c r="C22" s="131">
        <f>C19+C21</f>
        <v>0</v>
      </c>
      <c r="D22" s="89" t="s">
        <v>73</v>
      </c>
      <c r="E22" s="135"/>
      <c r="F22" s="136"/>
      <c r="G22" s="131">
        <f>G23-SUM(G15:G21)</f>
        <v>0</v>
      </c>
    </row>
    <row r="23" spans="1:7" ht="15.75" customHeight="1">
      <c r="A23" s="277" t="s">
        <v>74</v>
      </c>
      <c r="B23" s="277"/>
      <c r="C23" s="141">
        <f>C22+G23</f>
        <v>0</v>
      </c>
      <c r="D23" s="142" t="s">
        <v>75</v>
      </c>
      <c r="E23" s="143"/>
      <c r="F23" s="144"/>
      <c r="G23" s="131">
        <f>'02  Rek'!H21</f>
        <v>0</v>
      </c>
    </row>
    <row r="24" spans="1:7" ht="12.75">
      <c r="A24" s="145" t="s">
        <v>76</v>
      </c>
      <c r="B24" s="146"/>
      <c r="C24" s="147"/>
      <c r="D24" s="146" t="s">
        <v>77</v>
      </c>
      <c r="E24" s="146"/>
      <c r="F24" s="148" t="s">
        <v>78</v>
      </c>
      <c r="G24" s="149"/>
    </row>
    <row r="25" spans="1:7" ht="12.75">
      <c r="A25" s="140" t="s">
        <v>79</v>
      </c>
      <c r="B25" s="115"/>
      <c r="C25" s="150"/>
      <c r="D25" s="115" t="s">
        <v>79</v>
      </c>
      <c r="F25" s="151" t="s">
        <v>79</v>
      </c>
      <c r="G25" s="152"/>
    </row>
    <row r="26" spans="1:7" ht="37.5" customHeight="1">
      <c r="A26" s="140" t="s">
        <v>80</v>
      </c>
      <c r="B26" s="153"/>
      <c r="C26" s="150"/>
      <c r="D26" s="115" t="s">
        <v>80</v>
      </c>
      <c r="F26" s="151" t="s">
        <v>80</v>
      </c>
      <c r="G26" s="152"/>
    </row>
    <row r="27" spans="1:7" ht="12.75">
      <c r="A27" s="140"/>
      <c r="B27" s="154"/>
      <c r="C27" s="150"/>
      <c r="D27" s="115"/>
      <c r="F27" s="151"/>
      <c r="G27" s="152"/>
    </row>
    <row r="28" spans="1:7" ht="12.75">
      <c r="A28" s="140" t="s">
        <v>81</v>
      </c>
      <c r="B28" s="115"/>
      <c r="C28" s="150"/>
      <c r="D28" s="151" t="s">
        <v>82</v>
      </c>
      <c r="E28" s="150"/>
      <c r="F28" s="155" t="s">
        <v>82</v>
      </c>
      <c r="G28" s="152"/>
    </row>
    <row r="29" spans="1:7" ht="69" customHeight="1">
      <c r="A29" s="140"/>
      <c r="B29" s="115"/>
      <c r="C29" s="156"/>
      <c r="D29" s="157"/>
      <c r="E29" s="156"/>
      <c r="F29" s="115"/>
      <c r="G29" s="152"/>
    </row>
    <row r="30" spans="1:7" ht="12.75">
      <c r="A30" s="158" t="s">
        <v>16</v>
      </c>
      <c r="B30" s="159"/>
      <c r="C30" s="160">
        <v>15</v>
      </c>
      <c r="D30" s="159" t="s">
        <v>83</v>
      </c>
      <c r="E30" s="161"/>
      <c r="F30" s="272">
        <f>C23-F32</f>
        <v>0</v>
      </c>
      <c r="G30" s="272"/>
    </row>
    <row r="31" spans="1:7" ht="12.75">
      <c r="A31" s="158" t="s">
        <v>84</v>
      </c>
      <c r="B31" s="159"/>
      <c r="C31" s="160">
        <f>C30</f>
        <v>15</v>
      </c>
      <c r="D31" s="159" t="s">
        <v>85</v>
      </c>
      <c r="E31" s="161"/>
      <c r="F31" s="272">
        <f>ROUND(PRODUCT(F30,C31/100),0)</f>
        <v>0</v>
      </c>
      <c r="G31" s="272"/>
    </row>
    <row r="32" spans="1:7" ht="12.75">
      <c r="A32" s="158" t="s">
        <v>16</v>
      </c>
      <c r="B32" s="159"/>
      <c r="C32" s="160">
        <v>0</v>
      </c>
      <c r="D32" s="159" t="s">
        <v>85</v>
      </c>
      <c r="E32" s="161"/>
      <c r="F32" s="272">
        <v>0</v>
      </c>
      <c r="G32" s="272"/>
    </row>
    <row r="33" spans="1:7" ht="12.75">
      <c r="A33" s="158" t="s">
        <v>84</v>
      </c>
      <c r="B33" s="162"/>
      <c r="C33" s="163">
        <f>C32</f>
        <v>0</v>
      </c>
      <c r="D33" s="159" t="s">
        <v>85</v>
      </c>
      <c r="E33" s="136"/>
      <c r="F33" s="272">
        <f>ROUND(PRODUCT(F32,C33/100),0)</f>
        <v>0</v>
      </c>
      <c r="G33" s="272"/>
    </row>
    <row r="34" spans="1:7" s="167" customFormat="1" ht="19.5" customHeight="1">
      <c r="A34" s="164" t="s">
        <v>86</v>
      </c>
      <c r="B34" s="165"/>
      <c r="C34" s="165"/>
      <c r="D34" s="165"/>
      <c r="E34" s="166"/>
      <c r="F34" s="273">
        <f>ROUND(SUM(F30:F33),0)</f>
        <v>0</v>
      </c>
      <c r="G34" s="273"/>
    </row>
    <row r="36" spans="1:8" ht="12.75">
      <c r="A36" s="2" t="s">
        <v>87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74"/>
      <c r="C37" s="274"/>
      <c r="D37" s="274"/>
      <c r="E37" s="274"/>
      <c r="F37" s="274"/>
      <c r="G37" s="274"/>
      <c r="H37" s="1" t="s">
        <v>2</v>
      </c>
    </row>
    <row r="38" spans="1:8" ht="12.75" customHeight="1">
      <c r="A38" s="168"/>
      <c r="B38" s="274"/>
      <c r="C38" s="274"/>
      <c r="D38" s="274"/>
      <c r="E38" s="274"/>
      <c r="F38" s="274"/>
      <c r="G38" s="274"/>
      <c r="H38" s="1" t="s">
        <v>2</v>
      </c>
    </row>
    <row r="39" spans="1:8" ht="12.75">
      <c r="A39" s="168"/>
      <c r="B39" s="274"/>
      <c r="C39" s="274"/>
      <c r="D39" s="274"/>
      <c r="E39" s="274"/>
      <c r="F39" s="274"/>
      <c r="G39" s="274"/>
      <c r="H39" s="1" t="s">
        <v>2</v>
      </c>
    </row>
    <row r="40" spans="1:8" ht="12.75">
      <c r="A40" s="168"/>
      <c r="B40" s="274"/>
      <c r="C40" s="274"/>
      <c r="D40" s="274"/>
      <c r="E40" s="274"/>
      <c r="F40" s="274"/>
      <c r="G40" s="274"/>
      <c r="H40" s="1" t="s">
        <v>2</v>
      </c>
    </row>
    <row r="41" spans="1:8" ht="12.75">
      <c r="A41" s="168"/>
      <c r="B41" s="274"/>
      <c r="C41" s="274"/>
      <c r="D41" s="274"/>
      <c r="E41" s="274"/>
      <c r="F41" s="274"/>
      <c r="G41" s="274"/>
      <c r="H41" s="1" t="s">
        <v>2</v>
      </c>
    </row>
    <row r="42" spans="1:8" ht="12.75">
      <c r="A42" s="168"/>
      <c r="B42" s="274"/>
      <c r="C42" s="274"/>
      <c r="D42" s="274"/>
      <c r="E42" s="274"/>
      <c r="F42" s="274"/>
      <c r="G42" s="274"/>
      <c r="H42" s="1" t="s">
        <v>2</v>
      </c>
    </row>
    <row r="43" spans="1:8" ht="12.75">
      <c r="A43" s="168"/>
      <c r="B43" s="274"/>
      <c r="C43" s="274"/>
      <c r="D43" s="274"/>
      <c r="E43" s="274"/>
      <c r="F43" s="274"/>
      <c r="G43" s="274"/>
      <c r="H43" s="1" t="s">
        <v>2</v>
      </c>
    </row>
    <row r="44" spans="1:8" ht="12.75" customHeight="1">
      <c r="A44" s="168"/>
      <c r="B44" s="274"/>
      <c r="C44" s="274"/>
      <c r="D44" s="274"/>
      <c r="E44" s="274"/>
      <c r="F44" s="274"/>
      <c r="G44" s="274"/>
      <c r="H44" s="1" t="s">
        <v>2</v>
      </c>
    </row>
    <row r="45" spans="1:8" ht="12.75" customHeight="1">
      <c r="A45" s="168"/>
      <c r="B45" s="274"/>
      <c r="C45" s="274"/>
      <c r="D45" s="274"/>
      <c r="E45" s="274"/>
      <c r="F45" s="274"/>
      <c r="G45" s="274"/>
      <c r="H45" s="1" t="s">
        <v>2</v>
      </c>
    </row>
    <row r="46" spans="2:7" ht="12.75">
      <c r="B46" s="271"/>
      <c r="C46" s="271"/>
      <c r="D46" s="271"/>
      <c r="E46" s="271"/>
      <c r="F46" s="271"/>
      <c r="G46" s="271"/>
    </row>
    <row r="47" spans="2:7" ht="12.75">
      <c r="B47" s="271"/>
      <c r="C47" s="271"/>
      <c r="D47" s="271"/>
      <c r="E47" s="271"/>
      <c r="F47" s="271"/>
      <c r="G47" s="271"/>
    </row>
    <row r="48" spans="2:7" ht="12.75">
      <c r="B48" s="271"/>
      <c r="C48" s="271"/>
      <c r="D48" s="271"/>
      <c r="E48" s="271"/>
      <c r="F48" s="271"/>
      <c r="G48" s="271"/>
    </row>
    <row r="49" spans="2:7" ht="12.75">
      <c r="B49" s="271"/>
      <c r="C49" s="271"/>
      <c r="D49" s="271"/>
      <c r="E49" s="271"/>
      <c r="F49" s="271"/>
      <c r="G49" s="271"/>
    </row>
    <row r="50" spans="2:7" ht="12.75">
      <c r="B50" s="271"/>
      <c r="C50" s="271"/>
      <c r="D50" s="271"/>
      <c r="E50" s="271"/>
      <c r="F50" s="271"/>
      <c r="G50" s="271"/>
    </row>
    <row r="51" spans="2:7" ht="12.75">
      <c r="B51" s="271"/>
      <c r="C51" s="271"/>
      <c r="D51" s="271"/>
      <c r="E51" s="271"/>
      <c r="F51" s="271"/>
      <c r="G51" s="271"/>
    </row>
  </sheetData>
  <sheetProtection selectLockedCells="1" selectUnlockedCells="1"/>
  <mergeCells count="21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B49:G49"/>
    <mergeCell ref="B50:G50"/>
    <mergeCell ref="B51:G51"/>
    <mergeCell ref="F33:G33"/>
    <mergeCell ref="F34:G34"/>
    <mergeCell ref="B37:G45"/>
    <mergeCell ref="B46:G46"/>
    <mergeCell ref="B47:G47"/>
    <mergeCell ref="B48:G48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72"/>
  <sheetViews>
    <sheetView showGridLines="0"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2.75">
      <c r="A1" s="282" t="s">
        <v>3</v>
      </c>
      <c r="B1" s="282"/>
      <c r="C1" s="169" t="s">
        <v>88</v>
      </c>
      <c r="D1" s="170"/>
      <c r="E1" s="171"/>
      <c r="F1" s="170"/>
      <c r="G1" s="172" t="s">
        <v>89</v>
      </c>
      <c r="H1" s="173"/>
      <c r="I1" s="174"/>
    </row>
    <row r="2" spans="1:9" ht="12.75">
      <c r="A2" s="283" t="s">
        <v>90</v>
      </c>
      <c r="B2" s="283"/>
      <c r="C2" s="175" t="s">
        <v>126</v>
      </c>
      <c r="D2" s="176"/>
      <c r="E2" s="177"/>
      <c r="F2" s="176"/>
      <c r="G2" s="284" t="s">
        <v>6</v>
      </c>
      <c r="H2" s="284"/>
      <c r="I2" s="284"/>
    </row>
    <row r="3" ht="12.75">
      <c r="F3" s="115"/>
    </row>
    <row r="4" spans="1:9" ht="19.5" customHeight="1">
      <c r="A4" s="285" t="s">
        <v>92</v>
      </c>
      <c r="B4" s="285"/>
      <c r="C4" s="285"/>
      <c r="D4" s="285"/>
      <c r="E4" s="285"/>
      <c r="F4" s="285"/>
      <c r="G4" s="285"/>
      <c r="H4" s="285"/>
      <c r="I4" s="285"/>
    </row>
    <row r="6" spans="1:9" s="115" customFormat="1" ht="12.75">
      <c r="A6" s="178"/>
      <c r="B6" s="179" t="s">
        <v>93</v>
      </c>
      <c r="C6" s="179"/>
      <c r="D6" s="128"/>
      <c r="E6" s="180" t="s">
        <v>94</v>
      </c>
      <c r="F6" s="181" t="s">
        <v>95</v>
      </c>
      <c r="G6" s="181" t="s">
        <v>96</v>
      </c>
      <c r="H6" s="181" t="s">
        <v>97</v>
      </c>
      <c r="I6" s="182" t="s">
        <v>71</v>
      </c>
    </row>
    <row r="7" spans="1:9" s="115" customFormat="1" ht="12.75">
      <c r="A7" s="183" t="str">
        <f>'02  Pol'!B7</f>
        <v>720</v>
      </c>
      <c r="B7" s="62" t="str">
        <f>'02  Pol'!C7</f>
        <v>Zdravotechnická instalace</v>
      </c>
      <c r="D7" s="184"/>
      <c r="E7" s="185">
        <f>'02  Pol'!BA9</f>
        <v>0</v>
      </c>
      <c r="F7" s="186">
        <f>'02  Pol'!BB9</f>
        <v>0</v>
      </c>
      <c r="G7" s="186">
        <f>'02  Pol'!BC9</f>
        <v>0</v>
      </c>
      <c r="H7" s="186">
        <f>'02  Pol'!BD9</f>
        <v>0</v>
      </c>
      <c r="I7" s="187">
        <f>'02  Pol'!BE9</f>
        <v>0</v>
      </c>
    </row>
    <row r="8" spans="1:9" s="14" customFormat="1" ht="12.75">
      <c r="A8" s="188"/>
      <c r="B8" s="189" t="s">
        <v>98</v>
      </c>
      <c r="C8" s="189"/>
      <c r="D8" s="190"/>
      <c r="E8" s="191">
        <f>SUM(E7:E7)</f>
        <v>0</v>
      </c>
      <c r="F8" s="192">
        <f>SUM(F7:F7)</f>
        <v>0</v>
      </c>
      <c r="G8" s="192">
        <f>SUM(G7:G7)</f>
        <v>0</v>
      </c>
      <c r="H8" s="192">
        <f>SUM(H7:H7)</f>
        <v>0</v>
      </c>
      <c r="I8" s="193">
        <f>SUM(I7:I7)</f>
        <v>0</v>
      </c>
    </row>
    <row r="9" spans="1:9" ht="12.75">
      <c r="A9" s="115"/>
      <c r="B9" s="115"/>
      <c r="C9" s="115"/>
      <c r="D9" s="115"/>
      <c r="E9" s="115"/>
      <c r="F9" s="115"/>
      <c r="G9" s="115"/>
      <c r="H9" s="115"/>
      <c r="I9" s="115"/>
    </row>
    <row r="10" spans="1:57" ht="19.5" customHeight="1">
      <c r="A10" s="286" t="s">
        <v>99</v>
      </c>
      <c r="B10" s="286"/>
      <c r="C10" s="286"/>
      <c r="D10" s="286"/>
      <c r="E10" s="286"/>
      <c r="F10" s="286"/>
      <c r="G10" s="286"/>
      <c r="H10" s="286"/>
      <c r="I10" s="286"/>
      <c r="BA10" s="121"/>
      <c r="BB10" s="121"/>
      <c r="BC10" s="121"/>
      <c r="BD10" s="121"/>
      <c r="BE10" s="121"/>
    </row>
    <row r="12" spans="1:9" ht="12.75">
      <c r="A12" s="145" t="s">
        <v>100</v>
      </c>
      <c r="B12" s="146"/>
      <c r="C12" s="146"/>
      <c r="D12" s="194"/>
      <c r="E12" s="195" t="s">
        <v>101</v>
      </c>
      <c r="F12" s="196" t="s">
        <v>17</v>
      </c>
      <c r="G12" s="197" t="s">
        <v>102</v>
      </c>
      <c r="H12" s="198"/>
      <c r="I12" s="199" t="s">
        <v>101</v>
      </c>
    </row>
    <row r="13" spans="1:53" ht="12.75">
      <c r="A13" s="139" t="s">
        <v>37</v>
      </c>
      <c r="B13" s="130"/>
      <c r="C13" s="130"/>
      <c r="D13" s="200"/>
      <c r="E13" s="201">
        <v>0</v>
      </c>
      <c r="F13" s="202">
        <v>0</v>
      </c>
      <c r="G13" s="203">
        <f>E7+F7</f>
        <v>0</v>
      </c>
      <c r="H13" s="204"/>
      <c r="I13" s="205">
        <f aca="true" t="shared" si="0" ref="I13:I20">E13+F13*G13/100</f>
        <v>0</v>
      </c>
      <c r="BA13" s="1">
        <v>0</v>
      </c>
    </row>
    <row r="14" spans="1:53" ht="12.75">
      <c r="A14" s="139" t="s">
        <v>103</v>
      </c>
      <c r="B14" s="130"/>
      <c r="C14" s="130"/>
      <c r="D14" s="200"/>
      <c r="E14" s="201">
        <v>0</v>
      </c>
      <c r="F14" s="202">
        <v>0</v>
      </c>
      <c r="G14" s="203">
        <f aca="true" t="shared" si="1" ref="G14:G20">G13</f>
        <v>0</v>
      </c>
      <c r="H14" s="204"/>
      <c r="I14" s="205">
        <f t="shared" si="0"/>
        <v>0</v>
      </c>
      <c r="BA14" s="1">
        <v>0</v>
      </c>
    </row>
    <row r="15" spans="1:53" ht="12.75">
      <c r="A15" s="139" t="s">
        <v>38</v>
      </c>
      <c r="B15" s="130"/>
      <c r="C15" s="130"/>
      <c r="D15" s="200"/>
      <c r="E15" s="201">
        <v>0</v>
      </c>
      <c r="F15" s="202">
        <v>0</v>
      </c>
      <c r="G15" s="203">
        <f t="shared" si="1"/>
        <v>0</v>
      </c>
      <c r="H15" s="204"/>
      <c r="I15" s="205">
        <f t="shared" si="0"/>
        <v>0</v>
      </c>
      <c r="BA15" s="1">
        <v>0</v>
      </c>
    </row>
    <row r="16" spans="1:53" ht="12.75">
      <c r="A16" s="139" t="s">
        <v>39</v>
      </c>
      <c r="B16" s="130"/>
      <c r="C16" s="130"/>
      <c r="D16" s="200"/>
      <c r="E16" s="201">
        <v>0</v>
      </c>
      <c r="F16" s="202">
        <v>0</v>
      </c>
      <c r="G16" s="203">
        <f t="shared" si="1"/>
        <v>0</v>
      </c>
      <c r="H16" s="204"/>
      <c r="I16" s="205">
        <f t="shared" si="0"/>
        <v>0</v>
      </c>
      <c r="BA16" s="1">
        <v>0</v>
      </c>
    </row>
    <row r="17" spans="1:53" ht="12.75">
      <c r="A17" s="139" t="s">
        <v>40</v>
      </c>
      <c r="B17" s="130"/>
      <c r="C17" s="130"/>
      <c r="D17" s="200"/>
      <c r="E17" s="201">
        <v>0</v>
      </c>
      <c r="F17" s="202">
        <v>3</v>
      </c>
      <c r="G17" s="203">
        <f t="shared" si="1"/>
        <v>0</v>
      </c>
      <c r="H17" s="204"/>
      <c r="I17" s="205">
        <f t="shared" si="0"/>
        <v>0</v>
      </c>
      <c r="BA17" s="1">
        <v>1</v>
      </c>
    </row>
    <row r="18" spans="1:53" ht="12.75">
      <c r="A18" s="139" t="s">
        <v>104</v>
      </c>
      <c r="B18" s="130"/>
      <c r="C18" s="130"/>
      <c r="D18" s="200"/>
      <c r="E18" s="201">
        <v>0</v>
      </c>
      <c r="F18" s="202">
        <v>0</v>
      </c>
      <c r="G18" s="203">
        <f t="shared" si="1"/>
        <v>0</v>
      </c>
      <c r="H18" s="204"/>
      <c r="I18" s="205">
        <f t="shared" si="0"/>
        <v>0</v>
      </c>
      <c r="BA18" s="1">
        <v>1</v>
      </c>
    </row>
    <row r="19" spans="1:53" ht="12.75">
      <c r="A19" s="139" t="s">
        <v>41</v>
      </c>
      <c r="B19" s="130"/>
      <c r="C19" s="130"/>
      <c r="D19" s="200"/>
      <c r="E19" s="201">
        <v>0</v>
      </c>
      <c r="F19" s="202">
        <v>0</v>
      </c>
      <c r="G19" s="203">
        <f t="shared" si="1"/>
        <v>0</v>
      </c>
      <c r="H19" s="204"/>
      <c r="I19" s="205">
        <f t="shared" si="0"/>
        <v>0</v>
      </c>
      <c r="BA19" s="1">
        <v>2</v>
      </c>
    </row>
    <row r="20" spans="1:53" ht="12.75">
      <c r="A20" s="139" t="s">
        <v>42</v>
      </c>
      <c r="B20" s="130"/>
      <c r="C20" s="130"/>
      <c r="D20" s="200"/>
      <c r="E20" s="201">
        <v>0</v>
      </c>
      <c r="F20" s="202">
        <v>0</v>
      </c>
      <c r="G20" s="203">
        <f t="shared" si="1"/>
        <v>0</v>
      </c>
      <c r="H20" s="204"/>
      <c r="I20" s="205">
        <f t="shared" si="0"/>
        <v>0</v>
      </c>
      <c r="BA20" s="1">
        <v>2</v>
      </c>
    </row>
    <row r="21" spans="1:9" ht="12.75">
      <c r="A21" s="206"/>
      <c r="B21" s="207" t="s">
        <v>105</v>
      </c>
      <c r="C21" s="208"/>
      <c r="D21" s="209"/>
      <c r="E21" s="210"/>
      <c r="F21" s="211"/>
      <c r="G21" s="211"/>
      <c r="H21" s="287">
        <f>SUM(I13:I20)</f>
        <v>0</v>
      </c>
      <c r="I21" s="287"/>
    </row>
    <row r="23" spans="2:9" ht="12.75">
      <c r="B23" s="14"/>
      <c r="F23" s="212"/>
      <c r="G23" s="213"/>
      <c r="H23" s="213"/>
      <c r="I23" s="46"/>
    </row>
    <row r="24" spans="6:9" ht="12.75">
      <c r="F24" s="212"/>
      <c r="G24" s="213"/>
      <c r="H24" s="213"/>
      <c r="I24" s="46"/>
    </row>
    <row r="25" spans="6:9" ht="12.75">
      <c r="F25" s="212"/>
      <c r="G25" s="213"/>
      <c r="H25" s="213"/>
      <c r="I25" s="46"/>
    </row>
    <row r="26" spans="6:9" ht="12.75">
      <c r="F26" s="212"/>
      <c r="G26" s="213"/>
      <c r="H26" s="213"/>
      <c r="I26" s="46"/>
    </row>
    <row r="27" spans="6:9" ht="12.75">
      <c r="F27" s="212"/>
      <c r="G27" s="213"/>
      <c r="H27" s="213"/>
      <c r="I27" s="46"/>
    </row>
    <row r="28" spans="6:9" ht="12.75">
      <c r="F28" s="212"/>
      <c r="G28" s="213"/>
      <c r="H28" s="213"/>
      <c r="I28" s="46"/>
    </row>
    <row r="29" spans="6:9" ht="12.75">
      <c r="F29" s="212"/>
      <c r="G29" s="213"/>
      <c r="H29" s="213"/>
      <c r="I29" s="46"/>
    </row>
    <row r="30" spans="6:9" ht="12.75">
      <c r="F30" s="212"/>
      <c r="G30" s="213"/>
      <c r="H30" s="213"/>
      <c r="I30" s="46"/>
    </row>
    <row r="31" spans="6:9" ht="12.75">
      <c r="F31" s="212"/>
      <c r="G31" s="213"/>
      <c r="H31" s="213"/>
      <c r="I31" s="46"/>
    </row>
    <row r="32" spans="6:9" ht="12.75">
      <c r="F32" s="212"/>
      <c r="G32" s="213"/>
      <c r="H32" s="213"/>
      <c r="I32" s="46"/>
    </row>
    <row r="33" spans="6:9" ht="12.75">
      <c r="F33" s="212"/>
      <c r="G33" s="213"/>
      <c r="H33" s="213"/>
      <c r="I33" s="46"/>
    </row>
    <row r="34" spans="6:9" ht="12.75">
      <c r="F34" s="212"/>
      <c r="G34" s="213"/>
      <c r="H34" s="213"/>
      <c r="I34" s="46"/>
    </row>
    <row r="35" spans="6:9" ht="12.75">
      <c r="F35" s="212"/>
      <c r="G35" s="213"/>
      <c r="H35" s="213"/>
      <c r="I35" s="46"/>
    </row>
    <row r="36" spans="6:9" ht="12.75">
      <c r="F36" s="212"/>
      <c r="G36" s="213"/>
      <c r="H36" s="213"/>
      <c r="I36" s="46"/>
    </row>
    <row r="37" spans="6:9" ht="12.75">
      <c r="F37" s="212"/>
      <c r="G37" s="213"/>
      <c r="H37" s="213"/>
      <c r="I37" s="46"/>
    </row>
    <row r="38" spans="6:9" ht="12.75">
      <c r="F38" s="212"/>
      <c r="G38" s="213"/>
      <c r="H38" s="213"/>
      <c r="I38" s="46"/>
    </row>
    <row r="39" spans="6:9" ht="12.75">
      <c r="F39" s="212"/>
      <c r="G39" s="213"/>
      <c r="H39" s="213"/>
      <c r="I39" s="46"/>
    </row>
    <row r="40" spans="6:9" ht="12.75">
      <c r="F40" s="212"/>
      <c r="G40" s="213"/>
      <c r="H40" s="213"/>
      <c r="I40" s="46"/>
    </row>
    <row r="41" spans="6:9" ht="12.75">
      <c r="F41" s="212"/>
      <c r="G41" s="213"/>
      <c r="H41" s="213"/>
      <c r="I41" s="46"/>
    </row>
    <row r="42" spans="6:9" ht="12.75">
      <c r="F42" s="212"/>
      <c r="G42" s="213"/>
      <c r="H42" s="213"/>
      <c r="I42" s="46"/>
    </row>
    <row r="43" spans="6:9" ht="12.75">
      <c r="F43" s="212"/>
      <c r="G43" s="213"/>
      <c r="H43" s="213"/>
      <c r="I43" s="46"/>
    </row>
    <row r="44" spans="6:9" ht="12.75">
      <c r="F44" s="212"/>
      <c r="G44" s="213"/>
      <c r="H44" s="213"/>
      <c r="I44" s="46"/>
    </row>
    <row r="45" spans="6:9" ht="12.75">
      <c r="F45" s="212"/>
      <c r="G45" s="213"/>
      <c r="H45" s="213"/>
      <c r="I45" s="46"/>
    </row>
    <row r="46" spans="6:9" ht="12.75">
      <c r="F46" s="212"/>
      <c r="G46" s="213"/>
      <c r="H46" s="213"/>
      <c r="I46" s="46"/>
    </row>
    <row r="47" spans="6:9" ht="12.75">
      <c r="F47" s="212"/>
      <c r="G47" s="213"/>
      <c r="H47" s="213"/>
      <c r="I47" s="46"/>
    </row>
    <row r="48" spans="6:9" ht="12.75">
      <c r="F48" s="212"/>
      <c r="G48" s="213"/>
      <c r="H48" s="213"/>
      <c r="I48" s="46"/>
    </row>
    <row r="49" spans="6:9" ht="12.75">
      <c r="F49" s="212"/>
      <c r="G49" s="213"/>
      <c r="H49" s="213"/>
      <c r="I49" s="46"/>
    </row>
    <row r="50" spans="6:9" ht="12.75">
      <c r="F50" s="212"/>
      <c r="G50" s="213"/>
      <c r="H50" s="213"/>
      <c r="I50" s="46"/>
    </row>
    <row r="51" spans="6:9" ht="12.75">
      <c r="F51" s="212"/>
      <c r="G51" s="213"/>
      <c r="H51" s="213"/>
      <c r="I51" s="46"/>
    </row>
    <row r="52" spans="6:9" ht="12.75">
      <c r="F52" s="212"/>
      <c r="G52" s="213"/>
      <c r="H52" s="213"/>
      <c r="I52" s="46"/>
    </row>
    <row r="53" spans="6:9" ht="12.75">
      <c r="F53" s="212"/>
      <c r="G53" s="213"/>
      <c r="H53" s="213"/>
      <c r="I53" s="46"/>
    </row>
    <row r="54" spans="6:9" ht="12.75">
      <c r="F54" s="212"/>
      <c r="G54" s="213"/>
      <c r="H54" s="213"/>
      <c r="I54" s="46"/>
    </row>
    <row r="55" spans="6:9" ht="12.75">
      <c r="F55" s="212"/>
      <c r="G55" s="213"/>
      <c r="H55" s="213"/>
      <c r="I55" s="46"/>
    </row>
    <row r="56" spans="6:9" ht="12.75">
      <c r="F56" s="212"/>
      <c r="G56" s="213"/>
      <c r="H56" s="213"/>
      <c r="I56" s="46"/>
    </row>
    <row r="57" spans="6:9" ht="12.75">
      <c r="F57" s="212"/>
      <c r="G57" s="213"/>
      <c r="H57" s="213"/>
      <c r="I57" s="46"/>
    </row>
    <row r="58" spans="6:9" ht="12.75">
      <c r="F58" s="212"/>
      <c r="G58" s="213"/>
      <c r="H58" s="213"/>
      <c r="I58" s="46"/>
    </row>
    <row r="59" spans="6:9" ht="12.75">
      <c r="F59" s="212"/>
      <c r="G59" s="213"/>
      <c r="H59" s="213"/>
      <c r="I59" s="46"/>
    </row>
    <row r="60" spans="6:9" ht="12.75">
      <c r="F60" s="212"/>
      <c r="G60" s="213"/>
      <c r="H60" s="213"/>
      <c r="I60" s="46"/>
    </row>
    <row r="61" spans="6:9" ht="12.75">
      <c r="F61" s="212"/>
      <c r="G61" s="213"/>
      <c r="H61" s="213"/>
      <c r="I61" s="46"/>
    </row>
    <row r="62" spans="6:9" ht="12.75">
      <c r="F62" s="212"/>
      <c r="G62" s="213"/>
      <c r="H62" s="213"/>
      <c r="I62" s="46"/>
    </row>
    <row r="63" spans="6:9" ht="12.75">
      <c r="F63" s="212"/>
      <c r="G63" s="213"/>
      <c r="H63" s="213"/>
      <c r="I63" s="46"/>
    </row>
    <row r="64" spans="6:9" ht="12.75">
      <c r="F64" s="212"/>
      <c r="G64" s="213"/>
      <c r="H64" s="213"/>
      <c r="I64" s="46"/>
    </row>
    <row r="65" spans="6:9" ht="12.75">
      <c r="F65" s="212"/>
      <c r="G65" s="213"/>
      <c r="H65" s="213"/>
      <c r="I65" s="46"/>
    </row>
    <row r="66" spans="6:9" ht="12.75">
      <c r="F66" s="212"/>
      <c r="G66" s="213"/>
      <c r="H66" s="213"/>
      <c r="I66" s="46"/>
    </row>
    <row r="67" spans="6:9" ht="12.75">
      <c r="F67" s="212"/>
      <c r="G67" s="213"/>
      <c r="H67" s="213"/>
      <c r="I67" s="46"/>
    </row>
    <row r="68" spans="6:9" ht="12.75">
      <c r="F68" s="212"/>
      <c r="G68" s="213"/>
      <c r="H68" s="213"/>
      <c r="I68" s="46"/>
    </row>
    <row r="69" spans="6:9" ht="12.75">
      <c r="F69" s="212"/>
      <c r="G69" s="213"/>
      <c r="H69" s="213"/>
      <c r="I69" s="46"/>
    </row>
    <row r="70" spans="6:9" ht="12.75">
      <c r="F70" s="212"/>
      <c r="G70" s="213"/>
      <c r="H70" s="213"/>
      <c r="I70" s="46"/>
    </row>
    <row r="71" spans="6:9" ht="12.75">
      <c r="F71" s="212"/>
      <c r="G71" s="213"/>
      <c r="H71" s="213"/>
      <c r="I71" s="46"/>
    </row>
    <row r="72" spans="6:9" ht="12.75">
      <c r="F72" s="212"/>
      <c r="G72" s="213"/>
      <c r="H72" s="213"/>
      <c r="I72" s="46"/>
    </row>
  </sheetData>
  <sheetProtection selectLockedCells="1" selectUnlockedCells="1"/>
  <mergeCells count="6">
    <mergeCell ref="A1:B1"/>
    <mergeCell ref="A2:B2"/>
    <mergeCell ref="G2:I2"/>
    <mergeCell ref="A4:I4"/>
    <mergeCell ref="A10:I10"/>
    <mergeCell ref="H21:I21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82"/>
  <sheetViews>
    <sheetView showGridLines="0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15" customWidth="1"/>
    <col min="6" max="6" width="9.875" style="214" customWidth="1"/>
    <col min="7" max="7" width="13.875" style="214" customWidth="1"/>
    <col min="8" max="11" width="0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288" t="s">
        <v>106</v>
      </c>
      <c r="B1" s="288"/>
      <c r="C1" s="288"/>
      <c r="D1" s="288"/>
      <c r="E1" s="288"/>
      <c r="F1" s="288"/>
      <c r="G1" s="288"/>
    </row>
    <row r="2" spans="2:7" ht="14.25" customHeight="1">
      <c r="B2" s="216"/>
      <c r="C2" s="217"/>
      <c r="D2" s="217"/>
      <c r="E2" s="218"/>
      <c r="F2" s="217"/>
      <c r="G2" s="217"/>
    </row>
    <row r="3" spans="1:7" ht="12.75">
      <c r="A3" s="282" t="s">
        <v>3</v>
      </c>
      <c r="B3" s="282"/>
      <c r="C3" s="169" t="s">
        <v>88</v>
      </c>
      <c r="D3" s="219"/>
      <c r="E3" s="220" t="s">
        <v>107</v>
      </c>
      <c r="F3" s="221">
        <f>'02  Rek'!H1</f>
        <v>0</v>
      </c>
      <c r="G3" s="222"/>
    </row>
    <row r="4" spans="1:7" ht="12.75">
      <c r="A4" s="289" t="s">
        <v>90</v>
      </c>
      <c r="B4" s="289"/>
      <c r="C4" s="175" t="s">
        <v>126</v>
      </c>
      <c r="D4" s="223"/>
      <c r="E4" s="290" t="str">
        <f>'02  Rek'!G2</f>
        <v>Výměna zdrojů tepla pro vytápění a ohřev TV</v>
      </c>
      <c r="F4" s="290"/>
      <c r="G4" s="290"/>
    </row>
    <row r="5" spans="1:7" ht="12.75">
      <c r="A5" s="224"/>
      <c r="G5" s="225"/>
    </row>
    <row r="6" spans="1:11" ht="27" customHeight="1">
      <c r="A6" s="226" t="s">
        <v>108</v>
      </c>
      <c r="B6" s="227" t="s">
        <v>109</v>
      </c>
      <c r="C6" s="227" t="s">
        <v>110</v>
      </c>
      <c r="D6" s="227" t="s">
        <v>111</v>
      </c>
      <c r="E6" s="228" t="s">
        <v>112</v>
      </c>
      <c r="F6" s="227" t="s">
        <v>113</v>
      </c>
      <c r="G6" s="229" t="s">
        <v>114</v>
      </c>
      <c r="H6" s="230" t="s">
        <v>115</v>
      </c>
      <c r="I6" s="230" t="s">
        <v>116</v>
      </c>
      <c r="J6" s="230" t="s">
        <v>117</v>
      </c>
      <c r="K6" s="230" t="s">
        <v>118</v>
      </c>
    </row>
    <row r="7" spans="1:15" ht="12.75">
      <c r="A7" s="231" t="s">
        <v>119</v>
      </c>
      <c r="B7" s="232" t="s">
        <v>127</v>
      </c>
      <c r="C7" s="233" t="s">
        <v>128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129</v>
      </c>
      <c r="C8" s="244" t="s">
        <v>130</v>
      </c>
      <c r="D8" s="245" t="s">
        <v>101</v>
      </c>
      <c r="E8" s="246">
        <v>1</v>
      </c>
      <c r="F8" s="246"/>
      <c r="G8" s="247">
        <f>E8*F8</f>
        <v>0</v>
      </c>
      <c r="H8" s="248">
        <v>0</v>
      </c>
      <c r="I8" s="249">
        <f>E8*H8</f>
        <v>0</v>
      </c>
      <c r="J8" s="248">
        <v>0</v>
      </c>
      <c r="K8" s="249">
        <f>E8*J8</f>
        <v>0</v>
      </c>
      <c r="O8" s="241">
        <v>2</v>
      </c>
      <c r="AA8" s="214">
        <v>1</v>
      </c>
      <c r="AB8" s="214">
        <v>7</v>
      </c>
      <c r="AC8" s="214">
        <v>7</v>
      </c>
      <c r="AZ8" s="214">
        <v>2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7</v>
      </c>
    </row>
    <row r="9" spans="1:57" ht="12.75">
      <c r="A9" s="250"/>
      <c r="B9" s="251" t="s">
        <v>124</v>
      </c>
      <c r="C9" s="252" t="s">
        <v>131</v>
      </c>
      <c r="D9" s="253"/>
      <c r="E9" s="254"/>
      <c r="F9" s="255"/>
      <c r="G9" s="256">
        <f>SUM(G7:G8)</f>
        <v>0</v>
      </c>
      <c r="H9" s="257"/>
      <c r="I9" s="258">
        <f>SUM(I7:I8)</f>
        <v>0</v>
      </c>
      <c r="J9" s="257"/>
      <c r="K9" s="258">
        <f>SUM(K7:K8)</f>
        <v>0</v>
      </c>
      <c r="O9" s="241">
        <v>4</v>
      </c>
      <c r="BA9" s="259">
        <f>SUM(BA7:BA8)</f>
        <v>0</v>
      </c>
      <c r="BB9" s="259">
        <f>SUM(BB7:BB8)</f>
        <v>0</v>
      </c>
      <c r="BC9" s="259">
        <f>SUM(BC7:BC8)</f>
        <v>0</v>
      </c>
      <c r="BD9" s="259">
        <f>SUM(BD7:BD8)</f>
        <v>0</v>
      </c>
      <c r="BE9" s="259">
        <f>SUM(BE7:BE8)</f>
        <v>0</v>
      </c>
    </row>
    <row r="10" ht="12.75">
      <c r="E10" s="214"/>
    </row>
    <row r="11" ht="12.75">
      <c r="E11" s="214"/>
    </row>
    <row r="12" ht="12.75">
      <c r="E12" s="214"/>
    </row>
    <row r="13" ht="12.75">
      <c r="E13" s="214"/>
    </row>
    <row r="14" ht="12.75">
      <c r="E14" s="214"/>
    </row>
    <row r="15" ht="12.75">
      <c r="E15" s="214"/>
    </row>
    <row r="16" ht="12.75">
      <c r="E16" s="214"/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spans="1:7" ht="12.75">
      <c r="A33" s="260"/>
      <c r="B33" s="260"/>
      <c r="C33" s="260"/>
      <c r="D33" s="260"/>
      <c r="E33" s="260"/>
      <c r="F33" s="260"/>
      <c r="G33" s="260"/>
    </row>
    <row r="34" spans="1:7" ht="12.75">
      <c r="A34" s="260"/>
      <c r="B34" s="260"/>
      <c r="C34" s="260"/>
      <c r="D34" s="260"/>
      <c r="E34" s="260"/>
      <c r="F34" s="260"/>
      <c r="G34" s="260"/>
    </row>
    <row r="35" spans="1:7" ht="12.75">
      <c r="A35" s="260"/>
      <c r="B35" s="260"/>
      <c r="C35" s="260"/>
      <c r="D35" s="260"/>
      <c r="E35" s="260"/>
      <c r="F35" s="260"/>
      <c r="G35" s="260"/>
    </row>
    <row r="36" spans="1:7" ht="12.75">
      <c r="A36" s="260"/>
      <c r="B36" s="260"/>
      <c r="C36" s="260"/>
      <c r="D36" s="260"/>
      <c r="E36" s="260"/>
      <c r="F36" s="260"/>
      <c r="G36" s="260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ht="12.75">
      <c r="E41" s="214"/>
    </row>
    <row r="42" ht="12.75">
      <c r="E42" s="214"/>
    </row>
    <row r="43" ht="12.75">
      <c r="E43" s="214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spans="1:2" ht="12.75">
      <c r="A68" s="261"/>
      <c r="B68" s="261"/>
    </row>
    <row r="69" spans="1:7" ht="12.75">
      <c r="A69" s="260"/>
      <c r="B69" s="260"/>
      <c r="C69" s="262"/>
      <c r="D69" s="262"/>
      <c r="E69" s="263"/>
      <c r="F69" s="262"/>
      <c r="G69" s="264"/>
    </row>
    <row r="70" spans="1:7" ht="12.75">
      <c r="A70" s="265"/>
      <c r="B70" s="265"/>
      <c r="C70" s="260"/>
      <c r="D70" s="260"/>
      <c r="E70" s="266"/>
      <c r="F70" s="260"/>
      <c r="G70" s="260"/>
    </row>
    <row r="71" spans="1:7" ht="12.75">
      <c r="A71" s="260"/>
      <c r="B71" s="260"/>
      <c r="C71" s="260"/>
      <c r="D71" s="260"/>
      <c r="E71" s="266"/>
      <c r="F71" s="260"/>
      <c r="G71" s="260"/>
    </row>
    <row r="72" spans="1:7" ht="12.75">
      <c r="A72" s="260"/>
      <c r="B72" s="260"/>
      <c r="C72" s="260"/>
      <c r="D72" s="260"/>
      <c r="E72" s="266"/>
      <c r="F72" s="260"/>
      <c r="G72" s="260"/>
    </row>
    <row r="73" spans="1:7" ht="12.75">
      <c r="A73" s="260"/>
      <c r="B73" s="260"/>
      <c r="C73" s="260"/>
      <c r="D73" s="260"/>
      <c r="E73" s="266"/>
      <c r="F73" s="260"/>
      <c r="G73" s="260"/>
    </row>
    <row r="74" spans="1:7" ht="12.75">
      <c r="A74" s="260"/>
      <c r="B74" s="260"/>
      <c r="C74" s="260"/>
      <c r="D74" s="260"/>
      <c r="E74" s="266"/>
      <c r="F74" s="260"/>
      <c r="G74" s="260"/>
    </row>
    <row r="75" spans="1:7" ht="12.75">
      <c r="A75" s="260"/>
      <c r="B75" s="260"/>
      <c r="C75" s="260"/>
      <c r="D75" s="260"/>
      <c r="E75" s="266"/>
      <c r="F75" s="260"/>
      <c r="G75" s="260"/>
    </row>
    <row r="76" spans="1:7" ht="12.75">
      <c r="A76" s="260"/>
      <c r="B76" s="260"/>
      <c r="C76" s="260"/>
      <c r="D76" s="260"/>
      <c r="E76" s="266"/>
      <c r="F76" s="260"/>
      <c r="G76" s="260"/>
    </row>
    <row r="77" spans="1:7" ht="12.75">
      <c r="A77" s="260"/>
      <c r="B77" s="260"/>
      <c r="C77" s="260"/>
      <c r="D77" s="260"/>
      <c r="E77" s="266"/>
      <c r="F77" s="260"/>
      <c r="G77" s="260"/>
    </row>
    <row r="78" spans="1:7" ht="12.75">
      <c r="A78" s="260"/>
      <c r="B78" s="260"/>
      <c r="C78" s="260"/>
      <c r="D78" s="260"/>
      <c r="E78" s="266"/>
      <c r="F78" s="260"/>
      <c r="G78" s="260"/>
    </row>
    <row r="79" spans="1:7" ht="12.75">
      <c r="A79" s="260"/>
      <c r="B79" s="260"/>
      <c r="C79" s="260"/>
      <c r="D79" s="260"/>
      <c r="E79" s="266"/>
      <c r="F79" s="260"/>
      <c r="G79" s="260"/>
    </row>
    <row r="80" spans="1:7" ht="12.75">
      <c r="A80" s="260"/>
      <c r="B80" s="260"/>
      <c r="C80" s="260"/>
      <c r="D80" s="260"/>
      <c r="E80" s="266"/>
      <c r="F80" s="260"/>
      <c r="G80" s="260"/>
    </row>
    <row r="81" spans="1:7" ht="12.75">
      <c r="A81" s="260"/>
      <c r="B81" s="260"/>
      <c r="C81" s="260"/>
      <c r="D81" s="260"/>
      <c r="E81" s="266"/>
      <c r="F81" s="260"/>
      <c r="G81" s="260"/>
    </row>
    <row r="82" spans="1:7" ht="12.75">
      <c r="A82" s="260"/>
      <c r="B82" s="260"/>
      <c r="C82" s="260"/>
      <c r="D82" s="260"/>
      <c r="E82" s="266"/>
      <c r="F82" s="260"/>
      <c r="G82" s="260"/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1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>
      <c r="A1" s="278" t="s">
        <v>43</v>
      </c>
      <c r="B1" s="278"/>
      <c r="C1" s="278"/>
      <c r="D1" s="278"/>
      <c r="E1" s="278"/>
      <c r="F1" s="278"/>
      <c r="G1" s="278"/>
    </row>
    <row r="2" spans="1:7" ht="12.75" customHeight="1">
      <c r="A2" s="83" t="s">
        <v>44</v>
      </c>
      <c r="B2" s="84"/>
      <c r="C2" s="85"/>
      <c r="D2" s="85" t="s">
        <v>6</v>
      </c>
      <c r="E2" s="86"/>
      <c r="F2" s="87" t="s">
        <v>45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46</v>
      </c>
      <c r="B4" s="90"/>
      <c r="C4" s="91"/>
      <c r="D4" s="91"/>
      <c r="E4" s="92"/>
      <c r="F4" s="93" t="s">
        <v>47</v>
      </c>
      <c r="G4" s="96"/>
    </row>
    <row r="5" spans="1:7" ht="12.75" customHeight="1">
      <c r="A5" s="97" t="s">
        <v>28</v>
      </c>
      <c r="B5" s="98"/>
      <c r="C5" s="99" t="s">
        <v>29</v>
      </c>
      <c r="D5" s="100"/>
      <c r="E5" s="98"/>
      <c r="F5" s="93" t="s">
        <v>48</v>
      </c>
      <c r="G5" s="94"/>
    </row>
    <row r="6" spans="1:15" ht="12.75" customHeight="1">
      <c r="A6" s="95" t="s">
        <v>49</v>
      </c>
      <c r="B6" s="90"/>
      <c r="C6" s="91"/>
      <c r="D6" s="91"/>
      <c r="E6" s="92"/>
      <c r="F6" s="101" t="s">
        <v>50</v>
      </c>
      <c r="G6" s="102">
        <v>0</v>
      </c>
      <c r="O6" s="103"/>
    </row>
    <row r="7" spans="1:7" ht="12.75" customHeight="1">
      <c r="A7" s="104" t="s">
        <v>4</v>
      </c>
      <c r="B7" s="105"/>
      <c r="C7" s="106" t="s">
        <v>5</v>
      </c>
      <c r="D7" s="107"/>
      <c r="E7" s="107"/>
      <c r="F7" s="108" t="s">
        <v>51</v>
      </c>
      <c r="G7" s="102">
        <f>IF(G6=0,0,ROUND((F30+F32)/G6,1))</f>
        <v>0</v>
      </c>
    </row>
    <row r="8" spans="1:9" ht="12.75">
      <c r="A8" s="109" t="s">
        <v>52</v>
      </c>
      <c r="B8" s="93"/>
      <c r="C8" s="279"/>
      <c r="D8" s="279"/>
      <c r="E8" s="279"/>
      <c r="F8" s="110" t="s">
        <v>53</v>
      </c>
      <c r="G8" s="111"/>
      <c r="H8" s="112"/>
      <c r="I8" s="113"/>
    </row>
    <row r="9" spans="1:8" ht="12.75">
      <c r="A9" s="109" t="s">
        <v>54</v>
      </c>
      <c r="B9" s="93"/>
      <c r="C9" s="279"/>
      <c r="D9" s="279"/>
      <c r="E9" s="279"/>
      <c r="F9" s="93"/>
      <c r="G9" s="114"/>
      <c r="H9" s="115"/>
    </row>
    <row r="10" spans="1:8" ht="12.75">
      <c r="A10" s="109" t="s">
        <v>55</v>
      </c>
      <c r="B10" s="93"/>
      <c r="C10" s="280" t="s">
        <v>8</v>
      </c>
      <c r="D10" s="280"/>
      <c r="E10" s="280"/>
      <c r="F10" s="116"/>
      <c r="G10" s="117"/>
      <c r="H10" s="118"/>
    </row>
    <row r="11" spans="1:57" ht="13.5" customHeight="1">
      <c r="A11" s="109" t="s">
        <v>56</v>
      </c>
      <c r="B11" s="93"/>
      <c r="C11" s="280"/>
      <c r="D11" s="280"/>
      <c r="E11" s="280"/>
      <c r="F11" s="119" t="s">
        <v>57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58</v>
      </c>
      <c r="B12" s="90"/>
      <c r="C12" s="281"/>
      <c r="D12" s="281"/>
      <c r="E12" s="281"/>
      <c r="F12" s="123" t="s">
        <v>59</v>
      </c>
      <c r="G12" s="124"/>
      <c r="H12" s="115"/>
    </row>
    <row r="13" spans="1:8" ht="28.5" customHeight="1">
      <c r="A13" s="275" t="s">
        <v>60</v>
      </c>
      <c r="B13" s="275"/>
      <c r="C13" s="275"/>
      <c r="D13" s="275"/>
      <c r="E13" s="275"/>
      <c r="F13" s="275"/>
      <c r="G13" s="275"/>
      <c r="H13" s="115"/>
    </row>
    <row r="14" spans="1:7" ht="17.25" customHeight="1">
      <c r="A14" s="125" t="s">
        <v>61</v>
      </c>
      <c r="B14" s="126"/>
      <c r="C14" s="127"/>
      <c r="D14" s="276" t="s">
        <v>62</v>
      </c>
      <c r="E14" s="276"/>
      <c r="F14" s="276"/>
      <c r="G14" s="276"/>
    </row>
    <row r="15" spans="1:7" ht="15.75" customHeight="1">
      <c r="A15" s="129"/>
      <c r="B15" s="130" t="s">
        <v>63</v>
      </c>
      <c r="C15" s="131">
        <f>'03  Rek'!E8</f>
        <v>0</v>
      </c>
      <c r="D15" s="132" t="str">
        <f>'03  Rek'!A13</f>
        <v>Ztížené výrobní podmínky</v>
      </c>
      <c r="E15" s="133"/>
      <c r="F15" s="134"/>
      <c r="G15" s="131">
        <f>'03  Rek'!I13</f>
        <v>0</v>
      </c>
    </row>
    <row r="16" spans="1:7" ht="15.75" customHeight="1">
      <c r="A16" s="129" t="s">
        <v>64</v>
      </c>
      <c r="B16" s="130" t="s">
        <v>65</v>
      </c>
      <c r="C16" s="131">
        <f>'03  Rek'!F8</f>
        <v>0</v>
      </c>
      <c r="D16" s="89" t="str">
        <f>'03  Rek'!A14</f>
        <v>Oborová přirážka</v>
      </c>
      <c r="E16" s="135"/>
      <c r="F16" s="136"/>
      <c r="G16" s="131">
        <f>'03  Rek'!I14</f>
        <v>0</v>
      </c>
    </row>
    <row r="17" spans="1:7" ht="15.75" customHeight="1">
      <c r="A17" s="129" t="s">
        <v>66</v>
      </c>
      <c r="B17" s="130" t="s">
        <v>67</v>
      </c>
      <c r="C17" s="131">
        <f>'03  Rek'!H8</f>
        <v>0</v>
      </c>
      <c r="D17" s="89" t="str">
        <f>'03  Rek'!A15</f>
        <v>Přesun stavebních kapacit</v>
      </c>
      <c r="E17" s="135"/>
      <c r="F17" s="136"/>
      <c r="G17" s="131">
        <f>'03  Rek'!I15</f>
        <v>0</v>
      </c>
    </row>
    <row r="18" spans="1:7" ht="15.75" customHeight="1">
      <c r="A18" s="137" t="s">
        <v>68</v>
      </c>
      <c r="B18" s="138" t="s">
        <v>69</v>
      </c>
      <c r="C18" s="131">
        <f>'03  Rek'!G8</f>
        <v>0</v>
      </c>
      <c r="D18" s="89" t="str">
        <f>'03  Rek'!A16</f>
        <v>Mimostaveništní doprava</v>
      </c>
      <c r="E18" s="135"/>
      <c r="F18" s="136"/>
      <c r="G18" s="131">
        <f>'03  Rek'!I16</f>
        <v>0</v>
      </c>
    </row>
    <row r="19" spans="1:7" ht="15.75" customHeight="1">
      <c r="A19" s="139" t="s">
        <v>70</v>
      </c>
      <c r="B19" s="130"/>
      <c r="C19" s="131">
        <f>SUM(C15:C18)</f>
        <v>0</v>
      </c>
      <c r="D19" s="89" t="str">
        <f>'03  Rek'!A17</f>
        <v>Zařízení staveniště</v>
      </c>
      <c r="E19" s="135"/>
      <c r="F19" s="136"/>
      <c r="G19" s="131">
        <f>'03  Rek'!I17</f>
        <v>0</v>
      </c>
    </row>
    <row r="20" spans="1:7" ht="15.75" customHeight="1">
      <c r="A20" s="139"/>
      <c r="B20" s="130"/>
      <c r="C20" s="131"/>
      <c r="D20" s="89" t="str">
        <f>'03  Rek'!A18</f>
        <v>Provoz investora</v>
      </c>
      <c r="E20" s="135"/>
      <c r="F20" s="136"/>
      <c r="G20" s="131">
        <f>'03  Rek'!I18</f>
        <v>0</v>
      </c>
    </row>
    <row r="21" spans="1:7" ht="15.75" customHeight="1">
      <c r="A21" s="139" t="s">
        <v>71</v>
      </c>
      <c r="B21" s="130"/>
      <c r="C21" s="131">
        <f>'03  Rek'!I8</f>
        <v>0</v>
      </c>
      <c r="D21" s="89" t="str">
        <f>'03  Rek'!A19</f>
        <v>Kompletační činnost (IČD)</v>
      </c>
      <c r="E21" s="135"/>
      <c r="F21" s="136"/>
      <c r="G21" s="131">
        <f>'03  Rek'!I19</f>
        <v>0</v>
      </c>
    </row>
    <row r="22" spans="1:7" ht="15.75" customHeight="1">
      <c r="A22" s="140" t="s">
        <v>72</v>
      </c>
      <c r="B22" s="115"/>
      <c r="C22" s="131">
        <f>C19+C21</f>
        <v>0</v>
      </c>
      <c r="D22" s="89" t="s">
        <v>73</v>
      </c>
      <c r="E22" s="135"/>
      <c r="F22" s="136"/>
      <c r="G22" s="131">
        <f>G23-SUM(G15:G21)</f>
        <v>0</v>
      </c>
    </row>
    <row r="23" spans="1:7" ht="15.75" customHeight="1">
      <c r="A23" s="277" t="s">
        <v>74</v>
      </c>
      <c r="B23" s="277"/>
      <c r="C23" s="141">
        <f>C22+G23</f>
        <v>0</v>
      </c>
      <c r="D23" s="142" t="s">
        <v>75</v>
      </c>
      <c r="E23" s="143"/>
      <c r="F23" s="144"/>
      <c r="G23" s="131">
        <f>'03  Rek'!H21</f>
        <v>0</v>
      </c>
    </row>
    <row r="24" spans="1:7" ht="12.75">
      <c r="A24" s="145" t="s">
        <v>76</v>
      </c>
      <c r="B24" s="146"/>
      <c r="C24" s="147"/>
      <c r="D24" s="146" t="s">
        <v>77</v>
      </c>
      <c r="E24" s="146"/>
      <c r="F24" s="148" t="s">
        <v>78</v>
      </c>
      <c r="G24" s="149"/>
    </row>
    <row r="25" spans="1:7" ht="12.75">
      <c r="A25" s="140" t="s">
        <v>79</v>
      </c>
      <c r="B25" s="115"/>
      <c r="C25" s="150"/>
      <c r="D25" s="115" t="s">
        <v>79</v>
      </c>
      <c r="F25" s="151" t="s">
        <v>79</v>
      </c>
      <c r="G25" s="152"/>
    </row>
    <row r="26" spans="1:7" ht="37.5" customHeight="1">
      <c r="A26" s="140" t="s">
        <v>80</v>
      </c>
      <c r="B26" s="153"/>
      <c r="C26" s="150"/>
      <c r="D26" s="115" t="s">
        <v>80</v>
      </c>
      <c r="F26" s="151" t="s">
        <v>80</v>
      </c>
      <c r="G26" s="152"/>
    </row>
    <row r="27" spans="1:7" ht="12.75">
      <c r="A27" s="140"/>
      <c r="B27" s="154"/>
      <c r="C27" s="150"/>
      <c r="D27" s="115"/>
      <c r="F27" s="151"/>
      <c r="G27" s="152"/>
    </row>
    <row r="28" spans="1:7" ht="12.75">
      <c r="A28" s="140" t="s">
        <v>81</v>
      </c>
      <c r="B28" s="115"/>
      <c r="C28" s="150"/>
      <c r="D28" s="151" t="s">
        <v>82</v>
      </c>
      <c r="E28" s="150"/>
      <c r="F28" s="155" t="s">
        <v>82</v>
      </c>
      <c r="G28" s="152"/>
    </row>
    <row r="29" spans="1:7" ht="69" customHeight="1">
      <c r="A29" s="140"/>
      <c r="B29" s="115"/>
      <c r="C29" s="156"/>
      <c r="D29" s="157"/>
      <c r="E29" s="156"/>
      <c r="F29" s="115"/>
      <c r="G29" s="152"/>
    </row>
    <row r="30" spans="1:7" ht="12.75">
      <c r="A30" s="158" t="s">
        <v>16</v>
      </c>
      <c r="B30" s="159"/>
      <c r="C30" s="160">
        <v>15</v>
      </c>
      <c r="D30" s="159" t="s">
        <v>83</v>
      </c>
      <c r="E30" s="161"/>
      <c r="F30" s="272">
        <f>C23-F32</f>
        <v>0</v>
      </c>
      <c r="G30" s="272"/>
    </row>
    <row r="31" spans="1:7" ht="12.75">
      <c r="A31" s="158" t="s">
        <v>84</v>
      </c>
      <c r="B31" s="159"/>
      <c r="C31" s="160">
        <f>C30</f>
        <v>15</v>
      </c>
      <c r="D31" s="159" t="s">
        <v>85</v>
      </c>
      <c r="E31" s="161"/>
      <c r="F31" s="272">
        <f>ROUND(PRODUCT(F30,C31/100),0)</f>
        <v>0</v>
      </c>
      <c r="G31" s="272"/>
    </row>
    <row r="32" spans="1:7" ht="12.75">
      <c r="A32" s="158" t="s">
        <v>16</v>
      </c>
      <c r="B32" s="159"/>
      <c r="C32" s="160">
        <v>0</v>
      </c>
      <c r="D32" s="159" t="s">
        <v>85</v>
      </c>
      <c r="E32" s="161"/>
      <c r="F32" s="272">
        <v>0</v>
      </c>
      <c r="G32" s="272"/>
    </row>
    <row r="33" spans="1:7" ht="12.75">
      <c r="A33" s="158" t="s">
        <v>84</v>
      </c>
      <c r="B33" s="162"/>
      <c r="C33" s="163">
        <f>C32</f>
        <v>0</v>
      </c>
      <c r="D33" s="159" t="s">
        <v>85</v>
      </c>
      <c r="E33" s="136"/>
      <c r="F33" s="272">
        <f>ROUND(PRODUCT(F32,C33/100),0)</f>
        <v>0</v>
      </c>
      <c r="G33" s="272"/>
    </row>
    <row r="34" spans="1:7" s="167" customFormat="1" ht="19.5" customHeight="1">
      <c r="A34" s="164" t="s">
        <v>86</v>
      </c>
      <c r="B34" s="165"/>
      <c r="C34" s="165"/>
      <c r="D34" s="165"/>
      <c r="E34" s="166"/>
      <c r="F34" s="273">
        <f>ROUND(SUM(F30:F33),0)</f>
        <v>0</v>
      </c>
      <c r="G34" s="273"/>
    </row>
    <row r="36" spans="1:8" ht="12.75">
      <c r="A36" s="2" t="s">
        <v>87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74"/>
      <c r="C37" s="274"/>
      <c r="D37" s="274"/>
      <c r="E37" s="274"/>
      <c r="F37" s="274"/>
      <c r="G37" s="274"/>
      <c r="H37" s="1" t="s">
        <v>2</v>
      </c>
    </row>
    <row r="38" spans="1:8" ht="12.75" customHeight="1">
      <c r="A38" s="168"/>
      <c r="B38" s="274"/>
      <c r="C38" s="274"/>
      <c r="D38" s="274"/>
      <c r="E38" s="274"/>
      <c r="F38" s="274"/>
      <c r="G38" s="274"/>
      <c r="H38" s="1" t="s">
        <v>2</v>
      </c>
    </row>
    <row r="39" spans="1:8" ht="12.75">
      <c r="A39" s="168"/>
      <c r="B39" s="274"/>
      <c r="C39" s="274"/>
      <c r="D39" s="274"/>
      <c r="E39" s="274"/>
      <c r="F39" s="274"/>
      <c r="G39" s="274"/>
      <c r="H39" s="1" t="s">
        <v>2</v>
      </c>
    </row>
    <row r="40" spans="1:8" ht="12.75">
      <c r="A40" s="168"/>
      <c r="B40" s="274"/>
      <c r="C40" s="274"/>
      <c r="D40" s="274"/>
      <c r="E40" s="274"/>
      <c r="F40" s="274"/>
      <c r="G40" s="274"/>
      <c r="H40" s="1" t="s">
        <v>2</v>
      </c>
    </row>
    <row r="41" spans="1:8" ht="12.75">
      <c r="A41" s="168"/>
      <c r="B41" s="274"/>
      <c r="C41" s="274"/>
      <c r="D41" s="274"/>
      <c r="E41" s="274"/>
      <c r="F41" s="274"/>
      <c r="G41" s="274"/>
      <c r="H41" s="1" t="s">
        <v>2</v>
      </c>
    </row>
    <row r="42" spans="1:8" ht="12.75">
      <c r="A42" s="168"/>
      <c r="B42" s="274"/>
      <c r="C42" s="274"/>
      <c r="D42" s="274"/>
      <c r="E42" s="274"/>
      <c r="F42" s="274"/>
      <c r="G42" s="274"/>
      <c r="H42" s="1" t="s">
        <v>2</v>
      </c>
    </row>
    <row r="43" spans="1:8" ht="12.75">
      <c r="A43" s="168"/>
      <c r="B43" s="274"/>
      <c r="C43" s="274"/>
      <c r="D43" s="274"/>
      <c r="E43" s="274"/>
      <c r="F43" s="274"/>
      <c r="G43" s="274"/>
      <c r="H43" s="1" t="s">
        <v>2</v>
      </c>
    </row>
    <row r="44" spans="1:8" ht="12.75" customHeight="1">
      <c r="A44" s="168"/>
      <c r="B44" s="274"/>
      <c r="C44" s="274"/>
      <c r="D44" s="274"/>
      <c r="E44" s="274"/>
      <c r="F44" s="274"/>
      <c r="G44" s="274"/>
      <c r="H44" s="1" t="s">
        <v>2</v>
      </c>
    </row>
    <row r="45" spans="1:8" ht="12.75" customHeight="1">
      <c r="A45" s="168"/>
      <c r="B45" s="274"/>
      <c r="C45" s="274"/>
      <c r="D45" s="274"/>
      <c r="E45" s="274"/>
      <c r="F45" s="274"/>
      <c r="G45" s="274"/>
      <c r="H45" s="1" t="s">
        <v>2</v>
      </c>
    </row>
    <row r="46" spans="2:7" ht="12.75">
      <c r="B46" s="271"/>
      <c r="C46" s="271"/>
      <c r="D46" s="271"/>
      <c r="E46" s="271"/>
      <c r="F46" s="271"/>
      <c r="G46" s="271"/>
    </row>
    <row r="47" spans="2:7" ht="12.75">
      <c r="B47" s="271"/>
      <c r="C47" s="271"/>
      <c r="D47" s="271"/>
      <c r="E47" s="271"/>
      <c r="F47" s="271"/>
      <c r="G47" s="271"/>
    </row>
    <row r="48" spans="2:7" ht="12.75">
      <c r="B48" s="271"/>
      <c r="C48" s="271"/>
      <c r="D48" s="271"/>
      <c r="E48" s="271"/>
      <c r="F48" s="271"/>
      <c r="G48" s="271"/>
    </row>
    <row r="49" spans="2:7" ht="12.75">
      <c r="B49" s="271"/>
      <c r="C49" s="271"/>
      <c r="D49" s="271"/>
      <c r="E49" s="271"/>
      <c r="F49" s="271"/>
      <c r="G49" s="271"/>
    </row>
    <row r="50" spans="2:7" ht="12.75">
      <c r="B50" s="271"/>
      <c r="C50" s="271"/>
      <c r="D50" s="271"/>
      <c r="E50" s="271"/>
      <c r="F50" s="271"/>
      <c r="G50" s="271"/>
    </row>
    <row r="51" spans="2:7" ht="12.75">
      <c r="B51" s="271"/>
      <c r="C51" s="271"/>
      <c r="D51" s="271"/>
      <c r="E51" s="271"/>
      <c r="F51" s="271"/>
      <c r="G51" s="271"/>
    </row>
  </sheetData>
  <sheetProtection selectLockedCells="1" selectUnlockedCells="1"/>
  <mergeCells count="21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B49:G49"/>
    <mergeCell ref="B50:G50"/>
    <mergeCell ref="B51:G51"/>
    <mergeCell ref="F33:G33"/>
    <mergeCell ref="F34:G34"/>
    <mergeCell ref="B37:G45"/>
    <mergeCell ref="B46:G46"/>
    <mergeCell ref="B47:G47"/>
    <mergeCell ref="B48:G48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72"/>
  <sheetViews>
    <sheetView showGridLines="0"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2.75">
      <c r="A1" s="282" t="s">
        <v>3</v>
      </c>
      <c r="B1" s="282"/>
      <c r="C1" s="169" t="s">
        <v>88</v>
      </c>
      <c r="D1" s="170"/>
      <c r="E1" s="171"/>
      <c r="F1" s="170"/>
      <c r="G1" s="172" t="s">
        <v>89</v>
      </c>
      <c r="H1" s="173"/>
      <c r="I1" s="174"/>
    </row>
    <row r="2" spans="1:9" ht="12.75">
      <c r="A2" s="283" t="s">
        <v>90</v>
      </c>
      <c r="B2" s="283"/>
      <c r="C2" s="175" t="s">
        <v>132</v>
      </c>
      <c r="D2" s="176"/>
      <c r="E2" s="177"/>
      <c r="F2" s="176"/>
      <c r="G2" s="284" t="s">
        <v>6</v>
      </c>
      <c r="H2" s="284"/>
      <c r="I2" s="284"/>
    </row>
    <row r="3" ht="12.75">
      <c r="F3" s="115"/>
    </row>
    <row r="4" spans="1:9" ht="19.5" customHeight="1">
      <c r="A4" s="285" t="s">
        <v>92</v>
      </c>
      <c r="B4" s="285"/>
      <c r="C4" s="285"/>
      <c r="D4" s="285"/>
      <c r="E4" s="285"/>
      <c r="F4" s="285"/>
      <c r="G4" s="285"/>
      <c r="H4" s="285"/>
      <c r="I4" s="285"/>
    </row>
    <row r="6" spans="1:9" s="115" customFormat="1" ht="12.75">
      <c r="A6" s="178"/>
      <c r="B6" s="179" t="s">
        <v>93</v>
      </c>
      <c r="C6" s="179"/>
      <c r="D6" s="128"/>
      <c r="E6" s="180" t="s">
        <v>94</v>
      </c>
      <c r="F6" s="181" t="s">
        <v>95</v>
      </c>
      <c r="G6" s="181" t="s">
        <v>96</v>
      </c>
      <c r="H6" s="181" t="s">
        <v>97</v>
      </c>
      <c r="I6" s="182" t="s">
        <v>71</v>
      </c>
    </row>
    <row r="7" spans="1:9" s="115" customFormat="1" ht="12.75">
      <c r="A7" s="183" t="str">
        <f>'03  Pol'!B7</f>
        <v>723</v>
      </c>
      <c r="B7" s="62" t="str">
        <f>'03  Pol'!C7</f>
        <v>Plynovod</v>
      </c>
      <c r="D7" s="184"/>
      <c r="E7" s="185">
        <f>'03  Pol'!BA9</f>
        <v>0</v>
      </c>
      <c r="F7" s="186">
        <f>'03  Pol'!BB9</f>
        <v>0</v>
      </c>
      <c r="G7" s="186">
        <f>'03  Pol'!BC9</f>
        <v>0</v>
      </c>
      <c r="H7" s="186">
        <f>'03  Pol'!BD9</f>
        <v>0</v>
      </c>
      <c r="I7" s="187">
        <f>'03  Pol'!BE9</f>
        <v>0</v>
      </c>
    </row>
    <row r="8" spans="1:9" s="14" customFormat="1" ht="12.75">
      <c r="A8" s="188"/>
      <c r="B8" s="189" t="s">
        <v>98</v>
      </c>
      <c r="C8" s="189"/>
      <c r="D8" s="190"/>
      <c r="E8" s="191">
        <f>SUM(E7:E7)</f>
        <v>0</v>
      </c>
      <c r="F8" s="192">
        <f>SUM(F7:F7)</f>
        <v>0</v>
      </c>
      <c r="G8" s="192">
        <f>SUM(G7:G7)</f>
        <v>0</v>
      </c>
      <c r="H8" s="192">
        <f>SUM(H7:H7)</f>
        <v>0</v>
      </c>
      <c r="I8" s="193">
        <f>SUM(I7:I7)</f>
        <v>0</v>
      </c>
    </row>
    <row r="9" spans="1:9" ht="12.75">
      <c r="A9" s="115"/>
      <c r="B9" s="115"/>
      <c r="C9" s="115"/>
      <c r="D9" s="115"/>
      <c r="E9" s="115"/>
      <c r="F9" s="115"/>
      <c r="G9" s="115"/>
      <c r="H9" s="115"/>
      <c r="I9" s="115"/>
    </row>
    <row r="10" spans="1:57" ht="19.5" customHeight="1">
      <c r="A10" s="286" t="s">
        <v>99</v>
      </c>
      <c r="B10" s="286"/>
      <c r="C10" s="286"/>
      <c r="D10" s="286"/>
      <c r="E10" s="286"/>
      <c r="F10" s="286"/>
      <c r="G10" s="286"/>
      <c r="H10" s="286"/>
      <c r="I10" s="286"/>
      <c r="BA10" s="121"/>
      <c r="BB10" s="121"/>
      <c r="BC10" s="121"/>
      <c r="BD10" s="121"/>
      <c r="BE10" s="121"/>
    </row>
    <row r="12" spans="1:9" ht="12.75">
      <c r="A12" s="145" t="s">
        <v>100</v>
      </c>
      <c r="B12" s="146"/>
      <c r="C12" s="146"/>
      <c r="D12" s="194"/>
      <c r="E12" s="195" t="s">
        <v>101</v>
      </c>
      <c r="F12" s="196" t="s">
        <v>17</v>
      </c>
      <c r="G12" s="197" t="s">
        <v>102</v>
      </c>
      <c r="H12" s="198"/>
      <c r="I12" s="199" t="s">
        <v>101</v>
      </c>
    </row>
    <row r="13" spans="1:53" ht="12.75">
      <c r="A13" s="139" t="s">
        <v>37</v>
      </c>
      <c r="B13" s="130"/>
      <c r="C13" s="130"/>
      <c r="D13" s="200"/>
      <c r="E13" s="201">
        <v>0</v>
      </c>
      <c r="F13" s="202">
        <v>0</v>
      </c>
      <c r="G13" s="203">
        <f>E7+F7</f>
        <v>0</v>
      </c>
      <c r="H13" s="204"/>
      <c r="I13" s="205">
        <f aca="true" t="shared" si="0" ref="I13:I20">E13+F13*G13/100</f>
        <v>0</v>
      </c>
      <c r="BA13" s="1">
        <v>0</v>
      </c>
    </row>
    <row r="14" spans="1:53" ht="12.75">
      <c r="A14" s="139" t="s">
        <v>103</v>
      </c>
      <c r="B14" s="130"/>
      <c r="C14" s="130"/>
      <c r="D14" s="200"/>
      <c r="E14" s="201">
        <v>0</v>
      </c>
      <c r="F14" s="202">
        <v>0</v>
      </c>
      <c r="G14" s="203">
        <f aca="true" t="shared" si="1" ref="G14:G20">G13</f>
        <v>0</v>
      </c>
      <c r="H14" s="204"/>
      <c r="I14" s="205">
        <f t="shared" si="0"/>
        <v>0</v>
      </c>
      <c r="BA14" s="1">
        <v>0</v>
      </c>
    </row>
    <row r="15" spans="1:53" ht="12.75">
      <c r="A15" s="139" t="s">
        <v>38</v>
      </c>
      <c r="B15" s="130"/>
      <c r="C15" s="130"/>
      <c r="D15" s="200"/>
      <c r="E15" s="201">
        <v>0</v>
      </c>
      <c r="F15" s="202">
        <v>0</v>
      </c>
      <c r="G15" s="203">
        <f t="shared" si="1"/>
        <v>0</v>
      </c>
      <c r="H15" s="204"/>
      <c r="I15" s="205">
        <f t="shared" si="0"/>
        <v>0</v>
      </c>
      <c r="BA15" s="1">
        <v>0</v>
      </c>
    </row>
    <row r="16" spans="1:53" ht="12.75">
      <c r="A16" s="139" t="s">
        <v>39</v>
      </c>
      <c r="B16" s="130"/>
      <c r="C16" s="130"/>
      <c r="D16" s="200"/>
      <c r="E16" s="201">
        <v>0</v>
      </c>
      <c r="F16" s="202">
        <v>0</v>
      </c>
      <c r="G16" s="203">
        <f t="shared" si="1"/>
        <v>0</v>
      </c>
      <c r="H16" s="204"/>
      <c r="I16" s="205">
        <f t="shared" si="0"/>
        <v>0</v>
      </c>
      <c r="BA16" s="1">
        <v>0</v>
      </c>
    </row>
    <row r="17" spans="1:53" ht="12.75">
      <c r="A17" s="139" t="s">
        <v>40</v>
      </c>
      <c r="B17" s="130"/>
      <c r="C17" s="130"/>
      <c r="D17" s="200"/>
      <c r="E17" s="201">
        <v>0</v>
      </c>
      <c r="F17" s="202">
        <v>3</v>
      </c>
      <c r="G17" s="203">
        <f t="shared" si="1"/>
        <v>0</v>
      </c>
      <c r="H17" s="204"/>
      <c r="I17" s="205">
        <f t="shared" si="0"/>
        <v>0</v>
      </c>
      <c r="BA17" s="1">
        <v>1</v>
      </c>
    </row>
    <row r="18" spans="1:53" ht="12.75">
      <c r="A18" s="139" t="s">
        <v>104</v>
      </c>
      <c r="B18" s="130"/>
      <c r="C18" s="130"/>
      <c r="D18" s="200"/>
      <c r="E18" s="201">
        <v>0</v>
      </c>
      <c r="F18" s="202">
        <v>0</v>
      </c>
      <c r="G18" s="203">
        <f t="shared" si="1"/>
        <v>0</v>
      </c>
      <c r="H18" s="204"/>
      <c r="I18" s="205">
        <f t="shared" si="0"/>
        <v>0</v>
      </c>
      <c r="BA18" s="1">
        <v>1</v>
      </c>
    </row>
    <row r="19" spans="1:53" ht="12.75">
      <c r="A19" s="139" t="s">
        <v>41</v>
      </c>
      <c r="B19" s="130"/>
      <c r="C19" s="130"/>
      <c r="D19" s="200"/>
      <c r="E19" s="201">
        <v>0</v>
      </c>
      <c r="F19" s="202">
        <v>0</v>
      </c>
      <c r="G19" s="203">
        <f t="shared" si="1"/>
        <v>0</v>
      </c>
      <c r="H19" s="204"/>
      <c r="I19" s="205">
        <f t="shared" si="0"/>
        <v>0</v>
      </c>
      <c r="BA19" s="1">
        <v>2</v>
      </c>
    </row>
    <row r="20" spans="1:53" ht="12.75">
      <c r="A20" s="139" t="s">
        <v>42</v>
      </c>
      <c r="B20" s="130"/>
      <c r="C20" s="130"/>
      <c r="D20" s="200"/>
      <c r="E20" s="201">
        <v>0</v>
      </c>
      <c r="F20" s="202">
        <v>0</v>
      </c>
      <c r="G20" s="203">
        <f t="shared" si="1"/>
        <v>0</v>
      </c>
      <c r="H20" s="204"/>
      <c r="I20" s="205">
        <f t="shared" si="0"/>
        <v>0</v>
      </c>
      <c r="BA20" s="1">
        <v>2</v>
      </c>
    </row>
    <row r="21" spans="1:9" ht="12.75">
      <c r="A21" s="206"/>
      <c r="B21" s="207" t="s">
        <v>105</v>
      </c>
      <c r="C21" s="208"/>
      <c r="D21" s="209"/>
      <c r="E21" s="210"/>
      <c r="F21" s="211"/>
      <c r="G21" s="211"/>
      <c r="H21" s="287">
        <f>SUM(I13:I20)</f>
        <v>0</v>
      </c>
      <c r="I21" s="287"/>
    </row>
    <row r="23" spans="2:9" ht="12.75">
      <c r="B23" s="14"/>
      <c r="F23" s="212"/>
      <c r="G23" s="213"/>
      <c r="H23" s="213"/>
      <c r="I23" s="46"/>
    </row>
    <row r="24" spans="6:9" ht="12.75">
      <c r="F24" s="212"/>
      <c r="G24" s="213"/>
      <c r="H24" s="213"/>
      <c r="I24" s="46"/>
    </row>
    <row r="25" spans="6:9" ht="12.75">
      <c r="F25" s="212"/>
      <c r="G25" s="213"/>
      <c r="H25" s="213"/>
      <c r="I25" s="46"/>
    </row>
    <row r="26" spans="6:9" ht="12.75">
      <c r="F26" s="212"/>
      <c r="G26" s="213"/>
      <c r="H26" s="213"/>
      <c r="I26" s="46"/>
    </row>
    <row r="27" spans="6:9" ht="12.75">
      <c r="F27" s="212"/>
      <c r="G27" s="213"/>
      <c r="H27" s="213"/>
      <c r="I27" s="46"/>
    </row>
    <row r="28" spans="6:9" ht="12.75">
      <c r="F28" s="212"/>
      <c r="G28" s="213"/>
      <c r="H28" s="213"/>
      <c r="I28" s="46"/>
    </row>
    <row r="29" spans="6:9" ht="12.75">
      <c r="F29" s="212"/>
      <c r="G29" s="213"/>
      <c r="H29" s="213"/>
      <c r="I29" s="46"/>
    </row>
    <row r="30" spans="6:9" ht="12.75">
      <c r="F30" s="212"/>
      <c r="G30" s="213"/>
      <c r="H30" s="213"/>
      <c r="I30" s="46"/>
    </row>
    <row r="31" spans="6:9" ht="12.75">
      <c r="F31" s="212"/>
      <c r="G31" s="213"/>
      <c r="H31" s="213"/>
      <c r="I31" s="46"/>
    </row>
    <row r="32" spans="6:9" ht="12.75">
      <c r="F32" s="212"/>
      <c r="G32" s="213"/>
      <c r="H32" s="213"/>
      <c r="I32" s="46"/>
    </row>
    <row r="33" spans="6:9" ht="12.75">
      <c r="F33" s="212"/>
      <c r="G33" s="213"/>
      <c r="H33" s="213"/>
      <c r="I33" s="46"/>
    </row>
    <row r="34" spans="6:9" ht="12.75">
      <c r="F34" s="212"/>
      <c r="G34" s="213"/>
      <c r="H34" s="213"/>
      <c r="I34" s="46"/>
    </row>
    <row r="35" spans="6:9" ht="12.75">
      <c r="F35" s="212"/>
      <c r="G35" s="213"/>
      <c r="H35" s="213"/>
      <c r="I35" s="46"/>
    </row>
    <row r="36" spans="6:9" ht="12.75">
      <c r="F36" s="212"/>
      <c r="G36" s="213"/>
      <c r="H36" s="213"/>
      <c r="I36" s="46"/>
    </row>
    <row r="37" spans="6:9" ht="12.75">
      <c r="F37" s="212"/>
      <c r="G37" s="213"/>
      <c r="H37" s="213"/>
      <c r="I37" s="46"/>
    </row>
    <row r="38" spans="6:9" ht="12.75">
      <c r="F38" s="212"/>
      <c r="G38" s="213"/>
      <c r="H38" s="213"/>
      <c r="I38" s="46"/>
    </row>
    <row r="39" spans="6:9" ht="12.75">
      <c r="F39" s="212"/>
      <c r="G39" s="213"/>
      <c r="H39" s="213"/>
      <c r="I39" s="46"/>
    </row>
    <row r="40" spans="6:9" ht="12.75">
      <c r="F40" s="212"/>
      <c r="G40" s="213"/>
      <c r="H40" s="213"/>
      <c r="I40" s="46"/>
    </row>
    <row r="41" spans="6:9" ht="12.75">
      <c r="F41" s="212"/>
      <c r="G41" s="213"/>
      <c r="H41" s="213"/>
      <c r="I41" s="46"/>
    </row>
    <row r="42" spans="6:9" ht="12.75">
      <c r="F42" s="212"/>
      <c r="G42" s="213"/>
      <c r="H42" s="213"/>
      <c r="I42" s="46"/>
    </row>
    <row r="43" spans="6:9" ht="12.75">
      <c r="F43" s="212"/>
      <c r="G43" s="213"/>
      <c r="H43" s="213"/>
      <c r="I43" s="46"/>
    </row>
    <row r="44" spans="6:9" ht="12.75">
      <c r="F44" s="212"/>
      <c r="G44" s="213"/>
      <c r="H44" s="213"/>
      <c r="I44" s="46"/>
    </row>
    <row r="45" spans="6:9" ht="12.75">
      <c r="F45" s="212"/>
      <c r="G45" s="213"/>
      <c r="H45" s="213"/>
      <c r="I45" s="46"/>
    </row>
    <row r="46" spans="6:9" ht="12.75">
      <c r="F46" s="212"/>
      <c r="G46" s="213"/>
      <c r="H46" s="213"/>
      <c r="I46" s="46"/>
    </row>
    <row r="47" spans="6:9" ht="12.75">
      <c r="F47" s="212"/>
      <c r="G47" s="213"/>
      <c r="H47" s="213"/>
      <c r="I47" s="46"/>
    </row>
    <row r="48" spans="6:9" ht="12.75">
      <c r="F48" s="212"/>
      <c r="G48" s="213"/>
      <c r="H48" s="213"/>
      <c r="I48" s="46"/>
    </row>
    <row r="49" spans="6:9" ht="12.75">
      <c r="F49" s="212"/>
      <c r="G49" s="213"/>
      <c r="H49" s="213"/>
      <c r="I49" s="46"/>
    </row>
    <row r="50" spans="6:9" ht="12.75">
      <c r="F50" s="212"/>
      <c r="G50" s="213"/>
      <c r="H50" s="213"/>
      <c r="I50" s="46"/>
    </row>
    <row r="51" spans="6:9" ht="12.75">
      <c r="F51" s="212"/>
      <c r="G51" s="213"/>
      <c r="H51" s="213"/>
      <c r="I51" s="46"/>
    </row>
    <row r="52" spans="6:9" ht="12.75">
      <c r="F52" s="212"/>
      <c r="G52" s="213"/>
      <c r="H52" s="213"/>
      <c r="I52" s="46"/>
    </row>
    <row r="53" spans="6:9" ht="12.75">
      <c r="F53" s="212"/>
      <c r="G53" s="213"/>
      <c r="H53" s="213"/>
      <c r="I53" s="46"/>
    </row>
    <row r="54" spans="6:9" ht="12.75">
      <c r="F54" s="212"/>
      <c r="G54" s="213"/>
      <c r="H54" s="213"/>
      <c r="I54" s="46"/>
    </row>
    <row r="55" spans="6:9" ht="12.75">
      <c r="F55" s="212"/>
      <c r="G55" s="213"/>
      <c r="H55" s="213"/>
      <c r="I55" s="46"/>
    </row>
    <row r="56" spans="6:9" ht="12.75">
      <c r="F56" s="212"/>
      <c r="G56" s="213"/>
      <c r="H56" s="213"/>
      <c r="I56" s="46"/>
    </row>
    <row r="57" spans="6:9" ht="12.75">
      <c r="F57" s="212"/>
      <c r="G57" s="213"/>
      <c r="H57" s="213"/>
      <c r="I57" s="46"/>
    </row>
    <row r="58" spans="6:9" ht="12.75">
      <c r="F58" s="212"/>
      <c r="G58" s="213"/>
      <c r="H58" s="213"/>
      <c r="I58" s="46"/>
    </row>
    <row r="59" spans="6:9" ht="12.75">
      <c r="F59" s="212"/>
      <c r="G59" s="213"/>
      <c r="H59" s="213"/>
      <c r="I59" s="46"/>
    </row>
    <row r="60" spans="6:9" ht="12.75">
      <c r="F60" s="212"/>
      <c r="G60" s="213"/>
      <c r="H60" s="213"/>
      <c r="I60" s="46"/>
    </row>
    <row r="61" spans="6:9" ht="12.75">
      <c r="F61" s="212"/>
      <c r="G61" s="213"/>
      <c r="H61" s="213"/>
      <c r="I61" s="46"/>
    </row>
    <row r="62" spans="6:9" ht="12.75">
      <c r="F62" s="212"/>
      <c r="G62" s="213"/>
      <c r="H62" s="213"/>
      <c r="I62" s="46"/>
    </row>
    <row r="63" spans="6:9" ht="12.75">
      <c r="F63" s="212"/>
      <c r="G63" s="213"/>
      <c r="H63" s="213"/>
      <c r="I63" s="46"/>
    </row>
    <row r="64" spans="6:9" ht="12.75">
      <c r="F64" s="212"/>
      <c r="G64" s="213"/>
      <c r="H64" s="213"/>
      <c r="I64" s="46"/>
    </row>
    <row r="65" spans="6:9" ht="12.75">
      <c r="F65" s="212"/>
      <c r="G65" s="213"/>
      <c r="H65" s="213"/>
      <c r="I65" s="46"/>
    </row>
    <row r="66" spans="6:9" ht="12.75">
      <c r="F66" s="212"/>
      <c r="G66" s="213"/>
      <c r="H66" s="213"/>
      <c r="I66" s="46"/>
    </row>
    <row r="67" spans="6:9" ht="12.75">
      <c r="F67" s="212"/>
      <c r="G67" s="213"/>
      <c r="H67" s="213"/>
      <c r="I67" s="46"/>
    </row>
    <row r="68" spans="6:9" ht="12.75">
      <c r="F68" s="212"/>
      <c r="G68" s="213"/>
      <c r="H68" s="213"/>
      <c r="I68" s="46"/>
    </row>
    <row r="69" spans="6:9" ht="12.75">
      <c r="F69" s="212"/>
      <c r="G69" s="213"/>
      <c r="H69" s="213"/>
      <c r="I69" s="46"/>
    </row>
    <row r="70" spans="6:9" ht="12.75">
      <c r="F70" s="212"/>
      <c r="G70" s="213"/>
      <c r="H70" s="213"/>
      <c r="I70" s="46"/>
    </row>
    <row r="71" spans="6:9" ht="12.75">
      <c r="F71" s="212"/>
      <c r="G71" s="213"/>
      <c r="H71" s="213"/>
      <c r="I71" s="46"/>
    </row>
    <row r="72" spans="6:9" ht="12.75">
      <c r="F72" s="212"/>
      <c r="G72" s="213"/>
      <c r="H72" s="213"/>
      <c r="I72" s="46"/>
    </row>
  </sheetData>
  <sheetProtection selectLockedCells="1" selectUnlockedCells="1"/>
  <mergeCells count="6">
    <mergeCell ref="A1:B1"/>
    <mergeCell ref="A2:B2"/>
    <mergeCell ref="G2:I2"/>
    <mergeCell ref="A4:I4"/>
    <mergeCell ref="A10:I10"/>
    <mergeCell ref="H21:I21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Pešek</dc:creator>
  <cp:keywords/>
  <dc:description/>
  <cp:lastModifiedBy>Petr Pešek</cp:lastModifiedBy>
  <dcterms:created xsi:type="dcterms:W3CDTF">2019-08-15T12:33:34Z</dcterms:created>
  <dcterms:modified xsi:type="dcterms:W3CDTF">2019-09-09T15:02:16Z</dcterms:modified>
  <cp:category/>
  <cp:version/>
  <cp:contentType/>
  <cp:contentStatus/>
</cp:coreProperties>
</file>