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51 - Nerealizované prác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50 ZL5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'ZL50 ZL50 Pol'!$A$1:$U$80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5" i="12"/>
  <c r="K15" i="12"/>
  <c r="M15" i="12"/>
  <c r="O15" i="12"/>
  <c r="O7" i="12" s="1"/>
  <c r="Q15" i="12"/>
  <c r="U15" i="12"/>
  <c r="I24" i="12"/>
  <c r="K24" i="12"/>
  <c r="M24" i="12"/>
  <c r="O24" i="12"/>
  <c r="Q24" i="12"/>
  <c r="U24" i="12"/>
  <c r="G28" i="12"/>
  <c r="I29" i="12"/>
  <c r="K29" i="12"/>
  <c r="M29" i="12"/>
  <c r="O29" i="12"/>
  <c r="Q29" i="12"/>
  <c r="U29" i="12"/>
  <c r="I41" i="12"/>
  <c r="K41" i="12"/>
  <c r="M41" i="12"/>
  <c r="O41" i="12"/>
  <c r="Q41" i="12"/>
  <c r="U41" i="12"/>
  <c r="I45" i="12"/>
  <c r="K45" i="12"/>
  <c r="M45" i="12"/>
  <c r="O45" i="12"/>
  <c r="Q45" i="12"/>
  <c r="U45" i="12"/>
  <c r="G49" i="12"/>
  <c r="I50" i="12"/>
  <c r="I49" i="12" s="1"/>
  <c r="K50" i="12"/>
  <c r="K49" i="12" s="1"/>
  <c r="M50" i="12"/>
  <c r="M49" i="12" s="1"/>
  <c r="O50" i="12"/>
  <c r="O49" i="12" s="1"/>
  <c r="Q50" i="12"/>
  <c r="Q49" i="12" s="1"/>
  <c r="U50" i="12"/>
  <c r="U49" i="12" s="1"/>
  <c r="I52" i="1"/>
  <c r="J51" i="1" s="1"/>
  <c r="F42" i="1"/>
  <c r="G42" i="1"/>
  <c r="H42" i="1"/>
  <c r="I42" i="1"/>
  <c r="J41" i="1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U7" i="12" l="1"/>
  <c r="K7" i="12"/>
  <c r="O28" i="12"/>
  <c r="U28" i="12"/>
  <c r="K28" i="12"/>
  <c r="Q7" i="12"/>
  <c r="I7" i="12"/>
  <c r="M7" i="12"/>
  <c r="J49" i="1"/>
  <c r="M28" i="12"/>
  <c r="Q28" i="12"/>
  <c r="I28" i="12"/>
  <c r="J50" i="1"/>
  <c r="J5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<sst xmlns="http://schemas.openxmlformats.org/spreadsheetml/2006/main" count="308" uniqueCount="178">
  <si>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</si>
  <si>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</si>
  <si>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</si>
  <si>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</si>
  <si>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</si>
  <si>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</si>
  <si>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</si>
  <si>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</si>
  <si>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</si>
  <si>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</si>
  <si>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</si>
  <si>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</si>
  <si>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</si>
  <si>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</si>
  <si>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</si>
  <si>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</si>
  <si>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</si>
  <si>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</si>
  <si>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</si>
  <si>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</si>
  <si>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</si>
  <si>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</si>
  <si>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</si>
  <si>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</si>
  <si>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</si>
  <si>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</si>
  <si>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</si>
  <si>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</si>
  <si>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</si>
  <si>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</si>
  <si>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</si>
  <si>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</si>
  <si>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</si>
  <si>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</si>
  <si>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</si>
  <si>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</si>
  <si>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</si>
  <si>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</si>
  <si>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</si>
  <si>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</si>
  <si>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</si>
  <si>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</si>
  <si>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</si>
  <si>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ZL50</t>
  </si>
  <si>
    <t>Nerealizované práce</t>
  </si>
  <si>
    <t>Objekt:</t>
  </si>
  <si>
    <t>Rozpočet:</t>
  </si>
  <si>
    <t>ZL51</t>
  </si>
  <si>
    <t>Rekonstrukce bývalého kláštera sv.Kláry - Nerealizované práce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</si>
  <si>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</si>
  <si>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</si>
  <si>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</si>
  <si>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</si>
  <si>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</si>
  <si>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</si>
  <si>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</si>
  <si>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</si>
  <si>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</si>
  <si>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</si>
  <si>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</si>
  <si>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</si>
  <si>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</si>
  <si>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</si>
  <si>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</si>
  <si>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</si>
  <si>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</si>
  <si>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</si>
  <si>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</si>
  <si>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</si>
  <si>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</si>
  <si>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</si>
  <si>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</si>
  <si>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771</t>
  </si>
  <si>
    <t>Podlahy z dlaždic a obklady</t>
  </si>
  <si>
    <t>781</t>
  </si>
  <si>
    <t>Obklady keramické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</si>
  <si>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</si>
  <si>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</si>
  <si>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</si>
  <si>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</si>
  <si>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</si>
  <si>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</si>
  <si>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</si>
  <si>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</si>
  <si>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</si>
  <si>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</si>
  <si>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</si>
  <si>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</si>
  <si>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</si>
  <si>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</si>
  <si>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</si>
  <si>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</si>
  <si>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</si>
  <si>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</si>
  <si>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</si>
  <si>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</si>
  <si>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</si>
  <si>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</si>
  <si>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</si>
  <si>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</si>
  <si>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</si>
  <si>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</si>
  <si>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</si>
  <si>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</si>
  <si>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771411043</t>
  </si>
  <si>
    <t>Montáž soklíků z obkládaček pórovinových s požlábkem, velikosti 150 x 150 mm,</t>
  </si>
  <si>
    <t>m</t>
  </si>
  <si>
    <t>POL1_7</t>
  </si>
  <si>
    <t xml:space="preserve">Nerealiovalo se - křivé stěny : </t>
  </si>
  <si>
    <t>VV</t>
  </si>
  <si>
    <t xml:space="preserve">výkres č.A.1.2.b.04 - 1.NP  :  </t>
  </si>
  <si>
    <t xml:space="preserve">keramická dlažba s protiskluzovou úpravou 298/298/9 mm a požlábky  :  </t>
  </si>
  <si>
    <t>místnost č. K2-1-009 : -( 2,5*2+4,5*2)</t>
  </si>
  <si>
    <t>místnost č. K2-1-010 :  -(4,2*2+2,65*2)</t>
  </si>
  <si>
    <t>místnost č. K2-1-011 :  -(4,2*2+2,1*2)</t>
  </si>
  <si>
    <t>59764242</t>
  </si>
  <si>
    <t>dlažba keramická sokl s požlábkem; š = 90 mm; l = 200 mm; h = 9,0 mm; povrch matný; pro interiér i, exteriér</t>
  </si>
  <si>
    <t>kus</t>
  </si>
  <si>
    <t>POL3_7</t>
  </si>
  <si>
    <t xml:space="preserve">Nerealizovalo se : </t>
  </si>
  <si>
    <t xml:space="preserve">ztrátné 10%  :  </t>
  </si>
  <si>
    <t>místnost č. K2-1-009 : - (2,5*2+4,5*2)/0,2*1,1</t>
  </si>
  <si>
    <t>místnost č. K2-1-010 : - (4,2*2+2,65*2)/0,2*1,1</t>
  </si>
  <si>
    <t>místnost č. K2-1-011 : - (4,2*2+2,1*2)/0,2*1,1</t>
  </si>
  <si>
    <t>Mezisoučet</t>
  </si>
  <si>
    <t>998771103</t>
  </si>
  <si>
    <t>Přesun hmot pro podlahy z dlaždic v objektech výšky do 24 m</t>
  </si>
  <si>
    <t>t</t>
  </si>
  <si>
    <t>POL7_</t>
  </si>
  <si>
    <t xml:space="preserve">Hmotnosti z položek s pořadovými čísly: : </t>
  </si>
  <si>
    <t xml:space="preserve">1,2, : </t>
  </si>
  <si>
    <t>Součet: : -0,56642</t>
  </si>
  <si>
    <t>781497111</t>
  </si>
  <si>
    <t>Lišty k obkladům profil ukončovací leštěný hliník, uložení do tmele, výška profilu 6 mm,</t>
  </si>
  <si>
    <t>-150,00000</t>
  </si>
  <si>
    <t>místnost č. K4-1-008 : -( (1,02+1,637)+1,6*2)</t>
  </si>
  <si>
    <t>místnost č. K4-1-009 :  -((1,345+0,217+0,233)+1,6*2)</t>
  </si>
  <si>
    <t xml:space="preserve">výkres č.A.1.2.b.05 - 2.NP  :  </t>
  </si>
  <si>
    <t>místnost č. K4-2-007 :  -((3,51+1,625)*2*2*2,1)</t>
  </si>
  <si>
    <t>Realizováno K2-1-013a,c  délka 7m : 7</t>
  </si>
  <si>
    <t>781497121</t>
  </si>
  <si>
    <t>Lišty k obkladům profil rohový eloxovaný hliník, uložení do tmele,  , výška profilu 6 mm,</t>
  </si>
  <si>
    <t>-110,00000</t>
  </si>
  <si>
    <t>rezerva : -( 2,1*4+1,6*4)</t>
  </si>
  <si>
    <t>998781101</t>
  </si>
  <si>
    <t>Přesun hmot pro obklady keramické v objektech výšky do 6 m</t>
  </si>
  <si>
    <t xml:space="preserve">4,5, : </t>
  </si>
  <si>
    <t>Součet: : -0,03218</t>
  </si>
  <si>
    <t>783626028</t>
  </si>
  <si>
    <t>Nátěry truhlářských výrobků syntetické na vzduchu schnoucí, 2x tmelení</t>
  </si>
  <si>
    <t>m2</t>
  </si>
  <si>
    <t xml:space="preserve">objekt K2 : </t>
  </si>
  <si>
    <t xml:space="preserve">změna povrchu podlah 2.NP : </t>
  </si>
  <si>
    <t xml:space="preserve">pochozí podlaha z dubových hoblovaných fošen s polodrážkou tl.30 mm  :  </t>
  </si>
  <si>
    <t>místnost č. K2-2-016 :  -5,78</t>
  </si>
  <si>
    <t xml:space="preserve">smrkové hoblované fošny s polodrážkou tl. 30 mm  :  </t>
  </si>
  <si>
    <t>místnost č. K2-2-020 :  -13,03</t>
  </si>
  <si>
    <t>místnost č. K2-2-021 :  -10,13</t>
  </si>
  <si>
    <t xml:space="preserve">Objekt K1 : </t>
  </si>
  <si>
    <t xml:space="preserve">Kniha místností - objekt K1 A.1.2.c.03.a  :  </t>
  </si>
  <si>
    <t xml:space="preserve">smrkové fošny tl.40 mm  :  </t>
  </si>
  <si>
    <t xml:space="preserve">skladba podlahy SH 60  :  </t>
  </si>
  <si>
    <t>místnost č. K1-1-016 : - 37,74</t>
  </si>
  <si>
    <t>místnost č. K1-1-020 : -(17,47+1,23)</t>
  </si>
  <si>
    <t>místnost č. K1-1-025 : - (20,62+2,04)</t>
  </si>
  <si>
    <t>místnost č. K1-1-033 : -21,88</t>
  </si>
  <si>
    <t>místnost č. K1-1-034 :  -63,79</t>
  </si>
  <si>
    <t xml:space="preserve">skladba podlahy SH 61  :  </t>
  </si>
  <si>
    <t>místnost č. K1-1-026 :  -3,59</t>
  </si>
  <si>
    <t>místnost č. K1-1-027 :  -18,79</t>
  </si>
  <si>
    <t>místnost č. K1-1-028 : - (17,86+4,41)</t>
  </si>
  <si>
    <t>místnost č. K1-1-029 : - 21,24</t>
  </si>
  <si>
    <t>místnost č. K1-1-030 : - 20,64</t>
  </si>
  <si>
    <t xml:space="preserve">skladba podlahy SH 62  :  </t>
  </si>
  <si>
    <t>místnost č. K1-1-032 :  -58,07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</si>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</sst>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29" xfId="0" applyNumberFormat="1" applyFont="1" applyBorder="1" applyAlignment="1">
      <alignment horizontal="center" vertical="top" wrapText="1" shrinkToFit="1"/>
    </xf>
    <xf numFmtId="164" fontId="19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22" zoomScaleNormal="100" zoomScaleSheetLayoutView="75" workbookViewId="0">
      <selection activeCell="F61" sqref="F6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61</v>
      </c>
      <c r="E11" s="245"/>
      <c r="F11" s="245"/>
      <c r="G11" s="245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48" t="s">
        <v>62</v>
      </c>
      <c r="E12" s="248"/>
      <c r="F12" s="248"/>
      <c r="G12" s="248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49" t="s">
        <v>63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0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-63401.99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78</v>
      </c>
      <c r="B19" s="163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62" t="s">
        <v>79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-63401.99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-63401.99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-63401.99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177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3"/>
      <c r="D39" s="214"/>
      <c r="E39" s="214"/>
      <c r="F39" s="118">
        <v>0</v>
      </c>
      <c r="G39" s="119">
        <v>-63401.99</v>
      </c>
      <c r="H39" s="120"/>
      <c r="I39" s="121">
        <v>-63401.99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5" t="s">
        <v>44</v>
      </c>
      <c r="D40" s="216"/>
      <c r="E40" s="216"/>
      <c r="F40" s="122">
        <v>0</v>
      </c>
      <c r="G40" s="123">
        <v>-63401.99</v>
      </c>
      <c r="H40" s="123"/>
      <c r="I40" s="124">
        <v>-63401.99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7" t="s">
        <v>44</v>
      </c>
      <c r="D41" s="218"/>
      <c r="E41" s="218"/>
      <c r="F41" s="125">
        <v>0</v>
      </c>
      <c r="G41" s="126">
        <v>-63401.99</v>
      </c>
      <c r="H41" s="126"/>
      <c r="I41" s="127">
        <v>-63401.99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9" t="s">
        <v>68</v>
      </c>
      <c r="C42" s="220"/>
      <c r="D42" s="220"/>
      <c r="E42" s="220"/>
      <c r="F42" s="128">
        <f>SUMIF(A39:A41,"=1",F39:F41)</f>
        <v>0</v>
      </c>
      <c r="G42" s="129">
        <f>SUMIF(A39:A41,"=1",G39:G41)</f>
        <v>-63401.99</v>
      </c>
      <c r="H42" s="129">
        <f>SUMIF(A39:A41,"=1",H39:H41)</f>
        <v>0</v>
      </c>
      <c r="I42" s="130">
        <f>SUMIF(A39:A41,"=1",I39:I41)</f>
        <v>-63401.99</v>
      </c>
      <c r="J42" s="105">
        <f>SUMIF(A39:A41,"=1",J39:J41)</f>
        <v>100</v>
      </c>
    </row>
    <row r="46" spans="1:10" ht="15.75" x14ac:dyDescent="0.25">
      <c r="B46" s="138" t="s">
        <v>70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71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72</v>
      </c>
      <c r="C49" s="221" t="s">
        <v>73</v>
      </c>
      <c r="D49" s="222"/>
      <c r="E49" s="222"/>
      <c r="F49" s="158" t="s">
        <v>27</v>
      </c>
      <c r="G49" s="151"/>
      <c r="H49" s="151"/>
      <c r="I49" s="151">
        <v>-15372.57</v>
      </c>
      <c r="J49" s="154">
        <f>IF(I52=0,"",I49/I52*100)</f>
        <v>24.246194796093938</v>
      </c>
    </row>
    <row r="50" spans="1:10" ht="25.5" customHeight="1" x14ac:dyDescent="0.2">
      <c r="A50" s="140"/>
      <c r="B50" s="142" t="s">
        <v>74</v>
      </c>
      <c r="C50" s="223" t="s">
        <v>75</v>
      </c>
      <c r="D50" s="224"/>
      <c r="E50" s="224"/>
      <c r="F50" s="159" t="s">
        <v>27</v>
      </c>
      <c r="G50" s="148"/>
      <c r="H50" s="148"/>
      <c r="I50" s="148">
        <v>-33363.68</v>
      </c>
      <c r="J50" s="155">
        <f>IF(I52=0,"",I50/I52*100)</f>
        <v>52.622449232271727</v>
      </c>
    </row>
    <row r="51" spans="1:10" ht="25.5" customHeight="1" x14ac:dyDescent="0.2">
      <c r="A51" s="140"/>
      <c r="B51" s="152" t="s">
        <v>76</v>
      </c>
      <c r="C51" s="211" t="s">
        <v>77</v>
      </c>
      <c r="D51" s="212"/>
      <c r="E51" s="212"/>
      <c r="F51" s="160" t="s">
        <v>27</v>
      </c>
      <c r="G51" s="153"/>
      <c r="H51" s="153"/>
      <c r="I51" s="153">
        <v>-14665.74</v>
      </c>
      <c r="J51" s="156">
        <f>IF(I52=0,"",I51/I52*100)</f>
        <v>23.131355971634328</v>
      </c>
    </row>
    <row r="52" spans="1:10" ht="25.5" customHeight="1" x14ac:dyDescent="0.2">
      <c r="A52" s="141"/>
      <c r="B52" s="145" t="s">
        <v>1</v>
      </c>
      <c r="C52" s="145"/>
      <c r="D52" s="146"/>
      <c r="E52" s="146"/>
      <c r="F52" s="161"/>
      <c r="G52" s="149"/>
      <c r="H52" s="149"/>
      <c r="I52" s="149">
        <f>SUM(I49:I51)</f>
        <v>-63401.99</v>
      </c>
      <c r="J52" s="157">
        <f>SUM(J49:J51)</f>
        <v>100</v>
      </c>
    </row>
    <row r="53" spans="1:10" x14ac:dyDescent="0.2">
      <c r="F53" s="100"/>
      <c r="G53" s="99"/>
      <c r="H53" s="100"/>
      <c r="I53" s="99"/>
      <c r="J53" s="101"/>
    </row>
    <row r="54" spans="1:10" x14ac:dyDescent="0.2">
      <c r="F54" s="100"/>
      <c r="G54" s="99"/>
      <c r="H54" s="100"/>
      <c r="I54" s="99"/>
      <c r="J54" s="101"/>
    </row>
    <row r="55" spans="1:10" x14ac:dyDescent="0.2">
      <c r="F55" s="100"/>
      <c r="G55" s="99"/>
      <c r="H55" s="100"/>
      <c r="I55" s="99"/>
      <c r="J55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1:E51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80</v>
      </c>
    </row>
    <row r="2" spans="1:60" ht="24.95" customHeight="1" x14ac:dyDescent="0.2">
      <c r="A2" s="165" t="s">
        <v>8</v>
      </c>
      <c r="B2" s="74" t="s">
        <v>47</v>
      </c>
      <c r="C2" s="255" t="s">
        <v>48</v>
      </c>
      <c r="D2" s="256"/>
      <c r="E2" s="256"/>
      <c r="F2" s="256"/>
      <c r="G2" s="257"/>
      <c r="AE2" t="s">
        <v>81</v>
      </c>
    </row>
    <row r="3" spans="1:60" ht="24.95" customHeight="1" x14ac:dyDescent="0.2">
      <c r="A3" s="165" t="s">
        <v>9</v>
      </c>
      <c r="B3" s="74" t="s">
        <v>43</v>
      </c>
      <c r="C3" s="255" t="s">
        <v>44</v>
      </c>
      <c r="D3" s="256"/>
      <c r="E3" s="256"/>
      <c r="F3" s="256"/>
      <c r="G3" s="257"/>
      <c r="AC3" s="98" t="s">
        <v>81</v>
      </c>
      <c r="AE3" t="s">
        <v>82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83</v>
      </c>
    </row>
    <row r="5" spans="1:60" x14ac:dyDescent="0.2">
      <c r="D5" s="164"/>
    </row>
    <row r="6" spans="1:60" ht="38.25" x14ac:dyDescent="0.2">
      <c r="A6" s="173" t="s">
        <v>84</v>
      </c>
      <c r="B6" s="171" t="s">
        <v>85</v>
      </c>
      <c r="C6" s="171" t="s">
        <v>86</v>
      </c>
      <c r="D6" s="172" t="s">
        <v>87</v>
      </c>
      <c r="E6" s="173" t="s">
        <v>88</v>
      </c>
      <c r="F6" s="168" t="s">
        <v>89</v>
      </c>
      <c r="G6" s="173" t="s">
        <v>31</v>
      </c>
      <c r="H6" s="174" t="s">
        <v>32</v>
      </c>
      <c r="I6" s="174" t="s">
        <v>90</v>
      </c>
      <c r="J6" s="174" t="s">
        <v>33</v>
      </c>
      <c r="K6" s="174" t="s">
        <v>91</v>
      </c>
      <c r="L6" s="174" t="s">
        <v>92</v>
      </c>
      <c r="M6" s="174" t="s">
        <v>93</v>
      </c>
      <c r="N6" s="174" t="s">
        <v>94</v>
      </c>
      <c r="O6" s="174" t="s">
        <v>95</v>
      </c>
      <c r="P6" s="174" t="s">
        <v>96</v>
      </c>
      <c r="Q6" s="174" t="s">
        <v>97</v>
      </c>
      <c r="R6" s="174" t="s">
        <v>98</v>
      </c>
      <c r="S6" s="174" t="s">
        <v>99</v>
      </c>
      <c r="T6" s="174" t="s">
        <v>100</v>
      </c>
      <c r="U6" s="174" t="s">
        <v>101</v>
      </c>
    </row>
    <row r="7" spans="1:60" x14ac:dyDescent="0.2">
      <c r="A7" s="175" t="s">
        <v>102</v>
      </c>
      <c r="B7" s="177" t="s">
        <v>72</v>
      </c>
      <c r="C7" s="178" t="s">
        <v>73</v>
      </c>
      <c r="D7" s="179"/>
      <c r="E7" s="186"/>
      <c r="F7" s="191"/>
      <c r="G7" s="191">
        <f>SUMIF(AE8:AE27,"&lt;&gt;NOR",G8:G27)</f>
        <v>-15372.57</v>
      </c>
      <c r="H7" s="191"/>
      <c r="I7" s="191">
        <f>SUM(I8:I27)</f>
        <v>-12246.16</v>
      </c>
      <c r="J7" s="191"/>
      <c r="K7" s="191">
        <f>SUM(K8:K27)</f>
        <v>-3126.41</v>
      </c>
      <c r="L7" s="191"/>
      <c r="M7" s="191">
        <f>SUM(M8:M27)</f>
        <v>-18600.809699999998</v>
      </c>
      <c r="N7" s="191"/>
      <c r="O7" s="191">
        <f>SUM(O8:O27)</f>
        <v>-0.56999999999999995</v>
      </c>
      <c r="P7" s="191"/>
      <c r="Q7" s="191">
        <f>SUM(Q8:Q27)</f>
        <v>0</v>
      </c>
      <c r="R7" s="191"/>
      <c r="S7" s="191"/>
      <c r="T7" s="192"/>
      <c r="U7" s="191">
        <f>SUM(U8:U27)</f>
        <v>0</v>
      </c>
      <c r="AE7" t="s">
        <v>103</v>
      </c>
    </row>
    <row r="8" spans="1:60" ht="22.5" outlineLevel="1" x14ac:dyDescent="0.2">
      <c r="A8" s="170">
        <v>1</v>
      </c>
      <c r="B8" s="180" t="s">
        <v>104</v>
      </c>
      <c r="C8" s="203" t="s">
        <v>105</v>
      </c>
      <c r="D8" s="182" t="s">
        <v>106</v>
      </c>
      <c r="E8" s="187">
        <v>-40.299999999999997</v>
      </c>
      <c r="F8" s="193">
        <v>72.25</v>
      </c>
      <c r="G8" s="193">
        <v>-2911.68</v>
      </c>
      <c r="H8" s="193">
        <v>0</v>
      </c>
      <c r="I8" s="193">
        <f>ROUND(E8*H8,2)</f>
        <v>0</v>
      </c>
      <c r="J8" s="193">
        <v>72.25</v>
      </c>
      <c r="K8" s="193">
        <f>ROUND(E8*J8,2)</f>
        <v>-2911.68</v>
      </c>
      <c r="L8" s="193">
        <v>21</v>
      </c>
      <c r="M8" s="193">
        <f>G8*(1+L8/100)</f>
        <v>-3523.1327999999999</v>
      </c>
      <c r="N8" s="193">
        <v>1.213E-2</v>
      </c>
      <c r="O8" s="193">
        <f>ROUND(E8*N8,2)</f>
        <v>-0.49</v>
      </c>
      <c r="P8" s="193">
        <v>0</v>
      </c>
      <c r="Q8" s="193">
        <f>ROUND(E8*P8,2)</f>
        <v>0</v>
      </c>
      <c r="R8" s="193"/>
      <c r="S8" s="193"/>
      <c r="T8" s="194">
        <v>0</v>
      </c>
      <c r="U8" s="193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107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4" t="s">
        <v>108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109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0"/>
      <c r="C10" s="204" t="s">
        <v>110</v>
      </c>
      <c r="D10" s="183"/>
      <c r="E10" s="188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109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ht="22.5" outlineLevel="1" x14ac:dyDescent="0.2">
      <c r="A11" s="170"/>
      <c r="B11" s="180"/>
      <c r="C11" s="204" t="s">
        <v>111</v>
      </c>
      <c r="D11" s="183"/>
      <c r="E11" s="188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109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/>
      <c r="B12" s="180"/>
      <c r="C12" s="204" t="s">
        <v>112</v>
      </c>
      <c r="D12" s="183"/>
      <c r="E12" s="188">
        <v>-14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  <c r="U12" s="193"/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109</v>
      </c>
      <c r="AF12" s="169">
        <v>0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4" t="s">
        <v>113</v>
      </c>
      <c r="D13" s="183"/>
      <c r="E13" s="188">
        <v>-13.7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  <c r="U13" s="193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109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0"/>
      <c r="C14" s="204" t="s">
        <v>114</v>
      </c>
      <c r="D14" s="183"/>
      <c r="E14" s="188">
        <v>-12.6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109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ht="33.75" outlineLevel="1" x14ac:dyDescent="0.2">
      <c r="A15" s="170">
        <v>2</v>
      </c>
      <c r="B15" s="180" t="s">
        <v>115</v>
      </c>
      <c r="C15" s="203" t="s">
        <v>116</v>
      </c>
      <c r="D15" s="182" t="s">
        <v>117</v>
      </c>
      <c r="E15" s="187">
        <v>-221.65</v>
      </c>
      <c r="F15" s="193">
        <v>55.25</v>
      </c>
      <c r="G15" s="193">
        <v>-12246.16</v>
      </c>
      <c r="H15" s="193">
        <v>55.25</v>
      </c>
      <c r="I15" s="193">
        <f>ROUND(E15*H15,2)</f>
        <v>-12246.16</v>
      </c>
      <c r="J15" s="193">
        <v>0</v>
      </c>
      <c r="K15" s="193">
        <f>ROUND(E15*J15,2)</f>
        <v>0</v>
      </c>
      <c r="L15" s="193">
        <v>21</v>
      </c>
      <c r="M15" s="193">
        <f>G15*(1+L15/100)</f>
        <v>-14817.853599999999</v>
      </c>
      <c r="N15" s="193">
        <v>3.5E-4</v>
      </c>
      <c r="O15" s="193">
        <f>ROUND(E15*N15,2)</f>
        <v>-0.08</v>
      </c>
      <c r="P15" s="193">
        <v>0</v>
      </c>
      <c r="Q15" s="193">
        <f>ROUND(E15*P15,2)</f>
        <v>0</v>
      </c>
      <c r="R15" s="193"/>
      <c r="S15" s="193"/>
      <c r="T15" s="194">
        <v>0</v>
      </c>
      <c r="U15" s="193">
        <f>ROUND(E15*T15,2)</f>
        <v>0</v>
      </c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118</v>
      </c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/>
      <c r="B16" s="180"/>
      <c r="C16" s="204" t="s">
        <v>119</v>
      </c>
      <c r="D16" s="183"/>
      <c r="E16" s="188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  <c r="U16" s="193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109</v>
      </c>
      <c r="AF16" s="169">
        <v>0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0"/>
      <c r="C17" s="204" t="s">
        <v>120</v>
      </c>
      <c r="D17" s="183"/>
      <c r="E17" s="188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  <c r="U17" s="193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109</v>
      </c>
      <c r="AF17" s="169">
        <v>0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0"/>
      <c r="C18" s="204" t="s">
        <v>110</v>
      </c>
      <c r="D18" s="183"/>
      <c r="E18" s="188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109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ht="22.5" outlineLevel="1" x14ac:dyDescent="0.2">
      <c r="A19" s="170"/>
      <c r="B19" s="180"/>
      <c r="C19" s="204" t="s">
        <v>111</v>
      </c>
      <c r="D19" s="183"/>
      <c r="E19" s="188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  <c r="U19" s="193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109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0"/>
      <c r="C20" s="204" t="s">
        <v>121</v>
      </c>
      <c r="D20" s="183"/>
      <c r="E20" s="188">
        <v>-77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109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4" t="s">
        <v>122</v>
      </c>
      <c r="D21" s="183"/>
      <c r="E21" s="188">
        <v>-75.349999999999994</v>
      </c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  <c r="U21" s="193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109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4" t="s">
        <v>123</v>
      </c>
      <c r="D22" s="183"/>
      <c r="E22" s="188">
        <v>-69.3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109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5" t="s">
        <v>124</v>
      </c>
      <c r="D23" s="184"/>
      <c r="E23" s="189">
        <v>-221.65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  <c r="U23" s="193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109</v>
      </c>
      <c r="AF23" s="169">
        <v>1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ht="22.5" outlineLevel="1" x14ac:dyDescent="0.2">
      <c r="A24" s="170">
        <v>3</v>
      </c>
      <c r="B24" s="180" t="s">
        <v>125</v>
      </c>
      <c r="C24" s="203" t="s">
        <v>126</v>
      </c>
      <c r="D24" s="182" t="s">
        <v>127</v>
      </c>
      <c r="E24" s="187">
        <v>-0.56642000000000003</v>
      </c>
      <c r="F24" s="193">
        <v>379.1</v>
      </c>
      <c r="G24" s="193">
        <v>-214.73</v>
      </c>
      <c r="H24" s="193">
        <v>0</v>
      </c>
      <c r="I24" s="193">
        <f>ROUND(E24*H24,2)</f>
        <v>0</v>
      </c>
      <c r="J24" s="193">
        <v>379.1</v>
      </c>
      <c r="K24" s="193">
        <f>ROUND(E24*J24,2)</f>
        <v>-214.73</v>
      </c>
      <c r="L24" s="193">
        <v>21</v>
      </c>
      <c r="M24" s="193">
        <f>G24*(1+L24/100)</f>
        <v>-259.82329999999996</v>
      </c>
      <c r="N24" s="193">
        <v>0</v>
      </c>
      <c r="O24" s="193">
        <f>ROUND(E24*N24,2)</f>
        <v>0</v>
      </c>
      <c r="P24" s="193">
        <v>0</v>
      </c>
      <c r="Q24" s="193">
        <f>ROUND(E24*P24,2)</f>
        <v>0</v>
      </c>
      <c r="R24" s="193"/>
      <c r="S24" s="193"/>
      <c r="T24" s="194">
        <v>0</v>
      </c>
      <c r="U24" s="193">
        <f>ROUND(E24*T24,2)</f>
        <v>0</v>
      </c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128</v>
      </c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4" t="s">
        <v>129</v>
      </c>
      <c r="D25" s="183"/>
      <c r="E25" s="188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  <c r="U25" s="193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109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/>
      <c r="B26" s="180"/>
      <c r="C26" s="204" t="s">
        <v>130</v>
      </c>
      <c r="D26" s="183"/>
      <c r="E26" s="188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  <c r="U26" s="193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109</v>
      </c>
      <c r="AF26" s="169">
        <v>0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/>
      <c r="B27" s="180"/>
      <c r="C27" s="204" t="s">
        <v>131</v>
      </c>
      <c r="D27" s="183"/>
      <c r="E27" s="188">
        <v>-0.56642000000000003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  <c r="U27" s="193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109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x14ac:dyDescent="0.2">
      <c r="A28" s="176" t="s">
        <v>102</v>
      </c>
      <c r="B28" s="181" t="s">
        <v>74</v>
      </c>
      <c r="C28" s="206" t="s">
        <v>75</v>
      </c>
      <c r="D28" s="185"/>
      <c r="E28" s="190"/>
      <c r="F28" s="195"/>
      <c r="G28" s="195">
        <f>SUMIF(AE29:AE48,"&lt;&gt;NOR",G29:G48)</f>
        <v>-33363.68</v>
      </c>
      <c r="H28" s="195"/>
      <c r="I28" s="195">
        <f>SUM(I29:I48)</f>
        <v>0</v>
      </c>
      <c r="J28" s="195"/>
      <c r="K28" s="195">
        <f>SUM(K29:K48)</f>
        <v>-33363.68</v>
      </c>
      <c r="L28" s="195"/>
      <c r="M28" s="195">
        <f>SUM(M29:M48)</f>
        <v>-40370.052799999998</v>
      </c>
      <c r="N28" s="195"/>
      <c r="O28" s="195">
        <f>SUM(O29:O48)</f>
        <v>-0.03</v>
      </c>
      <c r="P28" s="195"/>
      <c r="Q28" s="195">
        <f>SUM(Q29:Q48)</f>
        <v>0</v>
      </c>
      <c r="R28" s="195"/>
      <c r="S28" s="195"/>
      <c r="T28" s="196"/>
      <c r="U28" s="195">
        <f>SUM(U29:U48)</f>
        <v>0</v>
      </c>
      <c r="AE28" t="s">
        <v>103</v>
      </c>
    </row>
    <row r="29" spans="1:60" ht="22.5" outlineLevel="1" x14ac:dyDescent="0.2">
      <c r="A29" s="170">
        <v>4</v>
      </c>
      <c r="B29" s="180" t="s">
        <v>132</v>
      </c>
      <c r="C29" s="203" t="s">
        <v>133</v>
      </c>
      <c r="D29" s="182" t="s">
        <v>106</v>
      </c>
      <c r="E29" s="187">
        <v>-196.98599999999999</v>
      </c>
      <c r="F29" s="193">
        <v>102</v>
      </c>
      <c r="G29" s="193">
        <v>-20092.57</v>
      </c>
      <c r="H29" s="193">
        <v>0</v>
      </c>
      <c r="I29" s="193">
        <f>ROUND(E29*H29,2)</f>
        <v>0</v>
      </c>
      <c r="J29" s="193">
        <v>102</v>
      </c>
      <c r="K29" s="193">
        <f>ROUND(E29*J29,2)</f>
        <v>-20092.57</v>
      </c>
      <c r="L29" s="193">
        <v>21</v>
      </c>
      <c r="M29" s="193">
        <f>G29*(1+L29/100)</f>
        <v>-24312.009699999999</v>
      </c>
      <c r="N29" s="193">
        <v>1E-4</v>
      </c>
      <c r="O29" s="193">
        <f>ROUND(E29*N29,2)</f>
        <v>-0.02</v>
      </c>
      <c r="P29" s="193">
        <v>0</v>
      </c>
      <c r="Q29" s="193">
        <f>ROUND(E29*P29,2)</f>
        <v>0</v>
      </c>
      <c r="R29" s="193"/>
      <c r="S29" s="193"/>
      <c r="T29" s="194">
        <v>0</v>
      </c>
      <c r="U29" s="193">
        <f>ROUND(E29*T29,2)</f>
        <v>0</v>
      </c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107</v>
      </c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4" t="s">
        <v>119</v>
      </c>
      <c r="D30" s="183"/>
      <c r="E30" s="188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109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0"/>
      <c r="C31" s="204" t="s">
        <v>134</v>
      </c>
      <c r="D31" s="183"/>
      <c r="E31" s="188">
        <v>-150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  <c r="U31" s="193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109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/>
      <c r="B32" s="180"/>
      <c r="C32" s="204" t="s">
        <v>110</v>
      </c>
      <c r="D32" s="183"/>
      <c r="E32" s="188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  <c r="U32" s="193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109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0"/>
      <c r="C33" s="204" t="s">
        <v>135</v>
      </c>
      <c r="D33" s="183"/>
      <c r="E33" s="188">
        <v>-5.8570000000000002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  <c r="U33" s="193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109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ht="22.5" outlineLevel="1" x14ac:dyDescent="0.2">
      <c r="A34" s="170"/>
      <c r="B34" s="180"/>
      <c r="C34" s="204" t="s">
        <v>136</v>
      </c>
      <c r="D34" s="183"/>
      <c r="E34" s="188">
        <v>-4.9950000000000001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109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 x14ac:dyDescent="0.2">
      <c r="A35" s="170"/>
      <c r="B35" s="180"/>
      <c r="C35" s="205" t="s">
        <v>124</v>
      </c>
      <c r="D35" s="184"/>
      <c r="E35" s="189">
        <v>-160.852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4"/>
      <c r="U35" s="193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109</v>
      </c>
      <c r="AF35" s="169">
        <v>1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4" t="s">
        <v>137</v>
      </c>
      <c r="D36" s="183"/>
      <c r="E36" s="188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109</v>
      </c>
      <c r="AF36" s="169">
        <v>0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 x14ac:dyDescent="0.2">
      <c r="A37" s="170"/>
      <c r="B37" s="180"/>
      <c r="C37" s="204" t="s">
        <v>138</v>
      </c>
      <c r="D37" s="183"/>
      <c r="E37" s="188">
        <v>-43.134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4"/>
      <c r="U37" s="193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109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5" t="s">
        <v>124</v>
      </c>
      <c r="D38" s="184"/>
      <c r="E38" s="189">
        <v>-43.134</v>
      </c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109</v>
      </c>
      <c r="AF38" s="169">
        <v>1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4" t="s">
        <v>139</v>
      </c>
      <c r="D39" s="183"/>
      <c r="E39" s="188">
        <v>7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109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5" t="s">
        <v>124</v>
      </c>
      <c r="D40" s="184"/>
      <c r="E40" s="189">
        <v>7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109</v>
      </c>
      <c r="AF40" s="169">
        <v>1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ht="22.5" outlineLevel="1" x14ac:dyDescent="0.2">
      <c r="A41" s="170">
        <v>5</v>
      </c>
      <c r="B41" s="180" t="s">
        <v>140</v>
      </c>
      <c r="C41" s="203" t="s">
        <v>141</v>
      </c>
      <c r="D41" s="182" t="s">
        <v>106</v>
      </c>
      <c r="E41" s="187">
        <v>-124.8</v>
      </c>
      <c r="F41" s="193">
        <v>106.25</v>
      </c>
      <c r="G41" s="193">
        <v>-13260</v>
      </c>
      <c r="H41" s="193">
        <v>0</v>
      </c>
      <c r="I41" s="193">
        <f>ROUND(E41*H41,2)</f>
        <v>0</v>
      </c>
      <c r="J41" s="193">
        <v>106.25</v>
      </c>
      <c r="K41" s="193">
        <f>ROUND(E41*J41,2)</f>
        <v>-13260</v>
      </c>
      <c r="L41" s="193">
        <v>21</v>
      </c>
      <c r="M41" s="193">
        <f>G41*(1+L41/100)</f>
        <v>-16044.6</v>
      </c>
      <c r="N41" s="193">
        <v>1E-4</v>
      </c>
      <c r="O41" s="193">
        <f>ROUND(E41*N41,2)</f>
        <v>-0.01</v>
      </c>
      <c r="P41" s="193">
        <v>0</v>
      </c>
      <c r="Q41" s="193">
        <f>ROUND(E41*P41,2)</f>
        <v>0</v>
      </c>
      <c r="R41" s="193"/>
      <c r="S41" s="193"/>
      <c r="T41" s="194">
        <v>0</v>
      </c>
      <c r="U41" s="193">
        <f>ROUND(E41*T41,2)</f>
        <v>0</v>
      </c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107</v>
      </c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 x14ac:dyDescent="0.2">
      <c r="A42" s="170"/>
      <c r="B42" s="180"/>
      <c r="C42" s="204" t="s">
        <v>119</v>
      </c>
      <c r="D42" s="183"/>
      <c r="E42" s="188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4"/>
      <c r="U42" s="193"/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109</v>
      </c>
      <c r="AF42" s="169">
        <v>0</v>
      </c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 x14ac:dyDescent="0.2">
      <c r="A43" s="170"/>
      <c r="B43" s="180"/>
      <c r="C43" s="204" t="s">
        <v>142</v>
      </c>
      <c r="D43" s="183"/>
      <c r="E43" s="188">
        <v>-110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4"/>
      <c r="U43" s="193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109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4" t="s">
        <v>143</v>
      </c>
      <c r="D44" s="183"/>
      <c r="E44" s="188">
        <v>-14.8</v>
      </c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109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ht="22.5" outlineLevel="1" x14ac:dyDescent="0.2">
      <c r="A45" s="170">
        <v>6</v>
      </c>
      <c r="B45" s="180" t="s">
        <v>144</v>
      </c>
      <c r="C45" s="203" t="s">
        <v>145</v>
      </c>
      <c r="D45" s="182" t="s">
        <v>127</v>
      </c>
      <c r="E45" s="187">
        <v>-3.218E-2</v>
      </c>
      <c r="F45" s="193">
        <v>345.1</v>
      </c>
      <c r="G45" s="193">
        <v>-11.11</v>
      </c>
      <c r="H45" s="193">
        <v>0</v>
      </c>
      <c r="I45" s="193">
        <f>ROUND(E45*H45,2)</f>
        <v>0</v>
      </c>
      <c r="J45" s="193">
        <v>345.1</v>
      </c>
      <c r="K45" s="193">
        <f>ROUND(E45*J45,2)</f>
        <v>-11.11</v>
      </c>
      <c r="L45" s="193">
        <v>21</v>
      </c>
      <c r="M45" s="193">
        <f>G45*(1+L45/100)</f>
        <v>-13.443099999999999</v>
      </c>
      <c r="N45" s="193">
        <v>0</v>
      </c>
      <c r="O45" s="193">
        <f>ROUND(E45*N45,2)</f>
        <v>0</v>
      </c>
      <c r="P45" s="193">
        <v>0</v>
      </c>
      <c r="Q45" s="193">
        <f>ROUND(E45*P45,2)</f>
        <v>0</v>
      </c>
      <c r="R45" s="193"/>
      <c r="S45" s="193"/>
      <c r="T45" s="194">
        <v>0</v>
      </c>
      <c r="U45" s="193">
        <f>ROUND(E45*T45,2)</f>
        <v>0</v>
      </c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128</v>
      </c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4" t="s">
        <v>129</v>
      </c>
      <c r="D46" s="183"/>
      <c r="E46" s="188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109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 x14ac:dyDescent="0.2">
      <c r="A47" s="170"/>
      <c r="B47" s="180"/>
      <c r="C47" s="204" t="s">
        <v>146</v>
      </c>
      <c r="D47" s="183"/>
      <c r="E47" s="188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4"/>
      <c r="U47" s="193"/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109</v>
      </c>
      <c r="AF47" s="169">
        <v>0</v>
      </c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4" t="s">
        <v>147</v>
      </c>
      <c r="D48" s="183"/>
      <c r="E48" s="188">
        <v>-3.218E-2</v>
      </c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109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x14ac:dyDescent="0.2">
      <c r="A49" s="176" t="s">
        <v>102</v>
      </c>
      <c r="B49" s="181" t="s">
        <v>76</v>
      </c>
      <c r="C49" s="206" t="s">
        <v>77</v>
      </c>
      <c r="D49" s="185"/>
      <c r="E49" s="190"/>
      <c r="F49" s="195"/>
      <c r="G49" s="195">
        <f>SUMIF(AE50:AE78,"&lt;&gt;NOR",G50:G78)</f>
        <v>-14665.74</v>
      </c>
      <c r="H49" s="195"/>
      <c r="I49" s="195">
        <f>SUM(I50:I78)</f>
        <v>0</v>
      </c>
      <c r="J49" s="195"/>
      <c r="K49" s="195">
        <f>SUM(K50:K78)</f>
        <v>-14665.74</v>
      </c>
      <c r="L49" s="195"/>
      <c r="M49" s="195">
        <f>SUM(M50:M78)</f>
        <v>-17745.545399999999</v>
      </c>
      <c r="N49" s="195"/>
      <c r="O49" s="195">
        <f>SUM(O50:O78)</f>
        <v>-0.03</v>
      </c>
      <c r="P49" s="195"/>
      <c r="Q49" s="195">
        <f>SUM(Q50:Q78)</f>
        <v>0</v>
      </c>
      <c r="R49" s="195"/>
      <c r="S49" s="195"/>
      <c r="T49" s="196"/>
      <c r="U49" s="195">
        <f>SUM(U50:U78)</f>
        <v>0</v>
      </c>
      <c r="AE49" t="s">
        <v>103</v>
      </c>
    </row>
    <row r="50" spans="1:60" ht="22.5" outlineLevel="1" x14ac:dyDescent="0.2">
      <c r="A50" s="170">
        <v>7</v>
      </c>
      <c r="B50" s="180" t="s">
        <v>148</v>
      </c>
      <c r="C50" s="203" t="s">
        <v>149</v>
      </c>
      <c r="D50" s="182" t="s">
        <v>150</v>
      </c>
      <c r="E50" s="187">
        <v>-338.31</v>
      </c>
      <c r="F50" s="193">
        <v>43.35</v>
      </c>
      <c r="G50" s="193">
        <v>-14665.74</v>
      </c>
      <c r="H50" s="193">
        <v>0</v>
      </c>
      <c r="I50" s="193">
        <f>ROUND(E50*H50,2)</f>
        <v>0</v>
      </c>
      <c r="J50" s="193">
        <v>43.35</v>
      </c>
      <c r="K50" s="193">
        <f>ROUND(E50*J50,2)</f>
        <v>-14665.74</v>
      </c>
      <c r="L50" s="193">
        <v>21</v>
      </c>
      <c r="M50" s="193">
        <f>G50*(1+L50/100)</f>
        <v>-17745.545399999999</v>
      </c>
      <c r="N50" s="193">
        <v>1E-4</v>
      </c>
      <c r="O50" s="193">
        <f>ROUND(E50*N50,2)</f>
        <v>-0.03</v>
      </c>
      <c r="P50" s="193">
        <v>0</v>
      </c>
      <c r="Q50" s="193">
        <f>ROUND(E50*P50,2)</f>
        <v>0</v>
      </c>
      <c r="R50" s="193"/>
      <c r="S50" s="193"/>
      <c r="T50" s="194">
        <v>0</v>
      </c>
      <c r="U50" s="193">
        <f>ROUND(E50*T50,2)</f>
        <v>0</v>
      </c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107</v>
      </c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/>
      <c r="B51" s="180"/>
      <c r="C51" s="204" t="s">
        <v>151</v>
      </c>
      <c r="D51" s="183"/>
      <c r="E51" s="188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4"/>
      <c r="U51" s="193"/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109</v>
      </c>
      <c r="AF51" s="169">
        <v>0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4" t="s">
        <v>152</v>
      </c>
      <c r="D52" s="183"/>
      <c r="E52" s="188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4"/>
      <c r="U52" s="193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109</v>
      </c>
      <c r="AF52" s="169">
        <v>0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/>
      <c r="B53" s="180"/>
      <c r="C53" s="204" t="s">
        <v>137</v>
      </c>
      <c r="D53" s="183"/>
      <c r="E53" s="188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109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t="22.5" outlineLevel="1" x14ac:dyDescent="0.2">
      <c r="A54" s="170"/>
      <c r="B54" s="180"/>
      <c r="C54" s="204" t="s">
        <v>153</v>
      </c>
      <c r="D54" s="183"/>
      <c r="E54" s="188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4"/>
      <c r="U54" s="193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109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/>
      <c r="B55" s="180"/>
      <c r="C55" s="204" t="s">
        <v>154</v>
      </c>
      <c r="D55" s="183"/>
      <c r="E55" s="188">
        <v>-5.78</v>
      </c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4"/>
      <c r="U55" s="193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109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4" t="s">
        <v>155</v>
      </c>
      <c r="D56" s="183"/>
      <c r="E56" s="188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109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4" t="s">
        <v>156</v>
      </c>
      <c r="D57" s="183"/>
      <c r="E57" s="188">
        <v>-13.03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109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/>
      <c r="B58" s="180"/>
      <c r="C58" s="204" t="s">
        <v>157</v>
      </c>
      <c r="D58" s="183"/>
      <c r="E58" s="188">
        <v>-10.130000000000001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109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5" t="s">
        <v>124</v>
      </c>
      <c r="D59" s="184"/>
      <c r="E59" s="189">
        <v>-28.94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109</v>
      </c>
      <c r="AF59" s="169">
        <v>1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/>
      <c r="B60" s="180"/>
      <c r="C60" s="204" t="s">
        <v>158</v>
      </c>
      <c r="D60" s="183"/>
      <c r="E60" s="188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4"/>
      <c r="U60" s="193"/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109</v>
      </c>
      <c r="AF60" s="169">
        <v>0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4" t="s">
        <v>159</v>
      </c>
      <c r="D61" s="183"/>
      <c r="E61" s="188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4"/>
      <c r="U61" s="193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109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/>
      <c r="B62" s="180"/>
      <c r="C62" s="204" t="s">
        <v>110</v>
      </c>
      <c r="D62" s="183"/>
      <c r="E62" s="188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4"/>
      <c r="U62" s="193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109</v>
      </c>
      <c r="AF62" s="169">
        <v>0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/>
      <c r="B63" s="180"/>
      <c r="C63" s="204" t="s">
        <v>160</v>
      </c>
      <c r="D63" s="183"/>
      <c r="E63" s="188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4"/>
      <c r="U63" s="193"/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109</v>
      </c>
      <c r="AF63" s="169">
        <v>0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/>
      <c r="B64" s="180"/>
      <c r="C64" s="204" t="s">
        <v>161</v>
      </c>
      <c r="D64" s="183"/>
      <c r="E64" s="188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109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/>
      <c r="B65" s="180"/>
      <c r="C65" s="204" t="s">
        <v>162</v>
      </c>
      <c r="D65" s="183"/>
      <c r="E65" s="188">
        <v>-37.74</v>
      </c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109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4" t="s">
        <v>163</v>
      </c>
      <c r="D66" s="183"/>
      <c r="E66" s="188">
        <v>-18.7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109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4" t="s">
        <v>164</v>
      </c>
      <c r="D67" s="183"/>
      <c r="E67" s="188">
        <v>-22.66</v>
      </c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109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4" t="s">
        <v>165</v>
      </c>
      <c r="D68" s="183"/>
      <c r="E68" s="188">
        <v>-21.88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109</v>
      </c>
      <c r="AF68" s="169">
        <v>0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4" t="s">
        <v>166</v>
      </c>
      <c r="D69" s="183"/>
      <c r="E69" s="188">
        <v>-63.79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109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/>
      <c r="B70" s="180"/>
      <c r="C70" s="204" t="s">
        <v>167</v>
      </c>
      <c r="D70" s="183"/>
      <c r="E70" s="188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4"/>
      <c r="U70" s="193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109</v>
      </c>
      <c r="AF70" s="169">
        <v>0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 x14ac:dyDescent="0.2">
      <c r="A71" s="170"/>
      <c r="B71" s="180"/>
      <c r="C71" s="204" t="s">
        <v>168</v>
      </c>
      <c r="D71" s="183"/>
      <c r="E71" s="188">
        <v>-3.59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4"/>
      <c r="U71" s="193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109</v>
      </c>
      <c r="AF71" s="169">
        <v>0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/>
      <c r="B72" s="180"/>
      <c r="C72" s="204" t="s">
        <v>169</v>
      </c>
      <c r="D72" s="183"/>
      <c r="E72" s="188">
        <v>-18.79</v>
      </c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4"/>
      <c r="U72" s="193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109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/>
      <c r="B73" s="180"/>
      <c r="C73" s="204" t="s">
        <v>170</v>
      </c>
      <c r="D73" s="183"/>
      <c r="E73" s="188">
        <v>-22.27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4"/>
      <c r="U73" s="193"/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109</v>
      </c>
      <c r="AF73" s="169">
        <v>0</v>
      </c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/>
      <c r="B74" s="180"/>
      <c r="C74" s="204" t="s">
        <v>171</v>
      </c>
      <c r="D74" s="183"/>
      <c r="E74" s="188">
        <v>-21.24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109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 x14ac:dyDescent="0.2">
      <c r="A75" s="170"/>
      <c r="B75" s="180"/>
      <c r="C75" s="204" t="s">
        <v>172</v>
      </c>
      <c r="D75" s="183"/>
      <c r="E75" s="188">
        <v>-20.64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4"/>
      <c r="U75" s="193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109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4" t="s">
        <v>173</v>
      </c>
      <c r="D76" s="183"/>
      <c r="E76" s="188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109</v>
      </c>
      <c r="AF76" s="169">
        <v>0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/>
      <c r="B77" s="180"/>
      <c r="C77" s="204" t="s">
        <v>174</v>
      </c>
      <c r="D77" s="183"/>
      <c r="E77" s="188">
        <v>-58.07</v>
      </c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4"/>
      <c r="U77" s="193"/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109</v>
      </c>
      <c r="AF77" s="169">
        <v>0</v>
      </c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 x14ac:dyDescent="0.2">
      <c r="A78" s="197"/>
      <c r="B78" s="198"/>
      <c r="C78" s="207" t="s">
        <v>124</v>
      </c>
      <c r="D78" s="199"/>
      <c r="E78" s="200">
        <v>-309.37</v>
      </c>
      <c r="F78" s="201"/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201"/>
      <c r="R78" s="201"/>
      <c r="S78" s="201"/>
      <c r="T78" s="202"/>
      <c r="U78" s="201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109</v>
      </c>
      <c r="AF78" s="169">
        <v>1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x14ac:dyDescent="0.2">
      <c r="A79" s="6"/>
      <c r="B79" s="7" t="s">
        <v>175</v>
      </c>
      <c r="C79" s="208" t="s">
        <v>175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 x14ac:dyDescent="0.2">
      <c r="C80" s="209"/>
      <c r="D80" s="164"/>
      <c r="AE80" t="s">
        <v>176</v>
      </c>
    </row>
    <row r="81" spans="4:4" x14ac:dyDescent="0.2">
      <c r="D81" s="164"/>
    </row>
    <row r="82" spans="4:4" x14ac:dyDescent="0.2">
      <c r="D82" s="164"/>
    </row>
    <row r="83" spans="4:4" x14ac:dyDescent="0.2">
      <c r="D83" s="164"/>
    </row>
    <row r="84" spans="4:4" x14ac:dyDescent="0.2">
      <c r="D84" s="164"/>
    </row>
    <row r="85" spans="4:4" x14ac:dyDescent="0.2">
      <c r="D85" s="164"/>
    </row>
    <row r="86" spans="4:4" x14ac:dyDescent="0.2">
      <c r="D86" s="164"/>
    </row>
    <row r="87" spans="4:4" x14ac:dyDescent="0.2">
      <c r="D87" s="164"/>
    </row>
    <row r="88" spans="4:4" x14ac:dyDescent="0.2">
      <c r="D88" s="164"/>
    </row>
    <row r="89" spans="4:4" x14ac:dyDescent="0.2">
      <c r="D89" s="164"/>
    </row>
    <row r="90" spans="4:4" x14ac:dyDescent="0.2">
      <c r="D90" s="164"/>
    </row>
    <row r="91" spans="4:4" x14ac:dyDescent="0.2">
      <c r="D91" s="164"/>
    </row>
    <row r="92" spans="4:4" x14ac:dyDescent="0.2">
      <c r="D92" s="164"/>
    </row>
    <row r="93" spans="4:4" x14ac:dyDescent="0.2">
      <c r="D93" s="164"/>
    </row>
    <row r="94" spans="4:4" x14ac:dyDescent="0.2">
      <c r="D94" s="164"/>
    </row>
    <row r="95" spans="4:4" x14ac:dyDescent="0.2">
      <c r="D95" s="164"/>
    </row>
    <row r="96" spans="4:4" x14ac:dyDescent="0.2">
      <c r="D96" s="164"/>
    </row>
    <row r="97" spans="4:4" x14ac:dyDescent="0.2">
      <c r="D97" s="164"/>
    </row>
    <row r="98" spans="4:4" x14ac:dyDescent="0.2">
      <c r="D98" s="164"/>
    </row>
    <row r="99" spans="4:4" x14ac:dyDescent="0.2">
      <c r="D99" s="164"/>
    </row>
    <row r="100" spans="4:4" x14ac:dyDescent="0.2">
      <c r="D100" s="164"/>
    </row>
    <row r="101" spans="4:4" x14ac:dyDescent="0.2">
      <c r="D101" s="164"/>
    </row>
    <row r="102" spans="4:4" x14ac:dyDescent="0.2">
      <c r="D102" s="164"/>
    </row>
    <row r="103" spans="4:4" x14ac:dyDescent="0.2">
      <c r="D103" s="164"/>
    </row>
    <row r="104" spans="4:4" x14ac:dyDescent="0.2">
      <c r="D104" s="164"/>
    </row>
    <row r="105" spans="4:4" x14ac:dyDescent="0.2">
      <c r="D105" s="164"/>
    </row>
    <row r="106" spans="4:4" x14ac:dyDescent="0.2">
      <c r="D106" s="164"/>
    </row>
    <row r="107" spans="4:4" x14ac:dyDescent="0.2">
      <c r="D107" s="164"/>
    </row>
    <row r="108" spans="4:4" x14ac:dyDescent="0.2">
      <c r="D108" s="164"/>
    </row>
    <row r="109" spans="4:4" x14ac:dyDescent="0.2">
      <c r="D109" s="164"/>
    </row>
    <row r="110" spans="4:4" x14ac:dyDescent="0.2">
      <c r="D110" s="164"/>
    </row>
    <row r="111" spans="4:4" x14ac:dyDescent="0.2">
      <c r="D111" s="164"/>
    </row>
    <row r="112" spans="4:4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ZL50 ZL50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'ZL50 ZL50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2015-08-25T04:58:50Z</dcterms:modified>
</cp:coreProperties>
</file>