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24 - objekt M1 - podlaha 2_02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4 ZL2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'ZL24 ZL24 Pol'!$A$1:$U$102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20" i="12"/>
  <c r="K20" i="12"/>
  <c r="M20" i="12"/>
  <c r="O20" i="12"/>
  <c r="Q20" i="12"/>
  <c r="U20" i="12"/>
  <c r="I23" i="12"/>
  <c r="K23" i="12"/>
  <c r="M23" i="12"/>
  <c r="O23" i="12"/>
  <c r="Q23" i="12"/>
  <c r="U23" i="12"/>
  <c r="G26" i="12"/>
  <c r="I27" i="12"/>
  <c r="K27" i="12"/>
  <c r="M27" i="12"/>
  <c r="O27" i="12"/>
  <c r="Q27" i="12"/>
  <c r="U27" i="12"/>
  <c r="I32" i="12"/>
  <c r="K32" i="12"/>
  <c r="M32" i="12"/>
  <c r="M26" i="12" s="1"/>
  <c r="O32" i="12"/>
  <c r="O26" i="12" s="1"/>
  <c r="Q32" i="12"/>
  <c r="U32" i="12"/>
  <c r="I36" i="12"/>
  <c r="K36" i="12"/>
  <c r="M36" i="12"/>
  <c r="O36" i="12"/>
  <c r="Q36" i="12"/>
  <c r="U36" i="12"/>
  <c r="G41" i="12"/>
  <c r="M41" i="12"/>
  <c r="I42" i="12"/>
  <c r="I41" i="12" s="1"/>
  <c r="K42" i="12"/>
  <c r="K41" i="12" s="1"/>
  <c r="M42" i="12"/>
  <c r="O42" i="12"/>
  <c r="O41" i="12" s="1"/>
  <c r="Q42" i="12"/>
  <c r="Q41" i="12" s="1"/>
  <c r="U42" i="12"/>
  <c r="U41" i="12" s="1"/>
  <c r="G46" i="12"/>
  <c r="I47" i="12"/>
  <c r="K47" i="12"/>
  <c r="M47" i="12"/>
  <c r="O47" i="12"/>
  <c r="Q47" i="12"/>
  <c r="U47" i="12"/>
  <c r="I51" i="12"/>
  <c r="K51" i="12"/>
  <c r="M51" i="12"/>
  <c r="O51" i="12"/>
  <c r="Q51" i="12"/>
  <c r="U51" i="12"/>
  <c r="I55" i="12"/>
  <c r="K55" i="12"/>
  <c r="M55" i="12"/>
  <c r="O55" i="12"/>
  <c r="Q55" i="12"/>
  <c r="U55" i="12"/>
  <c r="G59" i="12"/>
  <c r="I60" i="12"/>
  <c r="I59" i="12" s="1"/>
  <c r="K60" i="12"/>
  <c r="K59" i="12" s="1"/>
  <c r="M60" i="12"/>
  <c r="M59" i="12" s="1"/>
  <c r="O60" i="12"/>
  <c r="O59" i="12" s="1"/>
  <c r="Q60" i="12"/>
  <c r="Q59" i="12" s="1"/>
  <c r="U60" i="12"/>
  <c r="U59" i="12" s="1"/>
  <c r="G64" i="12"/>
  <c r="I65" i="12"/>
  <c r="K65" i="12"/>
  <c r="M65" i="12"/>
  <c r="O65" i="12"/>
  <c r="Q65" i="12"/>
  <c r="U65" i="12"/>
  <c r="I68" i="12"/>
  <c r="K68" i="12"/>
  <c r="M68" i="12"/>
  <c r="O68" i="12"/>
  <c r="Q68" i="12"/>
  <c r="U68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6" i="12"/>
  <c r="K76" i="12"/>
  <c r="M76" i="12"/>
  <c r="O76" i="12"/>
  <c r="Q76" i="12"/>
  <c r="U76" i="12"/>
  <c r="G80" i="12"/>
  <c r="I81" i="12"/>
  <c r="K81" i="12"/>
  <c r="M81" i="12"/>
  <c r="O81" i="12"/>
  <c r="Q81" i="12"/>
  <c r="U81" i="12"/>
  <c r="I85" i="12"/>
  <c r="K85" i="12"/>
  <c r="M85" i="12"/>
  <c r="O85" i="12"/>
  <c r="Q85" i="12"/>
  <c r="U85" i="12"/>
  <c r="I89" i="12"/>
  <c r="K89" i="12"/>
  <c r="M89" i="12"/>
  <c r="O89" i="12"/>
  <c r="Q89" i="12"/>
  <c r="U89" i="12"/>
  <c r="I93" i="12"/>
  <c r="K93" i="12"/>
  <c r="M93" i="12"/>
  <c r="O93" i="12"/>
  <c r="Q93" i="12"/>
  <c r="U93" i="12"/>
  <c r="I97" i="12"/>
  <c r="K97" i="12"/>
  <c r="M97" i="12"/>
  <c r="O97" i="12"/>
  <c r="Q97" i="12"/>
  <c r="U97" i="12"/>
  <c r="I56" i="1"/>
  <c r="J52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K64" i="12" l="1"/>
  <c r="J53" i="1"/>
  <c r="M80" i="12"/>
  <c r="Q80" i="12"/>
  <c r="I80" i="12"/>
  <c r="M46" i="12"/>
  <c r="Q46" i="12"/>
  <c r="I46" i="12"/>
  <c r="M7" i="12"/>
  <c r="U26" i="12"/>
  <c r="J54" i="1"/>
  <c r="U46" i="12"/>
  <c r="K46" i="12"/>
  <c r="O46" i="12"/>
  <c r="O7" i="12"/>
  <c r="U7" i="12"/>
  <c r="K7" i="12"/>
  <c r="J49" i="1"/>
  <c r="O64" i="12"/>
  <c r="U64" i="12"/>
  <c r="K26" i="12"/>
  <c r="Q7" i="12"/>
  <c r="I7" i="12"/>
  <c r="J50" i="1"/>
  <c r="O80" i="12"/>
  <c r="U80" i="12"/>
  <c r="K80" i="12"/>
  <c r="M64" i="12"/>
  <c r="Q64" i="12"/>
  <c r="I64" i="12"/>
  <c r="Q26" i="12"/>
  <c r="I26" i="12"/>
  <c r="J51" i="1"/>
  <c r="J55" i="1"/>
  <c r="J40" i="1"/>
  <c r="J39" i="1"/>
  <c r="J42" i="1" s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<sst xmlns="http://schemas.openxmlformats.org/spreadsheetml/2006/main" count="405" uniqueCount="209">
  <si>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</si>
  <si>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</si>
  <si>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</si>
  <si>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</si>
  <si>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</si>
  <si>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</si>
  <si>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</si>
  <si>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</si>
  <si>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</si>
  <si>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</si>
  <si>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</si>
  <si>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</si>
  <si>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</si>
  <si>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</si>
  <si>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</si>
  <si>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</si>
  <si>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</si>
  <si>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</si>
  <si>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</si>
  <si>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</si>
  <si>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</si>
  <si>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</si>
  <si>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</si>
  <si>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</si>
  <si>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</si>
  <si>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</si>
  <si>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</si>
  <si>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</si>
  <si>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</si>
  <si>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</si>
  <si>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</si>
  <si>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</si>
  <si>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</si>
  <si>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</si>
  <si>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</si>
  <si>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</si>
  <si>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</si>
  <si>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</si>
  <si>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</si>
  <si>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</si>
  <si>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</si>
  <si>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</si>
  <si>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</si>
  <si>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ZL24</t>
  </si>
  <si>
    <t>Objekt M1 - místnost 2.02 - likvidace statické poruchy</t>
  </si>
  <si>
    <t>Objekt:</t>
  </si>
  <si>
    <t>Rozpočet:</t>
  </si>
  <si>
    <t>ZL19,22,24-26-VIDOX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</si>
  <si>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</si>
  <si>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</si>
  <si>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</si>
  <si>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</si>
  <si>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</si>
  <si>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</si>
  <si>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</si>
  <si>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</si>
  <si>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</si>
  <si>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</si>
  <si>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</si>
  <si>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</si>
  <si>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</si>
  <si>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</si>
  <si>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</si>
  <si>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</si>
  <si>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</si>
  <si>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</si>
  <si>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</si>
  <si>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</si>
  <si>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</si>
  <si>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</si>
  <si>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</si>
  <si>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</si>
  <si>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</si>
  <si>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</si>
  <si>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</si>
  <si>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</si>
  <si>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</si>
  <si>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</si>
  <si>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</si>
  <si>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</si>
  <si>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</si>
  <si>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771</t>
  </si>
  <si>
    <t>Podlahy z dlaždic a obklady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</si>
  <si>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</si>
  <si>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</si>
  <si>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</si>
  <si>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</si>
  <si>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</si>
  <si>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</si>
  <si>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</si>
  <si>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</si>
  <si>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</si>
  <si>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</si>
  <si>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</si>
  <si>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</si>
  <si>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</si>
  <si>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</si>
  <si>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</si>
  <si>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</si>
  <si>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</si>
  <si>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</si>
  <si>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</si>
  <si>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</si>
  <si>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</si>
  <si>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</si>
  <si>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</si>
  <si>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</si>
  <si>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</si>
  <si>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</si>
  <si>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</si>
  <si>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</si>
  <si>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631313621</t>
  </si>
  <si>
    <t>Mazanina betonová tl. 8 - 12 cm C 20/25</t>
  </si>
  <si>
    <t>m3</t>
  </si>
  <si>
    <t>POL1_1</t>
  </si>
  <si>
    <t xml:space="preserve">2.NP   :   </t>
  </si>
  <si>
    <t>VV</t>
  </si>
  <si>
    <t xml:space="preserve">podkladní beton a betonové prahy pod nosnou kcí zařízení fotoateliéru : </t>
  </si>
  <si>
    <t>místnost č.202 : 0,20*1*(12,35*2+5,6*2)</t>
  </si>
  <si>
    <t>0,15*10,35*5,6</t>
  </si>
  <si>
    <t>631319173</t>
  </si>
  <si>
    <t>Příplatek za stržení povrchu mazaniny tl. 12 cm</t>
  </si>
  <si>
    <t>631362021</t>
  </si>
  <si>
    <t>Výztuž mazanin svařovanou sítí z drátů Kari</t>
  </si>
  <si>
    <t>t</t>
  </si>
  <si>
    <t xml:space="preserve">místnost č.202 : </t>
  </si>
  <si>
    <t>prahy po obvodu síť pr.8/100/100 mm : 7,9*2*1*(12,35*2+5,6*2)*1,08/1000</t>
  </si>
  <si>
    <t>podlahová deska síť pr.6/100/100 mm : 4,4*10,35*5,6*1,08/1000</t>
  </si>
  <si>
    <t>631591115</t>
  </si>
  <si>
    <t>Násyp pod podlahy z keramzitu</t>
  </si>
  <si>
    <t xml:space="preserve">zasypání kapes kleneb homogenním materiálem : </t>
  </si>
  <si>
    <t>v kapsách kleneb pod stojinami plánované nosné kce zařízení fotoateliéru : 8*1,5</t>
  </si>
  <si>
    <t>631591001</t>
  </si>
  <si>
    <t>Urovnání stávajícího zásypu podlah</t>
  </si>
  <si>
    <t>m2</t>
  </si>
  <si>
    <t>místnost č.202   :   96,1</t>
  </si>
  <si>
    <t>965081713</t>
  </si>
  <si>
    <t>Bourání dlaždic keramických tl. 1 cm, nad 1 m2</t>
  </si>
  <si>
    <t xml:space="preserve">demontáž dlažby pro provedení statického zabezpečení : </t>
  </si>
  <si>
    <t xml:space="preserve">dlažba cihlená z dlaždic cotto 300x300 mm s upraveným povrchem   :   </t>
  </si>
  <si>
    <t>965082941</t>
  </si>
  <si>
    <t>Odstranění násypu tl. nad 20 cm jakékoliv plochy</t>
  </si>
  <si>
    <t xml:space="preserve">odstranění násypů pro provedení statického zabezpečení : </t>
  </si>
  <si>
    <t>v ploše : 96,1*0,17</t>
  </si>
  <si>
    <t>979054442</t>
  </si>
  <si>
    <t>Očištění vybouraných obrubníků, dlaždic dlaždic, desek nebo tvarovek s původním vyplněním spár, cementovou maltou</t>
  </si>
  <si>
    <t>999281111</t>
  </si>
  <si>
    <t>Přesun hmot pro opravy a údržbu do výšky 25 m</t>
  </si>
  <si>
    <t>POL7_</t>
  </si>
  <si>
    <t xml:space="preserve">Hmotnosti z položek s pořadovými čísly: : </t>
  </si>
  <si>
    <t xml:space="preserve">1,3,4, : </t>
  </si>
  <si>
    <t>Součet: : 46,06870</t>
  </si>
  <si>
    <t>711131101</t>
  </si>
  <si>
    <t>Izolace proti vlhkosti vodorovná pásy na sucho</t>
  </si>
  <si>
    <t>POL1_7</t>
  </si>
  <si>
    <t xml:space="preserve">odseparování ŽB desky v ploše dvojitě : </t>
  </si>
  <si>
    <t>místnost č.202 :   96,1*2</t>
  </si>
  <si>
    <t>62811150</t>
  </si>
  <si>
    <t>Pás asfaltovaný Charbit A 500 H nepískovaný</t>
  </si>
  <si>
    <t>POL3_7</t>
  </si>
  <si>
    <t xml:space="preserve">odseparování ŽB desky v ploše : </t>
  </si>
  <si>
    <t>místnost č.202 :   96,1*2*1,15</t>
  </si>
  <si>
    <t>998711102</t>
  </si>
  <si>
    <t>Přesun hmot pro izolace proti vodě, výšky do 12 m</t>
  </si>
  <si>
    <t xml:space="preserve">11, : </t>
  </si>
  <si>
    <t>Součet: : 0,22103</t>
  </si>
  <si>
    <t>762-02</t>
  </si>
  <si>
    <t>Demontáž podlah s polštáři z prken tl. do 50 mm fošny určené pro druhotné použití</t>
  </si>
  <si>
    <t xml:space="preserve">amalogicky demontáž podlahy z dvojitě položených desek s polštáři : </t>
  </si>
  <si>
    <t>713191221</t>
  </si>
  <si>
    <t>Dilatační pásek podél stěn výšky 100 mm vč.dodávky</t>
  </si>
  <si>
    <t>m</t>
  </si>
  <si>
    <t xml:space="preserve">cena RTS 2014/I - 15,50 Kč - dle SoD 80% z ceny -12,4 Kč : </t>
  </si>
  <si>
    <t>místnost č.202 : 12,35*2+7,6*2</t>
  </si>
  <si>
    <t>771575109</t>
  </si>
  <si>
    <t>Montáž podlah keram.,hladké, tmel, 30x30 cm, Monoflex (lepidlo), ASO-Flexfuge (spár. hmota)</t>
  </si>
  <si>
    <t xml:space="preserve">zpětná montáž dlažby po provedení statického zabezpečení : </t>
  </si>
  <si>
    <t>771579793</t>
  </si>
  <si>
    <t>Příplatek za spárovací hmotu - plošně</t>
  </si>
  <si>
    <t>59689002</t>
  </si>
  <si>
    <t>Dlažba cihelná, ručně vyráběná s upraveným povrchem 300/300/10 mm, interiér i exteriér; barva, cihlová</t>
  </si>
  <si>
    <t xml:space="preserve">m2    </t>
  </si>
  <si>
    <t>POL3_1</t>
  </si>
  <si>
    <t>doplnění dlažby počkozené při vybourání - 20% : 96,1*0,2*1,05</t>
  </si>
  <si>
    <t>998771102</t>
  </si>
  <si>
    <t>Přesun hmot pro podlahy z dlaždic, výšky do 12 m</t>
  </si>
  <si>
    <t xml:space="preserve">15,16, : </t>
  </si>
  <si>
    <t>Součet: : 0,34884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</si>
  <si>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</si>
  <si>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</si>
  <si>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</si>
  <si>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</si>
  <si>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6,7, : </t>
  </si>
  <si>
    <t>Součet: : 41,59380</t>
  </si>
  <si>
    <t>979081111</t>
  </si>
  <si>
    <t>Odvoz suti a vybour. hmot na skládku do 1 km</t>
  </si>
  <si>
    <t>Součet: : 415,93800</t>
  </si>
  <si>
    <t>979082111</t>
  </si>
  <si>
    <t>Vnitrostaveništní doprava suti do 10 m</t>
  </si>
  <si>
    <t>979082121</t>
  </si>
  <si>
    <t>Příplatek k vnitrost. dopravě suti za dalších 5 m</t>
  </si>
  <si>
    <t>Součet: : 83,18760</t>
  </si>
  <si>
    <t>979990001</t>
  </si>
  <si>
    <t>Poplatek za skládku stavební suti</t>
  </si>
  <si>
    <t/>
  </si>
  <si>
    <t>END</t>
  </si>
  <si>
    <t>Českém Krumlově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</si>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</sst>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25" zoomScaleNormal="100" zoomScaleSheetLayoutView="75" workbookViewId="0">
      <selection activeCell="M35" sqref="M3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207</v>
      </c>
      <c r="E11" s="243"/>
      <c r="F11" s="243"/>
      <c r="G11" s="243"/>
      <c r="H11" s="27" t="s">
        <v>36</v>
      </c>
      <c r="I11" s="78" t="s">
        <v>64</v>
      </c>
      <c r="J11" s="11"/>
    </row>
    <row r="12" spans="1:15" ht="15.75" customHeight="1" x14ac:dyDescent="0.2">
      <c r="A12" s="4"/>
      <c r="B12" s="38"/>
      <c r="C12" s="26"/>
      <c r="D12" s="78" t="s">
        <v>61</v>
      </c>
      <c r="E12" s="78"/>
      <c r="F12" s="78"/>
      <c r="G12" s="78"/>
      <c r="H12" s="27" t="s">
        <v>37</v>
      </c>
      <c r="I12" s="78" t="s">
        <v>65</v>
      </c>
      <c r="J12" s="11"/>
    </row>
    <row r="13" spans="1:15" ht="15.75" customHeight="1" x14ac:dyDescent="0.2">
      <c r="A13" s="4"/>
      <c r="B13" s="39"/>
      <c r="C13" s="96" t="s">
        <v>63</v>
      </c>
      <c r="D13" s="76" t="s">
        <v>62</v>
      </c>
      <c r="E13" s="76"/>
      <c r="F13" s="76"/>
      <c r="G13" s="7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208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4"/>
      <c r="H15" s="244"/>
      <c r="I15" s="244" t="s">
        <v>31</v>
      </c>
      <c r="J15" s="245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2"/>
      <c r="F16" s="223"/>
      <c r="G16" s="222"/>
      <c r="H16" s="223"/>
      <c r="I16" s="222">
        <v>98157.2</v>
      </c>
      <c r="J16" s="224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2"/>
      <c r="F17" s="223"/>
      <c r="G17" s="222"/>
      <c r="H17" s="223"/>
      <c r="I17" s="222">
        <v>47796.93</v>
      </c>
      <c r="J17" s="224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2"/>
      <c r="F18" s="223"/>
      <c r="G18" s="222"/>
      <c r="H18" s="223"/>
      <c r="I18" s="222">
        <v>72660.210000000006</v>
      </c>
      <c r="J18" s="224"/>
    </row>
    <row r="19" spans="1:10" ht="23.25" customHeight="1" x14ac:dyDescent="0.2">
      <c r="A19" s="162" t="s">
        <v>85</v>
      </c>
      <c r="B19" s="163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62" t="s">
        <v>86</v>
      </c>
      <c r="B20" s="163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218614.34000000003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218614.34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8">
        <v>218614.34</v>
      </c>
      <c r="H28" s="240"/>
      <c r="I28" s="240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8">
        <f>SUM(I23:I27)</f>
        <v>0</v>
      </c>
      <c r="H29" s="238"/>
      <c r="I29" s="238"/>
      <c r="J29" s="137" t="s">
        <v>68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206</v>
      </c>
      <c r="E32" s="36"/>
      <c r="F32" s="19" t="s">
        <v>11</v>
      </c>
      <c r="G32" s="36"/>
      <c r="H32" s="37">
        <v>42186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66</v>
      </c>
      <c r="C39" s="212"/>
      <c r="D39" s="213"/>
      <c r="E39" s="213"/>
      <c r="F39" s="118">
        <v>0</v>
      </c>
      <c r="G39" s="119">
        <v>218614.34</v>
      </c>
      <c r="H39" s="120"/>
      <c r="I39" s="121">
        <v>218614.34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4" t="s">
        <v>44</v>
      </c>
      <c r="D40" s="215"/>
      <c r="E40" s="215"/>
      <c r="F40" s="122">
        <v>0</v>
      </c>
      <c r="G40" s="123">
        <v>218614.34</v>
      </c>
      <c r="H40" s="123"/>
      <c r="I40" s="124">
        <v>218614.34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6" t="s">
        <v>44</v>
      </c>
      <c r="D41" s="217"/>
      <c r="E41" s="217"/>
      <c r="F41" s="125">
        <v>0</v>
      </c>
      <c r="G41" s="126">
        <v>218614.34</v>
      </c>
      <c r="H41" s="126"/>
      <c r="I41" s="127">
        <v>218614.34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8" t="s">
        <v>67</v>
      </c>
      <c r="C42" s="219"/>
      <c r="D42" s="219"/>
      <c r="E42" s="219"/>
      <c r="F42" s="128">
        <f>SUMIF(A39:A41,"=1",F39:F41)</f>
        <v>0</v>
      </c>
      <c r="G42" s="129">
        <f>SUMIF(A39:A41,"=1",G39:G41)</f>
        <v>218614.34</v>
      </c>
      <c r="H42" s="129">
        <f>SUMIF(A39:A41,"=1",H39:H41)</f>
        <v>0</v>
      </c>
      <c r="I42" s="130">
        <f>SUMIF(A39:A41,"=1",I39:I41)</f>
        <v>218614.34</v>
      </c>
      <c r="J42" s="105">
        <f>SUMIF(A39:A41,"=1",J39:J41)</f>
        <v>100</v>
      </c>
    </row>
    <row r="46" spans="1:10" ht="15.75" x14ac:dyDescent="0.25">
      <c r="B46" s="138" t="s">
        <v>69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70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71</v>
      </c>
      <c r="C49" s="220" t="s">
        <v>72</v>
      </c>
      <c r="D49" s="221"/>
      <c r="E49" s="221"/>
      <c r="F49" s="158" t="s">
        <v>26</v>
      </c>
      <c r="G49" s="151"/>
      <c r="H49" s="151"/>
      <c r="I49" s="151">
        <v>82763.87</v>
      </c>
      <c r="J49" s="154">
        <f>IF(I56=0,"",I49/I56*100)</f>
        <v>37.858390259303206</v>
      </c>
    </row>
    <row r="50" spans="1:10" ht="25.5" customHeight="1" x14ac:dyDescent="0.2">
      <c r="A50" s="140"/>
      <c r="B50" s="142" t="s">
        <v>73</v>
      </c>
      <c r="C50" s="208" t="s">
        <v>74</v>
      </c>
      <c r="D50" s="209"/>
      <c r="E50" s="209"/>
      <c r="F50" s="159" t="s">
        <v>26</v>
      </c>
      <c r="G50" s="148"/>
      <c r="H50" s="148"/>
      <c r="I50" s="148">
        <v>9081.92</v>
      </c>
      <c r="J50" s="155">
        <f>IF(I56=0,"",I50/I56*100)</f>
        <v>4.154311194773407</v>
      </c>
    </row>
    <row r="51" spans="1:10" ht="25.5" customHeight="1" x14ac:dyDescent="0.2">
      <c r="A51" s="140"/>
      <c r="B51" s="142" t="s">
        <v>75</v>
      </c>
      <c r="C51" s="208" t="s">
        <v>76</v>
      </c>
      <c r="D51" s="209"/>
      <c r="E51" s="209"/>
      <c r="F51" s="159" t="s">
        <v>26</v>
      </c>
      <c r="G51" s="148"/>
      <c r="H51" s="148"/>
      <c r="I51" s="148">
        <v>6311.41</v>
      </c>
      <c r="J51" s="155">
        <f>IF(I56=0,"",I51/I56*100)</f>
        <v>2.8870064058926781</v>
      </c>
    </row>
    <row r="52" spans="1:10" ht="25.5" customHeight="1" x14ac:dyDescent="0.2">
      <c r="A52" s="140"/>
      <c r="B52" s="142" t="s">
        <v>77</v>
      </c>
      <c r="C52" s="208" t="s">
        <v>78</v>
      </c>
      <c r="D52" s="209"/>
      <c r="E52" s="209"/>
      <c r="F52" s="159" t="s">
        <v>27</v>
      </c>
      <c r="G52" s="148"/>
      <c r="H52" s="148"/>
      <c r="I52" s="148">
        <v>5015.46</v>
      </c>
      <c r="J52" s="155">
        <f>IF(I56=0,"",I52/I56*100)</f>
        <v>2.2942044881410797</v>
      </c>
    </row>
    <row r="53" spans="1:10" ht="25.5" customHeight="1" x14ac:dyDescent="0.2">
      <c r="A53" s="140"/>
      <c r="B53" s="142" t="s">
        <v>79</v>
      </c>
      <c r="C53" s="208" t="s">
        <v>80</v>
      </c>
      <c r="D53" s="209"/>
      <c r="E53" s="209"/>
      <c r="F53" s="159" t="s">
        <v>27</v>
      </c>
      <c r="G53" s="148"/>
      <c r="H53" s="148"/>
      <c r="I53" s="148">
        <v>3949.71</v>
      </c>
      <c r="J53" s="155">
        <f>IF(I56=0,"",I53/I56*100)</f>
        <v>1.8067021586964513</v>
      </c>
    </row>
    <row r="54" spans="1:10" ht="25.5" customHeight="1" x14ac:dyDescent="0.2">
      <c r="A54" s="140"/>
      <c r="B54" s="142" t="s">
        <v>81</v>
      </c>
      <c r="C54" s="208" t="s">
        <v>82</v>
      </c>
      <c r="D54" s="209"/>
      <c r="E54" s="209"/>
      <c r="F54" s="159" t="s">
        <v>27</v>
      </c>
      <c r="G54" s="148"/>
      <c r="H54" s="148"/>
      <c r="I54" s="148">
        <v>38831.760000000002</v>
      </c>
      <c r="J54" s="155">
        <f>IF(I56=0,"",I54/I56*100)</f>
        <v>17.762677416312215</v>
      </c>
    </row>
    <row r="55" spans="1:10" ht="25.5" customHeight="1" x14ac:dyDescent="0.2">
      <c r="A55" s="140"/>
      <c r="B55" s="152" t="s">
        <v>83</v>
      </c>
      <c r="C55" s="210" t="s">
        <v>84</v>
      </c>
      <c r="D55" s="211"/>
      <c r="E55" s="211"/>
      <c r="F55" s="160" t="s">
        <v>28</v>
      </c>
      <c r="G55" s="153"/>
      <c r="H55" s="153"/>
      <c r="I55" s="153">
        <v>72660.210000000006</v>
      </c>
      <c r="J55" s="156">
        <f>IF(I56=0,"",I55/I56*100)</f>
        <v>33.236708076880959</v>
      </c>
    </row>
    <row r="56" spans="1:10" ht="25.5" customHeight="1" x14ac:dyDescent="0.2">
      <c r="A56" s="141"/>
      <c r="B56" s="145" t="s">
        <v>1</v>
      </c>
      <c r="C56" s="145"/>
      <c r="D56" s="146"/>
      <c r="E56" s="146"/>
      <c r="F56" s="161"/>
      <c r="G56" s="149"/>
      <c r="H56" s="149"/>
      <c r="I56" s="149">
        <f>SUM(I49:I55)</f>
        <v>218614.34000000003</v>
      </c>
      <c r="J56" s="157">
        <f>SUM(J49:J55)</f>
        <v>99.999999999999986</v>
      </c>
    </row>
    <row r="57" spans="1:10" x14ac:dyDescent="0.2">
      <c r="F57" s="100"/>
      <c r="G57" s="99"/>
      <c r="H57" s="100"/>
      <c r="I57" s="99"/>
      <c r="J57" s="101"/>
    </row>
    <row r="58" spans="1:10" x14ac:dyDescent="0.2">
      <c r="F58" s="100"/>
      <c r="G58" s="99"/>
      <c r="H58" s="100"/>
      <c r="I58" s="99"/>
      <c r="J58" s="101"/>
    </row>
    <row r="59" spans="1:10" x14ac:dyDescent="0.2">
      <c r="F59" s="100"/>
      <c r="G59" s="99"/>
      <c r="H59" s="100"/>
      <c r="I59" s="99"/>
      <c r="J59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5" t="s">
        <v>8</v>
      </c>
      <c r="B2" s="74"/>
      <c r="C2" s="248"/>
      <c r="D2" s="248"/>
      <c r="E2" s="248"/>
      <c r="F2" s="248"/>
      <c r="G2" s="249"/>
    </row>
    <row r="3" spans="1:7" ht="24.95" customHeight="1" x14ac:dyDescent="0.2">
      <c r="A3" s="75" t="s">
        <v>9</v>
      </c>
      <c r="B3" s="74"/>
      <c r="C3" s="248"/>
      <c r="D3" s="248"/>
      <c r="E3" s="248"/>
      <c r="F3" s="248"/>
      <c r="G3" s="249"/>
    </row>
    <row r="4" spans="1:7" ht="24.95" customHeight="1" x14ac:dyDescent="0.2">
      <c r="A4" s="75" t="s">
        <v>10</v>
      </c>
      <c r="B4" s="74"/>
      <c r="C4" s="248"/>
      <c r="D4" s="248"/>
      <c r="E4" s="248"/>
      <c r="F4" s="248"/>
      <c r="G4" s="24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E1" t="s">
        <v>87</v>
      </c>
    </row>
    <row r="2" spans="1:60" ht="24.95" customHeight="1" x14ac:dyDescent="0.2">
      <c r="A2" s="165" t="s">
        <v>8</v>
      </c>
      <c r="B2" s="74" t="s">
        <v>47</v>
      </c>
      <c r="C2" s="251" t="s">
        <v>48</v>
      </c>
      <c r="D2" s="252"/>
      <c r="E2" s="252"/>
      <c r="F2" s="252"/>
      <c r="G2" s="253"/>
      <c r="AE2" t="s">
        <v>88</v>
      </c>
    </row>
    <row r="3" spans="1:60" ht="24.95" customHeight="1" x14ac:dyDescent="0.2">
      <c r="A3" s="165" t="s">
        <v>9</v>
      </c>
      <c r="B3" s="74" t="s">
        <v>43</v>
      </c>
      <c r="C3" s="251" t="s">
        <v>44</v>
      </c>
      <c r="D3" s="252"/>
      <c r="E3" s="252"/>
      <c r="F3" s="252"/>
      <c r="G3" s="253"/>
      <c r="AC3" s="98" t="s">
        <v>88</v>
      </c>
      <c r="AE3" t="s">
        <v>89</v>
      </c>
    </row>
    <row r="4" spans="1:60" ht="24.95" customHeight="1" x14ac:dyDescent="0.2">
      <c r="A4" s="166" t="s">
        <v>10</v>
      </c>
      <c r="B4" s="167" t="s">
        <v>43</v>
      </c>
      <c r="C4" s="254" t="s">
        <v>44</v>
      </c>
      <c r="D4" s="255"/>
      <c r="E4" s="255"/>
      <c r="F4" s="255"/>
      <c r="G4" s="256"/>
      <c r="AE4" t="s">
        <v>90</v>
      </c>
    </row>
    <row r="5" spans="1:60" x14ac:dyDescent="0.2">
      <c r="D5" s="164"/>
    </row>
    <row r="6" spans="1:60" ht="38.25" x14ac:dyDescent="0.2">
      <c r="A6" s="173" t="s">
        <v>91</v>
      </c>
      <c r="B6" s="171" t="s">
        <v>92</v>
      </c>
      <c r="C6" s="171" t="s">
        <v>93</v>
      </c>
      <c r="D6" s="172" t="s">
        <v>94</v>
      </c>
      <c r="E6" s="173" t="s">
        <v>95</v>
      </c>
      <c r="F6" s="168" t="s">
        <v>96</v>
      </c>
      <c r="G6" s="173" t="s">
        <v>31</v>
      </c>
      <c r="H6" s="174" t="s">
        <v>32</v>
      </c>
      <c r="I6" s="174" t="s">
        <v>97</v>
      </c>
      <c r="J6" s="174" t="s">
        <v>33</v>
      </c>
      <c r="K6" s="174" t="s">
        <v>98</v>
      </c>
      <c r="L6" s="174" t="s">
        <v>99</v>
      </c>
      <c r="M6" s="174" t="s">
        <v>100</v>
      </c>
      <c r="N6" s="174" t="s">
        <v>101</v>
      </c>
      <c r="O6" s="174" t="s">
        <v>102</v>
      </c>
      <c r="P6" s="174" t="s">
        <v>103</v>
      </c>
      <c r="Q6" s="174" t="s">
        <v>104</v>
      </c>
      <c r="R6" s="174" t="s">
        <v>105</v>
      </c>
      <c r="S6" s="174" t="s">
        <v>106</v>
      </c>
      <c r="T6" s="174" t="s">
        <v>107</v>
      </c>
      <c r="U6" s="174" t="s">
        <v>108</v>
      </c>
    </row>
    <row r="7" spans="1:60" x14ac:dyDescent="0.2">
      <c r="A7" s="175" t="s">
        <v>109</v>
      </c>
      <c r="B7" s="177" t="s">
        <v>71</v>
      </c>
      <c r="C7" s="178" t="s">
        <v>72</v>
      </c>
      <c r="D7" s="179"/>
      <c r="E7" s="185"/>
      <c r="F7" s="189"/>
      <c r="G7" s="189">
        <f>SUMIF(AE8:AE25,"&lt;&gt;NOR",G8:G25)</f>
        <v>82763.87000000001</v>
      </c>
      <c r="H7" s="189"/>
      <c r="I7" s="189">
        <f>SUM(I8:I25)</f>
        <v>0</v>
      </c>
      <c r="J7" s="189"/>
      <c r="K7" s="189">
        <f>SUM(K8:K25)</f>
        <v>82763.87000000001</v>
      </c>
      <c r="L7" s="189"/>
      <c r="M7" s="189">
        <f>SUM(M8:M25)</f>
        <v>100144.2827</v>
      </c>
      <c r="N7" s="189"/>
      <c r="O7" s="189">
        <f>SUM(O8:O25)</f>
        <v>46.07</v>
      </c>
      <c r="P7" s="189"/>
      <c r="Q7" s="189">
        <f>SUM(Q8:Q25)</f>
        <v>0</v>
      </c>
      <c r="R7" s="189"/>
      <c r="S7" s="189"/>
      <c r="T7" s="190"/>
      <c r="U7" s="189">
        <f>SUM(U8:U25)</f>
        <v>0</v>
      </c>
      <c r="AE7" t="s">
        <v>110</v>
      </c>
    </row>
    <row r="8" spans="1:60" outlineLevel="1" x14ac:dyDescent="0.2">
      <c r="A8" s="170">
        <v>1</v>
      </c>
      <c r="B8" s="180" t="s">
        <v>111</v>
      </c>
      <c r="C8" s="201" t="s">
        <v>112</v>
      </c>
      <c r="D8" s="182" t="s">
        <v>113</v>
      </c>
      <c r="E8" s="186">
        <v>15.874000000000001</v>
      </c>
      <c r="F8" s="191">
        <v>2355.5</v>
      </c>
      <c r="G8" s="191">
        <v>37391.21</v>
      </c>
      <c r="H8" s="191">
        <v>0</v>
      </c>
      <c r="I8" s="191">
        <f>ROUND(E8*H8,2)</f>
        <v>0</v>
      </c>
      <c r="J8" s="191">
        <v>2355.5</v>
      </c>
      <c r="K8" s="191">
        <f>ROUND(E8*J8,2)</f>
        <v>37391.21</v>
      </c>
      <c r="L8" s="191">
        <v>21</v>
      </c>
      <c r="M8" s="191">
        <f>G8*(1+L8/100)</f>
        <v>45243.364099999999</v>
      </c>
      <c r="N8" s="191">
        <v>2.5249999999999999</v>
      </c>
      <c r="O8" s="191">
        <f>ROUND(E8*N8,2)</f>
        <v>40.08</v>
      </c>
      <c r="P8" s="191">
        <v>0</v>
      </c>
      <c r="Q8" s="191">
        <f>ROUND(E8*P8,2)</f>
        <v>0</v>
      </c>
      <c r="R8" s="191"/>
      <c r="S8" s="191"/>
      <c r="T8" s="192">
        <v>0</v>
      </c>
      <c r="U8" s="191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114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2" t="s">
        <v>115</v>
      </c>
      <c r="D9" s="183"/>
      <c r="E9" s="187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116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22.5" outlineLevel="1" x14ac:dyDescent="0.2">
      <c r="A10" s="170"/>
      <c r="B10" s="180"/>
      <c r="C10" s="202" t="s">
        <v>117</v>
      </c>
      <c r="D10" s="183"/>
      <c r="E10" s="187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116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2" t="s">
        <v>118</v>
      </c>
      <c r="D11" s="183"/>
      <c r="E11" s="187">
        <v>7.18</v>
      </c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2"/>
      <c r="U11" s="191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116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0"/>
      <c r="C12" s="202" t="s">
        <v>119</v>
      </c>
      <c r="D12" s="183"/>
      <c r="E12" s="187">
        <v>8.6940000000000008</v>
      </c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2"/>
      <c r="U12" s="191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116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>
        <v>2</v>
      </c>
      <c r="B13" s="180" t="s">
        <v>120</v>
      </c>
      <c r="C13" s="201" t="s">
        <v>121</v>
      </c>
      <c r="D13" s="182" t="s">
        <v>113</v>
      </c>
      <c r="E13" s="186">
        <v>15.874000000000001</v>
      </c>
      <c r="F13" s="191">
        <v>36.5</v>
      </c>
      <c r="G13" s="191">
        <v>579.4</v>
      </c>
      <c r="H13" s="191">
        <v>0</v>
      </c>
      <c r="I13" s="191">
        <f>ROUND(E13*H13,2)</f>
        <v>0</v>
      </c>
      <c r="J13" s="191">
        <v>36.5</v>
      </c>
      <c r="K13" s="191">
        <f>ROUND(E13*J13,2)</f>
        <v>579.4</v>
      </c>
      <c r="L13" s="191">
        <v>21</v>
      </c>
      <c r="M13" s="191">
        <f>G13*(1+L13/100)</f>
        <v>701.07399999999996</v>
      </c>
      <c r="N13" s="191">
        <v>0</v>
      </c>
      <c r="O13" s="191">
        <f>ROUND(E13*N13,2)</f>
        <v>0</v>
      </c>
      <c r="P13" s="191">
        <v>0</v>
      </c>
      <c r="Q13" s="191">
        <f>ROUND(E13*P13,2)</f>
        <v>0</v>
      </c>
      <c r="R13" s="191"/>
      <c r="S13" s="191"/>
      <c r="T13" s="192">
        <v>0</v>
      </c>
      <c r="U13" s="191">
        <f>ROUND(E13*T13,2)</f>
        <v>0</v>
      </c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114</v>
      </c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>
        <v>3</v>
      </c>
      <c r="B14" s="180" t="s">
        <v>122</v>
      </c>
      <c r="C14" s="201" t="s">
        <v>123</v>
      </c>
      <c r="D14" s="182" t="s">
        <v>124</v>
      </c>
      <c r="E14" s="186">
        <v>0.88802000000000003</v>
      </c>
      <c r="F14" s="191">
        <v>22806.5</v>
      </c>
      <c r="G14" s="191">
        <v>20252.63</v>
      </c>
      <c r="H14" s="191">
        <v>0</v>
      </c>
      <c r="I14" s="191">
        <f>ROUND(E14*H14,2)</f>
        <v>0</v>
      </c>
      <c r="J14" s="191">
        <v>22806.5</v>
      </c>
      <c r="K14" s="191">
        <f>ROUND(E14*J14,2)</f>
        <v>20252.63</v>
      </c>
      <c r="L14" s="191">
        <v>21</v>
      </c>
      <c r="M14" s="191">
        <f>G14*(1+L14/100)</f>
        <v>24505.6823</v>
      </c>
      <c r="N14" s="191">
        <v>1.0662499999999999</v>
      </c>
      <c r="O14" s="191">
        <f>ROUND(E14*N14,2)</f>
        <v>0.95</v>
      </c>
      <c r="P14" s="191">
        <v>0</v>
      </c>
      <c r="Q14" s="191">
        <f>ROUND(E14*P14,2)</f>
        <v>0</v>
      </c>
      <c r="R14" s="191"/>
      <c r="S14" s="191"/>
      <c r="T14" s="192">
        <v>0</v>
      </c>
      <c r="U14" s="191">
        <f>ROUND(E14*T14,2)</f>
        <v>0</v>
      </c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114</v>
      </c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2" t="s">
        <v>115</v>
      </c>
      <c r="D15" s="183"/>
      <c r="E15" s="187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2"/>
      <c r="U15" s="191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116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ht="22.5" outlineLevel="1" x14ac:dyDescent="0.2">
      <c r="A16" s="170"/>
      <c r="B16" s="180"/>
      <c r="C16" s="202" t="s">
        <v>117</v>
      </c>
      <c r="D16" s="183"/>
      <c r="E16" s="187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2"/>
      <c r="U16" s="191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116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2" t="s">
        <v>125</v>
      </c>
      <c r="D17" s="183"/>
      <c r="E17" s="187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2"/>
      <c r="U17" s="191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116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 x14ac:dyDescent="0.2">
      <c r="A18" s="170"/>
      <c r="B18" s="180"/>
      <c r="C18" s="202" t="s">
        <v>126</v>
      </c>
      <c r="D18" s="183"/>
      <c r="E18" s="187">
        <v>0.61260000000000003</v>
      </c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2"/>
      <c r="U18" s="191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116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 x14ac:dyDescent="0.2">
      <c r="A19" s="170"/>
      <c r="B19" s="180"/>
      <c r="C19" s="202" t="s">
        <v>127</v>
      </c>
      <c r="D19" s="183"/>
      <c r="E19" s="187">
        <v>0.27543000000000001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116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>
        <v>4</v>
      </c>
      <c r="B20" s="180" t="s">
        <v>128</v>
      </c>
      <c r="C20" s="201" t="s">
        <v>129</v>
      </c>
      <c r="D20" s="182" t="s">
        <v>113</v>
      </c>
      <c r="E20" s="186">
        <v>12</v>
      </c>
      <c r="F20" s="191">
        <v>1898.5</v>
      </c>
      <c r="G20" s="191">
        <v>22782</v>
      </c>
      <c r="H20" s="191">
        <v>0</v>
      </c>
      <c r="I20" s="191">
        <f>ROUND(E20*H20,2)</f>
        <v>0</v>
      </c>
      <c r="J20" s="191">
        <v>1898.5</v>
      </c>
      <c r="K20" s="191">
        <f>ROUND(E20*J20,2)</f>
        <v>22782</v>
      </c>
      <c r="L20" s="191">
        <v>21</v>
      </c>
      <c r="M20" s="191">
        <f>G20*(1+L20/100)</f>
        <v>27566.219999999998</v>
      </c>
      <c r="N20" s="191">
        <v>0.42</v>
      </c>
      <c r="O20" s="191">
        <f>ROUND(E20*N20,2)</f>
        <v>5.04</v>
      </c>
      <c r="P20" s="191">
        <v>0</v>
      </c>
      <c r="Q20" s="191">
        <f>ROUND(E20*P20,2)</f>
        <v>0</v>
      </c>
      <c r="R20" s="191"/>
      <c r="S20" s="191"/>
      <c r="T20" s="192">
        <v>0</v>
      </c>
      <c r="U20" s="191">
        <f>ROUND(E20*T20,2)</f>
        <v>0</v>
      </c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114</v>
      </c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2" t="s">
        <v>130</v>
      </c>
      <c r="D21" s="183"/>
      <c r="E21" s="187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2"/>
      <c r="U21" s="191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116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ht="22.5" outlineLevel="1" x14ac:dyDescent="0.2">
      <c r="A22" s="170"/>
      <c r="B22" s="180"/>
      <c r="C22" s="202" t="s">
        <v>131</v>
      </c>
      <c r="D22" s="183"/>
      <c r="E22" s="187">
        <v>12</v>
      </c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2"/>
      <c r="U22" s="191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116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>
        <v>5</v>
      </c>
      <c r="B23" s="180" t="s">
        <v>132</v>
      </c>
      <c r="C23" s="201" t="s">
        <v>133</v>
      </c>
      <c r="D23" s="182" t="s">
        <v>134</v>
      </c>
      <c r="E23" s="186">
        <v>96.1</v>
      </c>
      <c r="F23" s="191">
        <v>18.3</v>
      </c>
      <c r="G23" s="191">
        <v>1758.63</v>
      </c>
      <c r="H23" s="191">
        <v>0</v>
      </c>
      <c r="I23" s="191">
        <f>ROUND(E23*H23,2)</f>
        <v>0</v>
      </c>
      <c r="J23" s="191">
        <v>18.3</v>
      </c>
      <c r="K23" s="191">
        <f>ROUND(E23*J23,2)</f>
        <v>1758.63</v>
      </c>
      <c r="L23" s="191">
        <v>21</v>
      </c>
      <c r="M23" s="191">
        <f>G23*(1+L23/100)</f>
        <v>2127.9423000000002</v>
      </c>
      <c r="N23" s="191">
        <v>0</v>
      </c>
      <c r="O23" s="191">
        <f>ROUND(E23*N23,2)</f>
        <v>0</v>
      </c>
      <c r="P23" s="191">
        <v>0</v>
      </c>
      <c r="Q23" s="191">
        <f>ROUND(E23*P23,2)</f>
        <v>0</v>
      </c>
      <c r="R23" s="191"/>
      <c r="S23" s="191"/>
      <c r="T23" s="192">
        <v>0</v>
      </c>
      <c r="U23" s="191">
        <f>ROUND(E23*T23,2)</f>
        <v>0</v>
      </c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114</v>
      </c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0"/>
      <c r="C24" s="202" t="s">
        <v>115</v>
      </c>
      <c r="D24" s="183"/>
      <c r="E24" s="187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2"/>
      <c r="U24" s="191"/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116</v>
      </c>
      <c r="AF24" s="169">
        <v>0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2" t="s">
        <v>135</v>
      </c>
      <c r="D25" s="183"/>
      <c r="E25" s="187">
        <v>96.1</v>
      </c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2"/>
      <c r="U25" s="191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116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x14ac:dyDescent="0.2">
      <c r="A26" s="176" t="s">
        <v>109</v>
      </c>
      <c r="B26" s="181" t="s">
        <v>73</v>
      </c>
      <c r="C26" s="203" t="s">
        <v>74</v>
      </c>
      <c r="D26" s="184"/>
      <c r="E26" s="188"/>
      <c r="F26" s="193"/>
      <c r="G26" s="193">
        <f>SUMIF(AE27:AE40,"&lt;&gt;NOR",G27:G40)</f>
        <v>9081.92</v>
      </c>
      <c r="H26" s="193"/>
      <c r="I26" s="193">
        <f>SUM(I27:I40)</f>
        <v>0</v>
      </c>
      <c r="J26" s="193"/>
      <c r="K26" s="193">
        <f>SUM(K27:K40)</f>
        <v>9081.92</v>
      </c>
      <c r="L26" s="193"/>
      <c r="M26" s="193">
        <f>SUM(M27:M40)</f>
        <v>10989.123199999998</v>
      </c>
      <c r="N26" s="193"/>
      <c r="O26" s="193">
        <f>SUM(O27:O40)</f>
        <v>0</v>
      </c>
      <c r="P26" s="193"/>
      <c r="Q26" s="193">
        <f>SUM(Q27:Q40)</f>
        <v>41.59</v>
      </c>
      <c r="R26" s="193"/>
      <c r="S26" s="193"/>
      <c r="T26" s="194"/>
      <c r="U26" s="193">
        <f>SUM(U27:U40)</f>
        <v>0</v>
      </c>
      <c r="AE26" t="s">
        <v>110</v>
      </c>
    </row>
    <row r="27" spans="1:60" outlineLevel="1" x14ac:dyDescent="0.2">
      <c r="A27" s="170">
        <v>6</v>
      </c>
      <c r="B27" s="180" t="s">
        <v>136</v>
      </c>
      <c r="C27" s="201" t="s">
        <v>137</v>
      </c>
      <c r="D27" s="182" t="s">
        <v>134</v>
      </c>
      <c r="E27" s="186">
        <v>96.1</v>
      </c>
      <c r="F27" s="191">
        <v>27.4</v>
      </c>
      <c r="G27" s="191">
        <v>2633.14</v>
      </c>
      <c r="H27" s="191">
        <v>0</v>
      </c>
      <c r="I27" s="191">
        <f>ROUND(E27*H27,2)</f>
        <v>0</v>
      </c>
      <c r="J27" s="191">
        <v>27.4</v>
      </c>
      <c r="K27" s="191">
        <f>ROUND(E27*J27,2)</f>
        <v>2633.14</v>
      </c>
      <c r="L27" s="191">
        <v>21</v>
      </c>
      <c r="M27" s="191">
        <f>G27*(1+L27/100)</f>
        <v>3186.0993999999996</v>
      </c>
      <c r="N27" s="191">
        <v>0</v>
      </c>
      <c r="O27" s="191">
        <f>ROUND(E27*N27,2)</f>
        <v>0</v>
      </c>
      <c r="P27" s="191">
        <v>0.02</v>
      </c>
      <c r="Q27" s="191">
        <f>ROUND(E27*P27,2)</f>
        <v>1.92</v>
      </c>
      <c r="R27" s="191"/>
      <c r="S27" s="191"/>
      <c r="T27" s="192">
        <v>0</v>
      </c>
      <c r="U27" s="191">
        <f>ROUND(E27*T27,2)</f>
        <v>0</v>
      </c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114</v>
      </c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2" t="s">
        <v>115</v>
      </c>
      <c r="D28" s="183"/>
      <c r="E28" s="187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2"/>
      <c r="U28" s="191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116</v>
      </c>
      <c r="AF28" s="169">
        <v>0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22.5" outlineLevel="1" x14ac:dyDescent="0.2">
      <c r="A29" s="170"/>
      <c r="B29" s="180"/>
      <c r="C29" s="202" t="s">
        <v>138</v>
      </c>
      <c r="D29" s="183"/>
      <c r="E29" s="187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2"/>
      <c r="U29" s="191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116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ht="22.5" outlineLevel="1" x14ac:dyDescent="0.2">
      <c r="A30" s="170"/>
      <c r="B30" s="180"/>
      <c r="C30" s="202" t="s">
        <v>139</v>
      </c>
      <c r="D30" s="183"/>
      <c r="E30" s="187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2"/>
      <c r="U30" s="191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116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2" t="s">
        <v>135</v>
      </c>
      <c r="D31" s="183"/>
      <c r="E31" s="187">
        <v>96.1</v>
      </c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/>
      <c r="U31" s="191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116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>
        <v>7</v>
      </c>
      <c r="B32" s="180" t="s">
        <v>140</v>
      </c>
      <c r="C32" s="201" t="s">
        <v>141</v>
      </c>
      <c r="D32" s="182" t="s">
        <v>113</v>
      </c>
      <c r="E32" s="186">
        <v>28.337</v>
      </c>
      <c r="F32" s="191">
        <v>100.4</v>
      </c>
      <c r="G32" s="191">
        <v>2845.03</v>
      </c>
      <c r="H32" s="191">
        <v>0</v>
      </c>
      <c r="I32" s="191">
        <f>ROUND(E32*H32,2)</f>
        <v>0</v>
      </c>
      <c r="J32" s="191">
        <v>100.4</v>
      </c>
      <c r="K32" s="191">
        <f>ROUND(E32*J32,2)</f>
        <v>2845.03</v>
      </c>
      <c r="L32" s="191">
        <v>21</v>
      </c>
      <c r="M32" s="191">
        <f>G32*(1+L32/100)</f>
        <v>3442.4863</v>
      </c>
      <c r="N32" s="191">
        <v>0</v>
      </c>
      <c r="O32" s="191">
        <f>ROUND(E32*N32,2)</f>
        <v>0</v>
      </c>
      <c r="P32" s="191">
        <v>1.4</v>
      </c>
      <c r="Q32" s="191">
        <f>ROUND(E32*P32,2)</f>
        <v>39.67</v>
      </c>
      <c r="R32" s="191"/>
      <c r="S32" s="191"/>
      <c r="T32" s="192">
        <v>0</v>
      </c>
      <c r="U32" s="191">
        <f>ROUND(E32*T32,2)</f>
        <v>0</v>
      </c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114</v>
      </c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ht="22.5" outlineLevel="1" x14ac:dyDescent="0.2">
      <c r="A33" s="170"/>
      <c r="B33" s="180"/>
      <c r="C33" s="202" t="s">
        <v>142</v>
      </c>
      <c r="D33" s="183"/>
      <c r="E33" s="187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2"/>
      <c r="U33" s="191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116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2" t="s">
        <v>143</v>
      </c>
      <c r="D34" s="183"/>
      <c r="E34" s="187">
        <v>16.337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2"/>
      <c r="U34" s="191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116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22.5" outlineLevel="1" x14ac:dyDescent="0.2">
      <c r="A35" s="170"/>
      <c r="B35" s="180"/>
      <c r="C35" s="202" t="s">
        <v>131</v>
      </c>
      <c r="D35" s="183"/>
      <c r="E35" s="187">
        <v>12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2"/>
      <c r="U35" s="191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116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ht="33.75" outlineLevel="1" x14ac:dyDescent="0.2">
      <c r="A36" s="170">
        <v>8</v>
      </c>
      <c r="B36" s="180" t="s">
        <v>144</v>
      </c>
      <c r="C36" s="201" t="s">
        <v>145</v>
      </c>
      <c r="D36" s="182" t="s">
        <v>134</v>
      </c>
      <c r="E36" s="186">
        <v>96.1</v>
      </c>
      <c r="F36" s="191">
        <v>37.5</v>
      </c>
      <c r="G36" s="191">
        <v>3603.75</v>
      </c>
      <c r="H36" s="191">
        <v>0</v>
      </c>
      <c r="I36" s="191">
        <f>ROUND(E36*H36,2)</f>
        <v>0</v>
      </c>
      <c r="J36" s="191">
        <v>37.5</v>
      </c>
      <c r="K36" s="191">
        <f>ROUND(E36*J36,2)</f>
        <v>3603.75</v>
      </c>
      <c r="L36" s="191">
        <v>21</v>
      </c>
      <c r="M36" s="191">
        <f>G36*(1+L36/100)</f>
        <v>4360.5374999999995</v>
      </c>
      <c r="N36" s="191">
        <v>0</v>
      </c>
      <c r="O36" s="191">
        <f>ROUND(E36*N36,2)</f>
        <v>0</v>
      </c>
      <c r="P36" s="191">
        <v>0</v>
      </c>
      <c r="Q36" s="191">
        <f>ROUND(E36*P36,2)</f>
        <v>0</v>
      </c>
      <c r="R36" s="191"/>
      <c r="S36" s="191"/>
      <c r="T36" s="192">
        <v>0</v>
      </c>
      <c r="U36" s="191">
        <f>ROUND(E36*T36,2)</f>
        <v>0</v>
      </c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114</v>
      </c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/>
      <c r="B37" s="180"/>
      <c r="C37" s="202" t="s">
        <v>115</v>
      </c>
      <c r="D37" s="183"/>
      <c r="E37" s="187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2"/>
      <c r="U37" s="191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116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ht="22.5" outlineLevel="1" x14ac:dyDescent="0.2">
      <c r="A38" s="170"/>
      <c r="B38" s="180"/>
      <c r="C38" s="202" t="s">
        <v>138</v>
      </c>
      <c r="D38" s="183"/>
      <c r="E38" s="187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2"/>
      <c r="U38" s="191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116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ht="22.5" outlineLevel="1" x14ac:dyDescent="0.2">
      <c r="A39" s="170"/>
      <c r="B39" s="180"/>
      <c r="C39" s="202" t="s">
        <v>139</v>
      </c>
      <c r="D39" s="183"/>
      <c r="E39" s="187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116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2" t="s">
        <v>135</v>
      </c>
      <c r="D40" s="183"/>
      <c r="E40" s="187">
        <v>96.1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116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x14ac:dyDescent="0.2">
      <c r="A41" s="176" t="s">
        <v>109</v>
      </c>
      <c r="B41" s="181" t="s">
        <v>75</v>
      </c>
      <c r="C41" s="203" t="s">
        <v>76</v>
      </c>
      <c r="D41" s="184"/>
      <c r="E41" s="188"/>
      <c r="F41" s="193"/>
      <c r="G41" s="193">
        <f>SUMIF(AE42:AE45,"&lt;&gt;NOR",G42:G45)</f>
        <v>6311.41</v>
      </c>
      <c r="H41" s="193"/>
      <c r="I41" s="193">
        <f>SUM(I42:I45)</f>
        <v>0</v>
      </c>
      <c r="J41" s="193"/>
      <c r="K41" s="193">
        <f>SUM(K42:K45)</f>
        <v>6311.41</v>
      </c>
      <c r="L41" s="193"/>
      <c r="M41" s="193">
        <f>SUM(M42:M45)</f>
        <v>7636.8060999999998</v>
      </c>
      <c r="N41" s="193"/>
      <c r="O41" s="193">
        <f>SUM(O42:O45)</f>
        <v>0</v>
      </c>
      <c r="P41" s="193"/>
      <c r="Q41" s="193">
        <f>SUM(Q42:Q45)</f>
        <v>0</v>
      </c>
      <c r="R41" s="193"/>
      <c r="S41" s="193"/>
      <c r="T41" s="194"/>
      <c r="U41" s="193">
        <f>SUM(U42:U45)</f>
        <v>0</v>
      </c>
      <c r="AE41" t="s">
        <v>110</v>
      </c>
    </row>
    <row r="42" spans="1:60" outlineLevel="1" x14ac:dyDescent="0.2">
      <c r="A42" s="170">
        <v>9</v>
      </c>
      <c r="B42" s="180" t="s">
        <v>146</v>
      </c>
      <c r="C42" s="201" t="s">
        <v>147</v>
      </c>
      <c r="D42" s="182" t="s">
        <v>124</v>
      </c>
      <c r="E42" s="186">
        <v>46.0687</v>
      </c>
      <c r="F42" s="191">
        <v>137</v>
      </c>
      <c r="G42" s="191">
        <v>6311.41</v>
      </c>
      <c r="H42" s="191">
        <v>0</v>
      </c>
      <c r="I42" s="191">
        <f>ROUND(E42*H42,2)</f>
        <v>0</v>
      </c>
      <c r="J42" s="191">
        <v>137</v>
      </c>
      <c r="K42" s="191">
        <f>ROUND(E42*J42,2)</f>
        <v>6311.41</v>
      </c>
      <c r="L42" s="191">
        <v>21</v>
      </c>
      <c r="M42" s="191">
        <f>G42*(1+L42/100)</f>
        <v>7636.8060999999998</v>
      </c>
      <c r="N42" s="191">
        <v>0</v>
      </c>
      <c r="O42" s="191">
        <f>ROUND(E42*N42,2)</f>
        <v>0</v>
      </c>
      <c r="P42" s="191">
        <v>0</v>
      </c>
      <c r="Q42" s="191">
        <f>ROUND(E42*P42,2)</f>
        <v>0</v>
      </c>
      <c r="R42" s="191"/>
      <c r="S42" s="191"/>
      <c r="T42" s="192">
        <v>0</v>
      </c>
      <c r="U42" s="191">
        <f>ROUND(E42*T42,2)</f>
        <v>0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148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0"/>
      <c r="C43" s="202" t="s">
        <v>149</v>
      </c>
      <c r="D43" s="183"/>
      <c r="E43" s="187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2"/>
      <c r="U43" s="191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116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2" t="s">
        <v>150</v>
      </c>
      <c r="D44" s="183"/>
      <c r="E44" s="187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2"/>
      <c r="U44" s="191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116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2" t="s">
        <v>151</v>
      </c>
      <c r="D45" s="183"/>
      <c r="E45" s="187">
        <v>46.0687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116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x14ac:dyDescent="0.2">
      <c r="A46" s="176" t="s">
        <v>109</v>
      </c>
      <c r="B46" s="181" t="s">
        <v>77</v>
      </c>
      <c r="C46" s="203" t="s">
        <v>78</v>
      </c>
      <c r="D46" s="184"/>
      <c r="E46" s="188"/>
      <c r="F46" s="193"/>
      <c r="G46" s="193">
        <f>SUMIF(AE47:AE58,"&lt;&gt;NOR",G47:G58)</f>
        <v>5015.46</v>
      </c>
      <c r="H46" s="193"/>
      <c r="I46" s="193">
        <f>SUM(I47:I58)</f>
        <v>4243.78</v>
      </c>
      <c r="J46" s="193"/>
      <c r="K46" s="193">
        <f>SUM(K47:K58)</f>
        <v>771.68</v>
      </c>
      <c r="L46" s="193"/>
      <c r="M46" s="193">
        <f>SUM(M47:M58)</f>
        <v>6068.7065999999995</v>
      </c>
      <c r="N46" s="193"/>
      <c r="O46" s="193">
        <f>SUM(O47:O58)</f>
        <v>0.22</v>
      </c>
      <c r="P46" s="193"/>
      <c r="Q46" s="193">
        <f>SUM(Q47:Q58)</f>
        <v>0</v>
      </c>
      <c r="R46" s="193"/>
      <c r="S46" s="193"/>
      <c r="T46" s="194"/>
      <c r="U46" s="193">
        <f>SUM(U47:U58)</f>
        <v>0</v>
      </c>
      <c r="AE46" t="s">
        <v>110</v>
      </c>
    </row>
    <row r="47" spans="1:60" outlineLevel="1" x14ac:dyDescent="0.2">
      <c r="A47" s="170">
        <v>10</v>
      </c>
      <c r="B47" s="180" t="s">
        <v>152</v>
      </c>
      <c r="C47" s="201" t="s">
        <v>153</v>
      </c>
      <c r="D47" s="182" t="s">
        <v>134</v>
      </c>
      <c r="E47" s="186">
        <v>192.2</v>
      </c>
      <c r="F47" s="191">
        <v>3.7</v>
      </c>
      <c r="G47" s="191">
        <v>711.14</v>
      </c>
      <c r="H47" s="191">
        <v>0</v>
      </c>
      <c r="I47" s="191">
        <f>ROUND(E47*H47,2)</f>
        <v>0</v>
      </c>
      <c r="J47" s="191">
        <v>3.7</v>
      </c>
      <c r="K47" s="191">
        <f>ROUND(E47*J47,2)</f>
        <v>711.14</v>
      </c>
      <c r="L47" s="191">
        <v>21</v>
      </c>
      <c r="M47" s="191">
        <f>G47*(1+L47/100)</f>
        <v>860.47939999999994</v>
      </c>
      <c r="N47" s="191">
        <v>0</v>
      </c>
      <c r="O47" s="191">
        <f>ROUND(E47*N47,2)</f>
        <v>0</v>
      </c>
      <c r="P47" s="191">
        <v>0</v>
      </c>
      <c r="Q47" s="191">
        <f>ROUND(E47*P47,2)</f>
        <v>0</v>
      </c>
      <c r="R47" s="191"/>
      <c r="S47" s="191"/>
      <c r="T47" s="192">
        <v>0</v>
      </c>
      <c r="U47" s="191">
        <f>ROUND(E47*T47,2)</f>
        <v>0</v>
      </c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154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2" t="s">
        <v>115</v>
      </c>
      <c r="D48" s="183"/>
      <c r="E48" s="187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2"/>
      <c r="U48" s="191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116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2" t="s">
        <v>155</v>
      </c>
      <c r="D49" s="183"/>
      <c r="E49" s="187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2"/>
      <c r="U49" s="191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116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2" t="s">
        <v>156</v>
      </c>
      <c r="D50" s="183"/>
      <c r="E50" s="187">
        <v>192.2</v>
      </c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2"/>
      <c r="U50" s="191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116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>
        <v>11</v>
      </c>
      <c r="B51" s="180" t="s">
        <v>157</v>
      </c>
      <c r="C51" s="201" t="s">
        <v>158</v>
      </c>
      <c r="D51" s="182" t="s">
        <v>134</v>
      </c>
      <c r="E51" s="186">
        <v>221.03</v>
      </c>
      <c r="F51" s="191">
        <v>19.2</v>
      </c>
      <c r="G51" s="191">
        <v>4243.78</v>
      </c>
      <c r="H51" s="191">
        <v>19.2</v>
      </c>
      <c r="I51" s="191">
        <f>ROUND(E51*H51,2)</f>
        <v>4243.78</v>
      </c>
      <c r="J51" s="191">
        <v>0</v>
      </c>
      <c r="K51" s="191">
        <f>ROUND(E51*J51,2)</f>
        <v>0</v>
      </c>
      <c r="L51" s="191">
        <v>21</v>
      </c>
      <c r="M51" s="191">
        <f>G51*(1+L51/100)</f>
        <v>5134.9737999999998</v>
      </c>
      <c r="N51" s="191">
        <v>1E-3</v>
      </c>
      <c r="O51" s="191">
        <f>ROUND(E51*N51,2)</f>
        <v>0.22</v>
      </c>
      <c r="P51" s="191">
        <v>0</v>
      </c>
      <c r="Q51" s="191">
        <f>ROUND(E51*P51,2)</f>
        <v>0</v>
      </c>
      <c r="R51" s="191"/>
      <c r="S51" s="191"/>
      <c r="T51" s="192">
        <v>0</v>
      </c>
      <c r="U51" s="191">
        <f>ROUND(E51*T51,2)</f>
        <v>0</v>
      </c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159</v>
      </c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2" t="s">
        <v>115</v>
      </c>
      <c r="D52" s="183"/>
      <c r="E52" s="187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2"/>
      <c r="U52" s="191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116</v>
      </c>
      <c r="AF52" s="169">
        <v>0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2" t="s">
        <v>160</v>
      </c>
      <c r="D53" s="183"/>
      <c r="E53" s="187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2"/>
      <c r="U53" s="191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116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/>
      <c r="B54" s="180"/>
      <c r="C54" s="202" t="s">
        <v>161</v>
      </c>
      <c r="D54" s="183"/>
      <c r="E54" s="187">
        <v>221.03</v>
      </c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2"/>
      <c r="U54" s="191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116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>
        <v>12</v>
      </c>
      <c r="B55" s="180" t="s">
        <v>162</v>
      </c>
      <c r="C55" s="201" t="s">
        <v>163</v>
      </c>
      <c r="D55" s="182" t="s">
        <v>124</v>
      </c>
      <c r="E55" s="186">
        <v>0.22103</v>
      </c>
      <c r="F55" s="191">
        <v>273.89999999999998</v>
      </c>
      <c r="G55" s="191">
        <v>60.54</v>
      </c>
      <c r="H55" s="191">
        <v>0</v>
      </c>
      <c r="I55" s="191">
        <f>ROUND(E55*H55,2)</f>
        <v>0</v>
      </c>
      <c r="J55" s="191">
        <v>273.89999999999998</v>
      </c>
      <c r="K55" s="191">
        <f>ROUND(E55*J55,2)</f>
        <v>60.54</v>
      </c>
      <c r="L55" s="191">
        <v>21</v>
      </c>
      <c r="M55" s="191">
        <f>G55*(1+L55/100)</f>
        <v>73.253399999999999</v>
      </c>
      <c r="N55" s="191">
        <v>0</v>
      </c>
      <c r="O55" s="191">
        <f>ROUND(E55*N55,2)</f>
        <v>0</v>
      </c>
      <c r="P55" s="191">
        <v>0</v>
      </c>
      <c r="Q55" s="191">
        <f>ROUND(E55*P55,2)</f>
        <v>0</v>
      </c>
      <c r="R55" s="191"/>
      <c r="S55" s="191"/>
      <c r="T55" s="192">
        <v>0</v>
      </c>
      <c r="U55" s="191">
        <f>ROUND(E55*T55,2)</f>
        <v>0</v>
      </c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148</v>
      </c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2" t="s">
        <v>149</v>
      </c>
      <c r="D56" s="183"/>
      <c r="E56" s="187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2"/>
      <c r="U56" s="191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116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2" t="s">
        <v>164</v>
      </c>
      <c r="D57" s="183"/>
      <c r="E57" s="187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2"/>
      <c r="U57" s="191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116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2" t="s">
        <v>165</v>
      </c>
      <c r="D58" s="183"/>
      <c r="E58" s="187">
        <v>0.22103</v>
      </c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2"/>
      <c r="U58" s="191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116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x14ac:dyDescent="0.2">
      <c r="A59" s="176" t="s">
        <v>109</v>
      </c>
      <c r="B59" s="181" t="s">
        <v>79</v>
      </c>
      <c r="C59" s="203" t="s">
        <v>80</v>
      </c>
      <c r="D59" s="184"/>
      <c r="E59" s="188"/>
      <c r="F59" s="193"/>
      <c r="G59" s="193">
        <f>SUMIF(AE60:AE63,"&lt;&gt;NOR",G60:G63)</f>
        <v>3949.71</v>
      </c>
      <c r="H59" s="193"/>
      <c r="I59" s="193">
        <f>SUM(I60:I63)</f>
        <v>0</v>
      </c>
      <c r="J59" s="193"/>
      <c r="K59" s="193">
        <f>SUM(K60:K63)</f>
        <v>3949.71</v>
      </c>
      <c r="L59" s="193"/>
      <c r="M59" s="193">
        <f>SUM(M60:M63)</f>
        <v>4779.1490999999996</v>
      </c>
      <c r="N59" s="193"/>
      <c r="O59" s="193">
        <f>SUM(O60:O63)</f>
        <v>0</v>
      </c>
      <c r="P59" s="193"/>
      <c r="Q59" s="193">
        <f>SUM(Q60:Q63)</f>
        <v>0</v>
      </c>
      <c r="R59" s="193"/>
      <c r="S59" s="193"/>
      <c r="T59" s="194"/>
      <c r="U59" s="193">
        <f>SUM(U60:U63)</f>
        <v>0</v>
      </c>
      <c r="AE59" t="s">
        <v>110</v>
      </c>
    </row>
    <row r="60" spans="1:60" ht="22.5" outlineLevel="1" x14ac:dyDescent="0.2">
      <c r="A60" s="170">
        <v>13</v>
      </c>
      <c r="B60" s="180" t="s">
        <v>166</v>
      </c>
      <c r="C60" s="201" t="s">
        <v>167</v>
      </c>
      <c r="D60" s="182" t="s">
        <v>134</v>
      </c>
      <c r="E60" s="186">
        <v>96.1</v>
      </c>
      <c r="F60" s="191">
        <v>41.1</v>
      </c>
      <c r="G60" s="191">
        <v>3949.71</v>
      </c>
      <c r="H60" s="191">
        <v>0</v>
      </c>
      <c r="I60" s="191">
        <f>ROUND(E60*H60,2)</f>
        <v>0</v>
      </c>
      <c r="J60" s="191">
        <v>41.1</v>
      </c>
      <c r="K60" s="191">
        <f>ROUND(E60*J60,2)</f>
        <v>3949.71</v>
      </c>
      <c r="L60" s="191">
        <v>21</v>
      </c>
      <c r="M60" s="191">
        <f>G60*(1+L60/100)</f>
        <v>4779.1490999999996</v>
      </c>
      <c r="N60" s="191">
        <v>0</v>
      </c>
      <c r="O60" s="191">
        <f>ROUND(E60*N60,2)</f>
        <v>0</v>
      </c>
      <c r="P60" s="191">
        <v>0</v>
      </c>
      <c r="Q60" s="191">
        <f>ROUND(E60*P60,2)</f>
        <v>0</v>
      </c>
      <c r="R60" s="191"/>
      <c r="S60" s="191"/>
      <c r="T60" s="192">
        <v>0</v>
      </c>
      <c r="U60" s="191">
        <f>ROUND(E60*T60,2)</f>
        <v>0</v>
      </c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114</v>
      </c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2" t="s">
        <v>115</v>
      </c>
      <c r="D61" s="183"/>
      <c r="E61" s="187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2"/>
      <c r="U61" s="191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116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ht="22.5" outlineLevel="1" x14ac:dyDescent="0.2">
      <c r="A62" s="170"/>
      <c r="B62" s="180"/>
      <c r="C62" s="202" t="s">
        <v>168</v>
      </c>
      <c r="D62" s="183"/>
      <c r="E62" s="187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2"/>
      <c r="U62" s="191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116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2" t="s">
        <v>135</v>
      </c>
      <c r="D63" s="183"/>
      <c r="E63" s="187">
        <v>96.1</v>
      </c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2"/>
      <c r="U63" s="191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116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x14ac:dyDescent="0.2">
      <c r="A64" s="176" t="s">
        <v>109</v>
      </c>
      <c r="B64" s="181" t="s">
        <v>81</v>
      </c>
      <c r="C64" s="203" t="s">
        <v>82</v>
      </c>
      <c r="D64" s="184"/>
      <c r="E64" s="188"/>
      <c r="F64" s="193"/>
      <c r="G64" s="193">
        <f>SUMIF(AE65:AE79,"&lt;&gt;NOR",G65:G79)</f>
        <v>38831.759999999995</v>
      </c>
      <c r="H64" s="193"/>
      <c r="I64" s="193">
        <f>SUM(I65:I79)</f>
        <v>10687.86</v>
      </c>
      <c r="J64" s="193"/>
      <c r="K64" s="193">
        <f>SUM(K65:K79)</f>
        <v>28143.899999999998</v>
      </c>
      <c r="L64" s="193"/>
      <c r="M64" s="193">
        <f>SUM(M65:M79)</f>
        <v>46986.429600000003</v>
      </c>
      <c r="N64" s="193"/>
      <c r="O64" s="193">
        <f>SUM(O65:O79)</f>
        <v>0.35</v>
      </c>
      <c r="P64" s="193"/>
      <c r="Q64" s="193">
        <f>SUM(Q65:Q79)</f>
        <v>0</v>
      </c>
      <c r="R64" s="193"/>
      <c r="S64" s="193"/>
      <c r="T64" s="194"/>
      <c r="U64" s="193">
        <f>SUM(U65:U79)</f>
        <v>0</v>
      </c>
      <c r="AE64" t="s">
        <v>110</v>
      </c>
    </row>
    <row r="65" spans="1:60" ht="22.5" outlineLevel="1" x14ac:dyDescent="0.2">
      <c r="A65" s="170">
        <v>14</v>
      </c>
      <c r="B65" s="180" t="s">
        <v>169</v>
      </c>
      <c r="C65" s="201" t="s">
        <v>170</v>
      </c>
      <c r="D65" s="182" t="s">
        <v>171</v>
      </c>
      <c r="E65" s="186">
        <v>39.9</v>
      </c>
      <c r="F65" s="191">
        <v>12.4</v>
      </c>
      <c r="G65" s="191">
        <v>494.76</v>
      </c>
      <c r="H65" s="191">
        <v>0</v>
      </c>
      <c r="I65" s="191">
        <f>ROUND(E65*H65,2)</f>
        <v>0</v>
      </c>
      <c r="J65" s="191">
        <v>12.4</v>
      </c>
      <c r="K65" s="191">
        <f>ROUND(E65*J65,2)</f>
        <v>494.76</v>
      </c>
      <c r="L65" s="191">
        <v>21</v>
      </c>
      <c r="M65" s="191">
        <f>G65*(1+L65/100)</f>
        <v>598.65959999999995</v>
      </c>
      <c r="N65" s="191">
        <v>0</v>
      </c>
      <c r="O65" s="191">
        <f>ROUND(E65*N65,2)</f>
        <v>0</v>
      </c>
      <c r="P65" s="191">
        <v>0</v>
      </c>
      <c r="Q65" s="191">
        <f>ROUND(E65*P65,2)</f>
        <v>0</v>
      </c>
      <c r="R65" s="191"/>
      <c r="S65" s="191"/>
      <c r="T65" s="192">
        <v>0</v>
      </c>
      <c r="U65" s="191">
        <f>ROUND(E65*T65,2)</f>
        <v>0</v>
      </c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154</v>
      </c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ht="22.5" outlineLevel="1" x14ac:dyDescent="0.2">
      <c r="A66" s="170"/>
      <c r="B66" s="180"/>
      <c r="C66" s="202" t="s">
        <v>172</v>
      </c>
      <c r="D66" s="183"/>
      <c r="E66" s="187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2"/>
      <c r="U66" s="191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116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2" t="s">
        <v>173</v>
      </c>
      <c r="D67" s="183"/>
      <c r="E67" s="187">
        <v>39.9</v>
      </c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2"/>
      <c r="U67" s="191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116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ht="22.5" outlineLevel="1" x14ac:dyDescent="0.2">
      <c r="A68" s="170">
        <v>15</v>
      </c>
      <c r="B68" s="180" t="s">
        <v>174</v>
      </c>
      <c r="C68" s="201" t="s">
        <v>175</v>
      </c>
      <c r="D68" s="182" t="s">
        <v>134</v>
      </c>
      <c r="E68" s="186">
        <v>96.1</v>
      </c>
      <c r="F68" s="191">
        <v>279.3</v>
      </c>
      <c r="G68" s="191">
        <v>26840.73</v>
      </c>
      <c r="H68" s="191">
        <v>0</v>
      </c>
      <c r="I68" s="191">
        <f>ROUND(E68*H68,2)</f>
        <v>0</v>
      </c>
      <c r="J68" s="191">
        <v>279.3</v>
      </c>
      <c r="K68" s="191">
        <f>ROUND(E68*J68,2)</f>
        <v>26840.73</v>
      </c>
      <c r="L68" s="191">
        <v>21</v>
      </c>
      <c r="M68" s="191">
        <f>G68*(1+L68/100)</f>
        <v>32477.283299999999</v>
      </c>
      <c r="N68" s="191">
        <v>2.4299999999999999E-3</v>
      </c>
      <c r="O68" s="191">
        <f>ROUND(E68*N68,2)</f>
        <v>0.23</v>
      </c>
      <c r="P68" s="191">
        <v>0</v>
      </c>
      <c r="Q68" s="191">
        <f>ROUND(E68*P68,2)</f>
        <v>0</v>
      </c>
      <c r="R68" s="191"/>
      <c r="S68" s="191"/>
      <c r="T68" s="192">
        <v>0</v>
      </c>
      <c r="U68" s="191">
        <f>ROUND(E68*T68,2)</f>
        <v>0</v>
      </c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114</v>
      </c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2" t="s">
        <v>115</v>
      </c>
      <c r="D69" s="183"/>
      <c r="E69" s="187"/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2"/>
      <c r="U69" s="191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116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ht="22.5" outlineLevel="1" x14ac:dyDescent="0.2">
      <c r="A70" s="170"/>
      <c r="B70" s="180"/>
      <c r="C70" s="202" t="s">
        <v>176</v>
      </c>
      <c r="D70" s="183"/>
      <c r="E70" s="187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2"/>
      <c r="U70" s="191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116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22.5" outlineLevel="1" x14ac:dyDescent="0.2">
      <c r="A71" s="170"/>
      <c r="B71" s="180"/>
      <c r="C71" s="202" t="s">
        <v>139</v>
      </c>
      <c r="D71" s="183"/>
      <c r="E71" s="187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2"/>
      <c r="U71" s="191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116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2" t="s">
        <v>135</v>
      </c>
      <c r="D72" s="183"/>
      <c r="E72" s="187">
        <v>96.1</v>
      </c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2"/>
      <c r="U72" s="191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116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>
        <v>16</v>
      </c>
      <c r="B73" s="180" t="s">
        <v>177</v>
      </c>
      <c r="C73" s="201" t="s">
        <v>178</v>
      </c>
      <c r="D73" s="182" t="s">
        <v>134</v>
      </c>
      <c r="E73" s="186">
        <v>96.1</v>
      </c>
      <c r="F73" s="191">
        <v>7.3</v>
      </c>
      <c r="G73" s="191">
        <v>701.53</v>
      </c>
      <c r="H73" s="191">
        <v>0</v>
      </c>
      <c r="I73" s="191">
        <f>ROUND(E73*H73,2)</f>
        <v>0</v>
      </c>
      <c r="J73" s="191">
        <v>7.3</v>
      </c>
      <c r="K73" s="191">
        <f>ROUND(E73*J73,2)</f>
        <v>701.53</v>
      </c>
      <c r="L73" s="191">
        <v>21</v>
      </c>
      <c r="M73" s="191">
        <f>G73*(1+L73/100)</f>
        <v>848.85129999999992</v>
      </c>
      <c r="N73" s="191">
        <v>1.1999999999999999E-3</v>
      </c>
      <c r="O73" s="191">
        <f>ROUND(E73*N73,2)</f>
        <v>0.12</v>
      </c>
      <c r="P73" s="191">
        <v>0</v>
      </c>
      <c r="Q73" s="191">
        <f>ROUND(E73*P73,2)</f>
        <v>0</v>
      </c>
      <c r="R73" s="191"/>
      <c r="S73" s="191"/>
      <c r="T73" s="192">
        <v>0</v>
      </c>
      <c r="U73" s="191">
        <f>ROUND(E73*T73,2)</f>
        <v>0</v>
      </c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114</v>
      </c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ht="33.75" outlineLevel="1" x14ac:dyDescent="0.2">
      <c r="A74" s="170">
        <v>17</v>
      </c>
      <c r="B74" s="180" t="s">
        <v>179</v>
      </c>
      <c r="C74" s="201" t="s">
        <v>180</v>
      </c>
      <c r="D74" s="182" t="s">
        <v>181</v>
      </c>
      <c r="E74" s="186">
        <v>20.181000000000001</v>
      </c>
      <c r="F74" s="191">
        <v>529.6</v>
      </c>
      <c r="G74" s="191">
        <v>10687.86</v>
      </c>
      <c r="H74" s="191">
        <v>529.6</v>
      </c>
      <c r="I74" s="191">
        <f>ROUND(E74*H74,2)</f>
        <v>10687.86</v>
      </c>
      <c r="J74" s="191">
        <v>0</v>
      </c>
      <c r="K74" s="191">
        <f>ROUND(E74*J74,2)</f>
        <v>0</v>
      </c>
      <c r="L74" s="191">
        <v>21</v>
      </c>
      <c r="M74" s="191">
        <f>G74*(1+L74/100)</f>
        <v>12932.310600000001</v>
      </c>
      <c r="N74" s="191">
        <v>0</v>
      </c>
      <c r="O74" s="191">
        <f>ROUND(E74*N74,2)</f>
        <v>0</v>
      </c>
      <c r="P74" s="191">
        <v>0</v>
      </c>
      <c r="Q74" s="191">
        <f>ROUND(E74*P74,2)</f>
        <v>0</v>
      </c>
      <c r="R74" s="191"/>
      <c r="S74" s="191"/>
      <c r="T74" s="192">
        <v>0</v>
      </c>
      <c r="U74" s="191">
        <f>ROUND(E74*T74,2)</f>
        <v>0</v>
      </c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182</v>
      </c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ht="22.5" outlineLevel="1" x14ac:dyDescent="0.2">
      <c r="A75" s="170"/>
      <c r="B75" s="180"/>
      <c r="C75" s="202" t="s">
        <v>183</v>
      </c>
      <c r="D75" s="183"/>
      <c r="E75" s="187">
        <v>20.181000000000001</v>
      </c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2"/>
      <c r="U75" s="191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116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>
        <v>18</v>
      </c>
      <c r="B76" s="180" t="s">
        <v>184</v>
      </c>
      <c r="C76" s="201" t="s">
        <v>185</v>
      </c>
      <c r="D76" s="182" t="s">
        <v>124</v>
      </c>
      <c r="E76" s="186">
        <v>0.34883999999999998</v>
      </c>
      <c r="F76" s="191">
        <v>306.39999999999998</v>
      </c>
      <c r="G76" s="191">
        <v>106.88</v>
      </c>
      <c r="H76" s="191">
        <v>0</v>
      </c>
      <c r="I76" s="191">
        <f>ROUND(E76*H76,2)</f>
        <v>0</v>
      </c>
      <c r="J76" s="191">
        <v>306.39999999999998</v>
      </c>
      <c r="K76" s="191">
        <f>ROUND(E76*J76,2)</f>
        <v>106.88</v>
      </c>
      <c r="L76" s="191">
        <v>21</v>
      </c>
      <c r="M76" s="191">
        <f>G76*(1+L76/100)</f>
        <v>129.32479999999998</v>
      </c>
      <c r="N76" s="191">
        <v>0</v>
      </c>
      <c r="O76" s="191">
        <f>ROUND(E76*N76,2)</f>
        <v>0</v>
      </c>
      <c r="P76" s="191">
        <v>0</v>
      </c>
      <c r="Q76" s="191">
        <f>ROUND(E76*P76,2)</f>
        <v>0</v>
      </c>
      <c r="R76" s="191"/>
      <c r="S76" s="191"/>
      <c r="T76" s="192">
        <v>0</v>
      </c>
      <c r="U76" s="191">
        <f>ROUND(E76*T76,2)</f>
        <v>0</v>
      </c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148</v>
      </c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/>
      <c r="B77" s="180"/>
      <c r="C77" s="202" t="s">
        <v>149</v>
      </c>
      <c r="D77" s="183"/>
      <c r="E77" s="187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191"/>
      <c r="S77" s="191"/>
      <c r="T77" s="192"/>
      <c r="U77" s="191"/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116</v>
      </c>
      <c r="AF77" s="169">
        <v>0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 x14ac:dyDescent="0.2">
      <c r="A78" s="170"/>
      <c r="B78" s="180"/>
      <c r="C78" s="202" t="s">
        <v>186</v>
      </c>
      <c r="D78" s="183"/>
      <c r="E78" s="187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2"/>
      <c r="U78" s="191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116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 x14ac:dyDescent="0.2">
      <c r="A79" s="170"/>
      <c r="B79" s="180"/>
      <c r="C79" s="202" t="s">
        <v>187</v>
      </c>
      <c r="D79" s="183"/>
      <c r="E79" s="187">
        <v>0.34883999999999998</v>
      </c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1"/>
      <c r="R79" s="191"/>
      <c r="S79" s="191"/>
      <c r="T79" s="192"/>
      <c r="U79" s="191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116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x14ac:dyDescent="0.2">
      <c r="A80" s="176" t="s">
        <v>109</v>
      </c>
      <c r="B80" s="181" t="s">
        <v>83</v>
      </c>
      <c r="C80" s="203" t="s">
        <v>84</v>
      </c>
      <c r="D80" s="184"/>
      <c r="E80" s="188"/>
      <c r="F80" s="193"/>
      <c r="G80" s="193">
        <f>SUMIF(AE81:AE100,"&lt;&gt;NOR",G81:G100)</f>
        <v>72660.210000000006</v>
      </c>
      <c r="H80" s="193"/>
      <c r="I80" s="193">
        <f>SUM(I81:I100)</f>
        <v>0</v>
      </c>
      <c r="J80" s="193"/>
      <c r="K80" s="193">
        <f>SUM(K81:K100)</f>
        <v>72660.210000000006</v>
      </c>
      <c r="L80" s="193"/>
      <c r="M80" s="193">
        <f>SUM(M81:M100)</f>
        <v>87918.854099999997</v>
      </c>
      <c r="N80" s="193"/>
      <c r="O80" s="193">
        <f>SUM(O81:O100)</f>
        <v>0</v>
      </c>
      <c r="P80" s="193"/>
      <c r="Q80" s="193">
        <f>SUM(Q81:Q100)</f>
        <v>0</v>
      </c>
      <c r="R80" s="193"/>
      <c r="S80" s="193"/>
      <c r="T80" s="194"/>
      <c r="U80" s="193">
        <f>SUM(U81:U100)</f>
        <v>0</v>
      </c>
      <c r="AE80" t="s">
        <v>110</v>
      </c>
    </row>
    <row r="81" spans="1:60" outlineLevel="1" x14ac:dyDescent="0.2">
      <c r="A81" s="170">
        <v>19</v>
      </c>
      <c r="B81" s="180" t="s">
        <v>188</v>
      </c>
      <c r="C81" s="201" t="s">
        <v>189</v>
      </c>
      <c r="D81" s="182" t="s">
        <v>124</v>
      </c>
      <c r="E81" s="186">
        <v>41.593800000000002</v>
      </c>
      <c r="F81" s="191">
        <v>137</v>
      </c>
      <c r="G81" s="191">
        <v>5698.35</v>
      </c>
      <c r="H81" s="191">
        <v>0</v>
      </c>
      <c r="I81" s="191">
        <f>ROUND(E81*H81,2)</f>
        <v>0</v>
      </c>
      <c r="J81" s="191">
        <v>137</v>
      </c>
      <c r="K81" s="191">
        <f>ROUND(E81*J81,2)</f>
        <v>5698.35</v>
      </c>
      <c r="L81" s="191">
        <v>21</v>
      </c>
      <c r="M81" s="191">
        <f>G81*(1+L81/100)</f>
        <v>6895.0034999999998</v>
      </c>
      <c r="N81" s="191">
        <v>0</v>
      </c>
      <c r="O81" s="191">
        <f>ROUND(E81*N81,2)</f>
        <v>0</v>
      </c>
      <c r="P81" s="191">
        <v>0</v>
      </c>
      <c r="Q81" s="191">
        <f>ROUND(E81*P81,2)</f>
        <v>0</v>
      </c>
      <c r="R81" s="191"/>
      <c r="S81" s="191"/>
      <c r="T81" s="192">
        <v>0</v>
      </c>
      <c r="U81" s="191">
        <f>ROUND(E81*T81,2)</f>
        <v>0</v>
      </c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190</v>
      </c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ht="22.5" outlineLevel="1" x14ac:dyDescent="0.2">
      <c r="A82" s="170"/>
      <c r="B82" s="180"/>
      <c r="C82" s="202" t="s">
        <v>191</v>
      </c>
      <c r="D82" s="183"/>
      <c r="E82" s="187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2"/>
      <c r="U82" s="191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116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 x14ac:dyDescent="0.2">
      <c r="A83" s="170"/>
      <c r="B83" s="180"/>
      <c r="C83" s="202" t="s">
        <v>192</v>
      </c>
      <c r="D83" s="183"/>
      <c r="E83" s="187"/>
      <c r="F83" s="191"/>
      <c r="G83" s="1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  <c r="T83" s="192"/>
      <c r="U83" s="191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116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2" t="s">
        <v>193</v>
      </c>
      <c r="D84" s="183"/>
      <c r="E84" s="187">
        <v>41.593800000000002</v>
      </c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2"/>
      <c r="U84" s="191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116</v>
      </c>
      <c r="AF84" s="169">
        <v>0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>
        <v>20</v>
      </c>
      <c r="B85" s="180" t="s">
        <v>194</v>
      </c>
      <c r="C85" s="201" t="s">
        <v>195</v>
      </c>
      <c r="D85" s="182" t="s">
        <v>124</v>
      </c>
      <c r="E85" s="186">
        <v>415.93799999999999</v>
      </c>
      <c r="F85" s="191">
        <v>146.5</v>
      </c>
      <c r="G85" s="191">
        <v>60934.92</v>
      </c>
      <c r="H85" s="191">
        <v>0</v>
      </c>
      <c r="I85" s="191">
        <f>ROUND(E85*H85,2)</f>
        <v>0</v>
      </c>
      <c r="J85" s="191">
        <v>146.5</v>
      </c>
      <c r="K85" s="191">
        <f>ROUND(E85*J85,2)</f>
        <v>60934.92</v>
      </c>
      <c r="L85" s="191">
        <v>21</v>
      </c>
      <c r="M85" s="191">
        <f>G85*(1+L85/100)</f>
        <v>73731.253199999992</v>
      </c>
      <c r="N85" s="191">
        <v>0</v>
      </c>
      <c r="O85" s="191">
        <f>ROUND(E85*N85,2)</f>
        <v>0</v>
      </c>
      <c r="P85" s="191">
        <v>0</v>
      </c>
      <c r="Q85" s="191">
        <f>ROUND(E85*P85,2)</f>
        <v>0</v>
      </c>
      <c r="R85" s="191"/>
      <c r="S85" s="191"/>
      <c r="T85" s="192">
        <v>0</v>
      </c>
      <c r="U85" s="191">
        <f>ROUND(E85*T85,2)</f>
        <v>0</v>
      </c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190</v>
      </c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ht="22.5" outlineLevel="1" x14ac:dyDescent="0.2">
      <c r="A86" s="170"/>
      <c r="B86" s="180"/>
      <c r="C86" s="202" t="s">
        <v>191</v>
      </c>
      <c r="D86" s="183"/>
      <c r="E86" s="187"/>
      <c r="F86" s="191"/>
      <c r="G86" s="1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2"/>
      <c r="U86" s="191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116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 x14ac:dyDescent="0.2">
      <c r="A87" s="170"/>
      <c r="B87" s="180"/>
      <c r="C87" s="202" t="s">
        <v>192</v>
      </c>
      <c r="D87" s="183"/>
      <c r="E87" s="187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2"/>
      <c r="U87" s="191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116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2" t="s">
        <v>196</v>
      </c>
      <c r="D88" s="183"/>
      <c r="E88" s="187">
        <v>415.93799999999999</v>
      </c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2"/>
      <c r="U88" s="191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116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>
        <v>21</v>
      </c>
      <c r="B89" s="180" t="s">
        <v>197</v>
      </c>
      <c r="C89" s="201" t="s">
        <v>198</v>
      </c>
      <c r="D89" s="182" t="s">
        <v>124</v>
      </c>
      <c r="E89" s="186">
        <v>41.593800000000002</v>
      </c>
      <c r="F89" s="191">
        <v>83.1</v>
      </c>
      <c r="G89" s="191">
        <v>3456.44</v>
      </c>
      <c r="H89" s="191">
        <v>0</v>
      </c>
      <c r="I89" s="191">
        <f>ROUND(E89*H89,2)</f>
        <v>0</v>
      </c>
      <c r="J89" s="191">
        <v>83.1</v>
      </c>
      <c r="K89" s="191">
        <f>ROUND(E89*J89,2)</f>
        <v>3456.44</v>
      </c>
      <c r="L89" s="191">
        <v>21</v>
      </c>
      <c r="M89" s="191">
        <f>G89*(1+L89/100)</f>
        <v>4182.2924000000003</v>
      </c>
      <c r="N89" s="191">
        <v>0</v>
      </c>
      <c r="O89" s="191">
        <f>ROUND(E89*N89,2)</f>
        <v>0</v>
      </c>
      <c r="P89" s="191">
        <v>0</v>
      </c>
      <c r="Q89" s="191">
        <f>ROUND(E89*P89,2)</f>
        <v>0</v>
      </c>
      <c r="R89" s="191"/>
      <c r="S89" s="191"/>
      <c r="T89" s="192">
        <v>0</v>
      </c>
      <c r="U89" s="191">
        <f>ROUND(E89*T89,2)</f>
        <v>0</v>
      </c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190</v>
      </c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ht="22.5" outlineLevel="1" x14ac:dyDescent="0.2">
      <c r="A90" s="170"/>
      <c r="B90" s="180"/>
      <c r="C90" s="202" t="s">
        <v>191</v>
      </c>
      <c r="D90" s="183"/>
      <c r="E90" s="187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2"/>
      <c r="U90" s="191"/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116</v>
      </c>
      <c r="AF90" s="169">
        <v>0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outlineLevel="1" x14ac:dyDescent="0.2">
      <c r="A91" s="170"/>
      <c r="B91" s="180"/>
      <c r="C91" s="202" t="s">
        <v>192</v>
      </c>
      <c r="D91" s="183"/>
      <c r="E91" s="187"/>
      <c r="F91" s="191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/>
      <c r="T91" s="192"/>
      <c r="U91" s="191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116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2" t="s">
        <v>193</v>
      </c>
      <c r="D92" s="183"/>
      <c r="E92" s="187">
        <v>41.593800000000002</v>
      </c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2"/>
      <c r="U92" s="191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116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>
        <v>22</v>
      </c>
      <c r="B93" s="180" t="s">
        <v>199</v>
      </c>
      <c r="C93" s="201" t="s">
        <v>200</v>
      </c>
      <c r="D93" s="182" t="s">
        <v>124</v>
      </c>
      <c r="E93" s="186">
        <v>83.187600000000003</v>
      </c>
      <c r="F93" s="191">
        <v>9.9</v>
      </c>
      <c r="G93" s="191">
        <v>823.56</v>
      </c>
      <c r="H93" s="191">
        <v>0</v>
      </c>
      <c r="I93" s="191">
        <f>ROUND(E93*H93,2)</f>
        <v>0</v>
      </c>
      <c r="J93" s="191">
        <v>9.9</v>
      </c>
      <c r="K93" s="191">
        <f>ROUND(E93*J93,2)</f>
        <v>823.56</v>
      </c>
      <c r="L93" s="191">
        <v>21</v>
      </c>
      <c r="M93" s="191">
        <f>G93*(1+L93/100)</f>
        <v>996.50759999999991</v>
      </c>
      <c r="N93" s="191">
        <v>0</v>
      </c>
      <c r="O93" s="191">
        <f>ROUND(E93*N93,2)</f>
        <v>0</v>
      </c>
      <c r="P93" s="191">
        <v>0</v>
      </c>
      <c r="Q93" s="191">
        <f>ROUND(E93*P93,2)</f>
        <v>0</v>
      </c>
      <c r="R93" s="191"/>
      <c r="S93" s="191"/>
      <c r="T93" s="192">
        <v>0</v>
      </c>
      <c r="U93" s="191">
        <f>ROUND(E93*T93,2)</f>
        <v>0</v>
      </c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190</v>
      </c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ht="22.5" outlineLevel="1" x14ac:dyDescent="0.2">
      <c r="A94" s="170"/>
      <c r="B94" s="180"/>
      <c r="C94" s="202" t="s">
        <v>191</v>
      </c>
      <c r="D94" s="183"/>
      <c r="E94" s="187"/>
      <c r="F94" s="191"/>
      <c r="G94" s="191"/>
      <c r="H94" s="191"/>
      <c r="I94" s="191"/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2"/>
      <c r="U94" s="191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116</v>
      </c>
      <c r="AF94" s="169">
        <v>0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 x14ac:dyDescent="0.2">
      <c r="A95" s="170"/>
      <c r="B95" s="180"/>
      <c r="C95" s="202" t="s">
        <v>192</v>
      </c>
      <c r="D95" s="183"/>
      <c r="E95" s="187"/>
      <c r="F95" s="191"/>
      <c r="G95" s="1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2"/>
      <c r="U95" s="191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116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 x14ac:dyDescent="0.2">
      <c r="A96" s="170"/>
      <c r="B96" s="180"/>
      <c r="C96" s="202" t="s">
        <v>201</v>
      </c>
      <c r="D96" s="183"/>
      <c r="E96" s="187">
        <v>83.187600000000003</v>
      </c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2"/>
      <c r="U96" s="191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116</v>
      </c>
      <c r="AF96" s="169">
        <v>0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>
        <v>23</v>
      </c>
      <c r="B97" s="180" t="s">
        <v>202</v>
      </c>
      <c r="C97" s="201" t="s">
        <v>203</v>
      </c>
      <c r="D97" s="182" t="s">
        <v>124</v>
      </c>
      <c r="E97" s="186">
        <v>41.593800000000002</v>
      </c>
      <c r="F97" s="191">
        <v>42</v>
      </c>
      <c r="G97" s="191">
        <v>1746.94</v>
      </c>
      <c r="H97" s="191">
        <v>0</v>
      </c>
      <c r="I97" s="191">
        <f>ROUND(E97*H97,2)</f>
        <v>0</v>
      </c>
      <c r="J97" s="191">
        <v>42</v>
      </c>
      <c r="K97" s="191">
        <f>ROUND(E97*J97,2)</f>
        <v>1746.94</v>
      </c>
      <c r="L97" s="191">
        <v>21</v>
      </c>
      <c r="M97" s="191">
        <f>G97*(1+L97/100)</f>
        <v>2113.7973999999999</v>
      </c>
      <c r="N97" s="191">
        <v>0</v>
      </c>
      <c r="O97" s="191">
        <f>ROUND(E97*N97,2)</f>
        <v>0</v>
      </c>
      <c r="P97" s="191">
        <v>0</v>
      </c>
      <c r="Q97" s="191">
        <f>ROUND(E97*P97,2)</f>
        <v>0</v>
      </c>
      <c r="R97" s="191"/>
      <c r="S97" s="191"/>
      <c r="T97" s="192">
        <v>0</v>
      </c>
      <c r="U97" s="191">
        <f>ROUND(E97*T97,2)</f>
        <v>0</v>
      </c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190</v>
      </c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22.5" outlineLevel="1" x14ac:dyDescent="0.2">
      <c r="A98" s="170"/>
      <c r="B98" s="180"/>
      <c r="C98" s="202" t="s">
        <v>191</v>
      </c>
      <c r="D98" s="183"/>
      <c r="E98" s="187"/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2"/>
      <c r="U98" s="191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116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2" t="s">
        <v>192</v>
      </c>
      <c r="D99" s="183"/>
      <c r="E99" s="187"/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/>
      <c r="T99" s="192"/>
      <c r="U99" s="191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116</v>
      </c>
      <c r="AF99" s="169">
        <v>0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outlineLevel="1" x14ac:dyDescent="0.2">
      <c r="A100" s="195"/>
      <c r="B100" s="196"/>
      <c r="C100" s="204" t="s">
        <v>193</v>
      </c>
      <c r="D100" s="197"/>
      <c r="E100" s="198">
        <v>41.593800000000002</v>
      </c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200"/>
      <c r="U100" s="19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116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x14ac:dyDescent="0.2">
      <c r="A101" s="6"/>
      <c r="B101" s="7" t="s">
        <v>204</v>
      </c>
      <c r="C101" s="205" t="s">
        <v>204</v>
      </c>
      <c r="D101" s="9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v>15</v>
      </c>
      <c r="AD101">
        <v>21</v>
      </c>
    </row>
    <row r="102" spans="1:60" x14ac:dyDescent="0.2">
      <c r="C102" s="206"/>
      <c r="D102" s="164"/>
      <c r="AE102" t="s">
        <v>205</v>
      </c>
    </row>
    <row r="103" spans="1:60" x14ac:dyDescent="0.2">
      <c r="D103" s="164"/>
    </row>
    <row r="104" spans="1:60" x14ac:dyDescent="0.2">
      <c r="D104" s="164"/>
    </row>
    <row r="105" spans="1:60" x14ac:dyDescent="0.2">
      <c r="D105" s="164"/>
    </row>
    <row r="106" spans="1:60" x14ac:dyDescent="0.2">
      <c r="D106" s="164"/>
    </row>
    <row r="107" spans="1:60" x14ac:dyDescent="0.2">
      <c r="D107" s="164"/>
    </row>
    <row r="108" spans="1:60" x14ac:dyDescent="0.2">
      <c r="D108" s="164"/>
    </row>
    <row r="109" spans="1:60" x14ac:dyDescent="0.2">
      <c r="D109" s="164"/>
    </row>
    <row r="110" spans="1:60" x14ac:dyDescent="0.2">
      <c r="D110" s="164"/>
    </row>
    <row r="111" spans="1:60" x14ac:dyDescent="0.2">
      <c r="D111" s="164"/>
    </row>
    <row r="112" spans="1:60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ZL24 ZL24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'ZL24 ZL24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2015-07-28T05:41:14Z</dcterms:modified>
</cp:coreProperties>
</file>