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1 - M1 - podezdívání - spojovací chodba\Pod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Stavba!$A$1:$J$54</definedName>
    <definedName name="_xlnm.Print_Area" localSheetId="2">'ZL 1 Pol'!$A$1:$S$89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G7" i="11" s="1"/>
  <c r="I8" i="11"/>
  <c r="I7" i="11" s="1"/>
  <c r="K8" i="11"/>
  <c r="K7" i="11" s="1"/>
  <c r="O8" i="11"/>
  <c r="O7" i="11" s="1"/>
  <c r="Q8" i="11"/>
  <c r="Q7" i="11" s="1"/>
  <c r="G29" i="11"/>
  <c r="G28" i="11" s="1"/>
  <c r="I29" i="11"/>
  <c r="I28" i="11" s="1"/>
  <c r="K29" i="11"/>
  <c r="K28" i="11" s="1"/>
  <c r="O29" i="11"/>
  <c r="O28" i="11" s="1"/>
  <c r="Q29" i="11"/>
  <c r="Q28" i="11" s="1"/>
  <c r="G31" i="1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4" i="11"/>
  <c r="M34" i="11" s="1"/>
  <c r="I34" i="11"/>
  <c r="K34" i="11"/>
  <c r="O34" i="11"/>
  <c r="Q34" i="11"/>
  <c r="G35" i="11"/>
  <c r="M35" i="11" s="1"/>
  <c r="I35" i="11"/>
  <c r="K35" i="11"/>
  <c r="O35" i="11"/>
  <c r="Q35" i="11"/>
  <c r="G38" i="11"/>
  <c r="M38" i="11" s="1"/>
  <c r="M37" i="11" s="1"/>
  <c r="I38" i="11"/>
  <c r="I37" i="11" s="1"/>
  <c r="K38" i="11"/>
  <c r="K37" i="11" s="1"/>
  <c r="O38" i="11"/>
  <c r="O37" i="11" s="1"/>
  <c r="Q38" i="11"/>
  <c r="Q37" i="11" s="1"/>
  <c r="G59" i="11"/>
  <c r="M59" i="11" s="1"/>
  <c r="I59" i="11"/>
  <c r="K59" i="11"/>
  <c r="K58" i="11" s="1"/>
  <c r="O59" i="11"/>
  <c r="Q59" i="11"/>
  <c r="G70" i="11"/>
  <c r="M70" i="11" s="1"/>
  <c r="I70" i="11"/>
  <c r="K70" i="11"/>
  <c r="O70" i="11"/>
  <c r="Q70" i="11"/>
  <c r="I83" i="11"/>
  <c r="G84" i="11"/>
  <c r="G83" i="11" s="1"/>
  <c r="I84" i="11"/>
  <c r="K84" i="11"/>
  <c r="K83" i="11" s="1"/>
  <c r="O84" i="11"/>
  <c r="O83" i="11" s="1"/>
  <c r="Q84" i="11"/>
  <c r="Q83" i="11" s="1"/>
  <c r="I54" i="1"/>
  <c r="J51" i="1" s="1"/>
  <c r="J53" i="1"/>
  <c r="J50" i="1"/>
  <c r="J49" i="1"/>
  <c r="F42" i="1"/>
  <c r="G42" i="1"/>
  <c r="H42" i="1"/>
  <c r="I42" i="1"/>
  <c r="J40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52" i="1"/>
  <c r="J54" i="1" s="1"/>
  <c r="O58" i="11"/>
  <c r="I30" i="11"/>
  <c r="G30" i="11"/>
  <c r="J39" i="1"/>
  <c r="J42" i="1" s="1"/>
  <c r="I58" i="11"/>
  <c r="K30" i="11"/>
  <c r="O30" i="11"/>
  <c r="Q30" i="11"/>
  <c r="Q58" i="11"/>
  <c r="M58" i="11"/>
  <c r="G58" i="11"/>
  <c r="G37" i="11"/>
  <c r="M84" i="11"/>
  <c r="M83" i="11" s="1"/>
  <c r="M31" i="11"/>
  <c r="M30" i="11" s="1"/>
  <c r="M29" i="11"/>
  <c r="M28" i="11" s="1"/>
  <c r="M8" i="11"/>
  <c r="M7" i="1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<sst xmlns="http://schemas.openxmlformats.org/spreadsheetml/2006/main" count="351" uniqueCount="174">
  <si>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</si>
  <si>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</si>
  <si>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</si>
  <si>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</si>
  <si>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</si>
  <si>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</si>
  <si>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</si>
  <si>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</si>
  <si>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</si>
  <si>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</si>
  <si>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</si>
  <si>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</si>
  <si>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</si>
  <si>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</si>
  <si>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</si>
  <si>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</si>
  <si>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</si>
  <si>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</si>
  <si>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</si>
  <si>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</si>
  <si>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</si>
  <si>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</si>
  <si>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</si>
  <si>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</si>
  <si>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</si>
  <si>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</si>
  <si>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</si>
  <si>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</si>
  <si>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</si>
  <si>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</si>
  <si>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</si>
  <si>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</si>
  <si>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</si>
  <si>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</si>
  <si>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</si>
  <si>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</si>
  <si>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</si>
  <si>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</si>
  <si>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</si>
  <si>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</si>
  <si>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</si>
  <si>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</si>
  <si>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Podezdívání obvodového zdiva spojovací chodby</t>
  </si>
  <si>
    <t>ZL</t>
  </si>
  <si>
    <t>Změnové listy</t>
  </si>
  <si>
    <t>Objekt:</t>
  </si>
  <si>
    <t>Rozpočet:</t>
  </si>
  <si>
    <t>Z14/04/26</t>
  </si>
  <si>
    <t>Kláštery minorité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</si>
  <si>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</si>
  <si>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</si>
  <si>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</si>
  <si>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</si>
  <si>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</si>
  <si>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</si>
  <si>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</si>
  <si>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</si>
  <si>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</si>
  <si>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</si>
  <si>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</si>
  <si>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</si>
  <si>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</si>
  <si>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</si>
  <si>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</si>
  <si>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</si>
  <si>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</si>
  <si>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</si>
  <si>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</si>
  <si>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</si>
  <si>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</si>
  <si>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</si>
  <si>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</si>
  <si>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</si>
  <si>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</si>
  <si>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97</t>
  </si>
  <si>
    <t>Prorážení otvorů</t>
  </si>
  <si>
    <t>99</t>
  </si>
  <si>
    <t>Staveništní přesun hmot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</si>
  <si>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</si>
  <si>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</si>
  <si>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</si>
  <si>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</si>
  <si>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</si>
  <si>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</si>
  <si>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</si>
  <si>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</si>
  <si>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</si>
  <si>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</si>
  <si>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</si>
  <si>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</si>
  <si>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</si>
  <si>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</si>
  <si>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</si>
  <si>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</si>
  <si>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</si>
  <si>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</si>
  <si>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</si>
  <si>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</si>
  <si>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</si>
  <si>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</si>
  <si>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</si>
  <si>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</si>
  <si>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</si>
  <si>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132201401R00</t>
  </si>
  <si>
    <t>Hloubený výkop pod základy v hor.3</t>
  </si>
  <si>
    <t>m3</t>
  </si>
  <si>
    <t>RTS</t>
  </si>
  <si>
    <t>POL1_1</t>
  </si>
  <si>
    <t xml:space="preserve">1.NP  :  </t>
  </si>
  <si>
    <t>VV</t>
  </si>
  <si>
    <t xml:space="preserve">podchycení obvdového zdiva místnosti č.1.23 - spojovací chodba ke kostelu  :  </t>
  </si>
  <si>
    <t xml:space="preserve">dle zákresu do PD  :  </t>
  </si>
  <si>
    <t xml:space="preserve">pod jednotlivými poli zazdívek oblouků  :  </t>
  </si>
  <si>
    <t>pole 0-1  :  2,9*1*0,5</t>
  </si>
  <si>
    <t>pole 1-2  :  2,9*1*0,5</t>
  </si>
  <si>
    <t>pole 2-3  :  2,8*1*0,5</t>
  </si>
  <si>
    <t>pole 3-4  :  1,8*1*0,5</t>
  </si>
  <si>
    <t>pole 4-5  :  1,8*1*0,5</t>
  </si>
  <si>
    <t>pole 5-6  :  1,8*1*0,5</t>
  </si>
  <si>
    <t>pole 6-konec objektu  :  1,7*1*0,5</t>
  </si>
  <si>
    <t>Mezisoučet 1,7*1*0,5</t>
  </si>
  <si>
    <t xml:space="preserve">pod pilíři  :  </t>
  </si>
  <si>
    <t>pilíř 2 (B)  :  0,8*0,4*0,4</t>
  </si>
  <si>
    <t>pilíř 3 (C)  :  0,9*0,3*0,3</t>
  </si>
  <si>
    <t>pilíř 4 (D)  :  0,9*0,3*0,4</t>
  </si>
  <si>
    <t>pilíř 5 (E)  :  0,9*0,3*0,4</t>
  </si>
  <si>
    <t>pilíř 6 (F)  :  0,8*0,3*0,4</t>
  </si>
  <si>
    <t>Mezisoučet 0,8*0,3*0,4</t>
  </si>
  <si>
    <t>00524-01</t>
  </si>
  <si>
    <t>Technologický postup podezdívání - projekční technické řešení</t>
  </si>
  <si>
    <t>Soubor</t>
  </si>
  <si>
    <t>Vlastní</t>
  </si>
  <si>
    <t>POL99_8</t>
  </si>
  <si>
    <t>162601102R00</t>
  </si>
  <si>
    <t>Vodorovné přemístění výkopku z horniny 1 až 4, na vzdálenost přes 4 000  do 5 000 m</t>
  </si>
  <si>
    <t>162201203R00</t>
  </si>
  <si>
    <t>Vodorovné přemístění výkopku nošením z horniny 1 až 4, kolečkem, na vzdálenost do 10 m</t>
  </si>
  <si>
    <t>162201210R00</t>
  </si>
  <si>
    <t>Příplatek za dalš.10 m, kolečko, výkop. z hor.1- 4</t>
  </si>
  <si>
    <t>167101101R00</t>
  </si>
  <si>
    <t>Nakládání výkopku z hor.1-4 v množství do 100 m3</t>
  </si>
  <si>
    <t>199000005R00</t>
  </si>
  <si>
    <t>Poplatky za skládku zeminy 1- 4</t>
  </si>
  <si>
    <t>t</t>
  </si>
  <si>
    <t>8,371*1,5</t>
  </si>
  <si>
    <t>279232511V01</t>
  </si>
  <si>
    <t>Postupná podezdívka základového zdiva cihlami, betonové cihly</t>
  </si>
  <si>
    <t>975011221R00</t>
  </si>
  <si>
    <t>Podpěr.dřevení zákl.zdiva do 2m tl.zdi 45 cm do 1m</t>
  </si>
  <si>
    <t>m</t>
  </si>
  <si>
    <t>pilíř 2 (B)  :  0,8*0,5</t>
  </si>
  <si>
    <t>pilíř 3 (C)  :  0,9*0,5</t>
  </si>
  <si>
    <t>pilíř 4 (D)  :  0,9*0,5</t>
  </si>
  <si>
    <t>pilíř 5 (E)  :  0,9*0,5</t>
  </si>
  <si>
    <t>pilíř 6 (F)  :  0,8*0,5</t>
  </si>
  <si>
    <t>Mezisoučet 0,8*0,5</t>
  </si>
  <si>
    <t>975011231R00</t>
  </si>
  <si>
    <t>Podpěr.dřevení zákl.zdiva do 2m tl.zdi 45 cm do 3m</t>
  </si>
  <si>
    <t>pole 0-1  :  2,9*0,5</t>
  </si>
  <si>
    <t>pole 1-2  :  2,9*0,5</t>
  </si>
  <si>
    <t>pole 2-3  :  2,8*0,5</t>
  </si>
  <si>
    <t>pole 3-4  :  1,8*0,5</t>
  </si>
  <si>
    <t>pole 4-5  :  1,8*0,5</t>
  </si>
  <si>
    <t>pole 5-6  :  1,8*0,5</t>
  </si>
  <si>
    <t>pole 6-konec objektu  :  1,7*0,5</t>
  </si>
  <si>
    <t>Mezisoučet 1,7*0,5</t>
  </si>
  <si>
    <t>999281105R00</t>
  </si>
  <si>
    <t>Přesun hmot pro opravy a údržbu do výšky 6 m</t>
  </si>
  <si>
    <t xml:space="preserve">Hmotnosti z položek s pořadovými čísly :   </t>
  </si>
  <si>
    <t xml:space="preserve">7,8,9,  :  </t>
  </si>
  <si>
    <t>Součet :   13.62227</t>
  </si>
  <si>
    <t/>
  </si>
  <si>
    <t>END</t>
  </si>
  <si>
    <t>polečnost pro revitalizaci areálu klášterů Český Krumlov, VIDOX s.r.o., jako vedoucí člen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</si>
</sst>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20" zoomScaleNormal="100" zoomScaleSheetLayoutView="75" workbookViewId="0">
      <selection activeCell="N25" sqref="N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5" t="s">
        <v>4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41</v>
      </c>
      <c r="E4" s="92" t="s">
        <v>42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173</v>
      </c>
      <c r="E11" s="226"/>
      <c r="F11" s="226"/>
      <c r="G11" s="226"/>
      <c r="H11" s="27" t="s">
        <v>36</v>
      </c>
      <c r="I11" s="78" t="s">
        <v>64</v>
      </c>
      <c r="J11" s="11"/>
    </row>
    <row r="12" spans="1:15" ht="15.75" customHeight="1" x14ac:dyDescent="0.2">
      <c r="A12" s="4"/>
      <c r="B12" s="38"/>
      <c r="C12" s="26"/>
      <c r="D12" s="229" t="s">
        <v>61</v>
      </c>
      <c r="E12" s="229"/>
      <c r="F12" s="229"/>
      <c r="G12" s="229"/>
      <c r="H12" s="27" t="s">
        <v>37</v>
      </c>
      <c r="I12" s="78" t="s">
        <v>65</v>
      </c>
      <c r="J12" s="11"/>
    </row>
    <row r="13" spans="1:15" ht="15.75" customHeight="1" x14ac:dyDescent="0.2">
      <c r="A13" s="4"/>
      <c r="B13" s="39"/>
      <c r="C13" s="96" t="s">
        <v>63</v>
      </c>
      <c r="D13" s="230" t="s">
        <v>62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57" t="s">
        <v>26</v>
      </c>
      <c r="B16" s="158" t="s">
        <v>26</v>
      </c>
      <c r="C16" s="54"/>
      <c r="D16" s="55"/>
      <c r="E16" s="214"/>
      <c r="F16" s="219"/>
      <c r="G16" s="214"/>
      <c r="H16" s="219"/>
      <c r="I16" s="214">
        <v>55652.54</v>
      </c>
      <c r="J16" s="215"/>
    </row>
    <row r="17" spans="1:10" ht="23.25" customHeight="1" x14ac:dyDescent="0.2">
      <c r="A17" s="157" t="s">
        <v>27</v>
      </c>
      <c r="B17" s="158" t="s">
        <v>27</v>
      </c>
      <c r="C17" s="54"/>
      <c r="D17" s="55"/>
      <c r="E17" s="214"/>
      <c r="F17" s="219"/>
      <c r="G17" s="214"/>
      <c r="H17" s="219"/>
      <c r="I17" s="214">
        <v>0</v>
      </c>
      <c r="J17" s="215"/>
    </row>
    <row r="18" spans="1:10" ht="23.25" customHeight="1" x14ac:dyDescent="0.2">
      <c r="A18" s="157" t="s">
        <v>28</v>
      </c>
      <c r="B18" s="158" t="s">
        <v>28</v>
      </c>
      <c r="C18" s="54"/>
      <c r="D18" s="55"/>
      <c r="E18" s="214"/>
      <c r="F18" s="219"/>
      <c r="G18" s="214"/>
      <c r="H18" s="219"/>
      <c r="I18" s="214">
        <v>0</v>
      </c>
      <c r="J18" s="215"/>
    </row>
    <row r="19" spans="1:10" ht="23.25" customHeight="1" x14ac:dyDescent="0.2">
      <c r="A19" s="157" t="s">
        <v>79</v>
      </c>
      <c r="B19" s="158" t="s">
        <v>29</v>
      </c>
      <c r="C19" s="54"/>
      <c r="D19" s="55"/>
      <c r="E19" s="214"/>
      <c r="F19" s="219"/>
      <c r="G19" s="214"/>
      <c r="H19" s="219"/>
      <c r="I19" s="214">
        <v>0</v>
      </c>
      <c r="J19" s="215"/>
    </row>
    <row r="20" spans="1:10" ht="23.25" customHeight="1" x14ac:dyDescent="0.2">
      <c r="A20" s="157" t="s">
        <v>78</v>
      </c>
      <c r="B20" s="158" t="s">
        <v>30</v>
      </c>
      <c r="C20" s="54"/>
      <c r="D20" s="55"/>
      <c r="E20" s="214"/>
      <c r="F20" s="219"/>
      <c r="G20" s="214"/>
      <c r="H20" s="219"/>
      <c r="I20" s="214">
        <v>1836.53</v>
      </c>
      <c r="J20" s="215"/>
    </row>
    <row r="21" spans="1:10" ht="23.25" customHeight="1" x14ac:dyDescent="0.2">
      <c r="A21" s="4"/>
      <c r="B21" s="70" t="s">
        <v>31</v>
      </c>
      <c r="C21" s="71"/>
      <c r="D21" s="72"/>
      <c r="E21" s="216"/>
      <c r="F21" s="217"/>
      <c r="G21" s="216"/>
      <c r="H21" s="217"/>
      <c r="I21" s="216">
        <f>SUM(I16:J20)</f>
        <v>57489.07</v>
      </c>
      <c r="J21" s="23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0">
        <v>0</v>
      </c>
      <c r="H24" s="221"/>
      <c r="I24" s="221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57489.07</v>
      </c>
      <c r="H25" s="213"/>
      <c r="I25" s="213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8">
        <v>12073</v>
      </c>
      <c r="H26" s="209"/>
      <c r="I26" s="209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10">
        <v>-7.0000000000000007E-2</v>
      </c>
      <c r="H27" s="210"/>
      <c r="I27" s="210"/>
      <c r="J27" s="59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11">
        <v>57489.07</v>
      </c>
      <c r="H28" s="218"/>
      <c r="I28" s="218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11">
        <v>69562</v>
      </c>
      <c r="H29" s="211"/>
      <c r="I29" s="211"/>
      <c r="J29" s="132" t="s">
        <v>68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41897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66</v>
      </c>
      <c r="C39" s="233"/>
      <c r="D39" s="234"/>
      <c r="E39" s="234"/>
      <c r="F39" s="117">
        <v>0</v>
      </c>
      <c r="G39" s="118">
        <v>57489.07</v>
      </c>
      <c r="H39" s="119">
        <v>12072.7</v>
      </c>
      <c r="I39" s="119">
        <v>69561.77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35" t="s">
        <v>44</v>
      </c>
      <c r="D40" s="236"/>
      <c r="E40" s="236"/>
      <c r="F40" s="120">
        <v>0</v>
      </c>
      <c r="G40" s="121">
        <v>57489.07</v>
      </c>
      <c r="H40" s="121">
        <v>12072.7</v>
      </c>
      <c r="I40" s="121">
        <v>69561.77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41</v>
      </c>
      <c r="C41" s="237" t="s">
        <v>42</v>
      </c>
      <c r="D41" s="238"/>
      <c r="E41" s="238"/>
      <c r="F41" s="122">
        <v>0</v>
      </c>
      <c r="G41" s="123">
        <v>57489.07</v>
      </c>
      <c r="H41" s="123">
        <v>12072.7</v>
      </c>
      <c r="I41" s="123">
        <v>69561.77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2" t="s">
        <v>67</v>
      </c>
      <c r="C42" s="223"/>
      <c r="D42" s="223"/>
      <c r="E42" s="224"/>
      <c r="F42" s="124">
        <f>SUMIF(A39:A41,"=1",F39:F41)</f>
        <v>0</v>
      </c>
      <c r="G42" s="125">
        <f>SUMIF(A39:A41,"=1",G39:G41)</f>
        <v>57489.07</v>
      </c>
      <c r="H42" s="125">
        <f>SUMIF(A39:A41,"=1",H39:H41)</f>
        <v>12072.7</v>
      </c>
      <c r="I42" s="125">
        <f>SUMIF(A39:A41,"=1",I39:I41)</f>
        <v>69561.77</v>
      </c>
      <c r="J42" s="105">
        <f>SUMIF(A39:A41,"=1",J39:J41)</f>
        <v>100</v>
      </c>
    </row>
    <row r="46" spans="1:10" ht="15.75" x14ac:dyDescent="0.25">
      <c r="B46" s="133" t="s">
        <v>69</v>
      </c>
    </row>
    <row r="48" spans="1:10" ht="25.5" customHeight="1" x14ac:dyDescent="0.2">
      <c r="A48" s="134"/>
      <c r="B48" s="138" t="s">
        <v>18</v>
      </c>
      <c r="C48" s="138" t="s">
        <v>6</v>
      </c>
      <c r="D48" s="139"/>
      <c r="E48" s="139"/>
      <c r="F48" s="142" t="s">
        <v>70</v>
      </c>
      <c r="G48" s="142"/>
      <c r="H48" s="142"/>
      <c r="I48" s="142" t="s">
        <v>31</v>
      </c>
      <c r="J48" s="142" t="s">
        <v>0</v>
      </c>
    </row>
    <row r="49" spans="1:10" ht="25.5" customHeight="1" x14ac:dyDescent="0.2">
      <c r="A49" s="135"/>
      <c r="B49" s="145" t="s">
        <v>41</v>
      </c>
      <c r="C49" s="239" t="s">
        <v>71</v>
      </c>
      <c r="D49" s="240"/>
      <c r="E49" s="240"/>
      <c r="F49" s="153" t="s">
        <v>26</v>
      </c>
      <c r="G49" s="146"/>
      <c r="H49" s="146"/>
      <c r="I49" s="146">
        <v>11761.25</v>
      </c>
      <c r="J49" s="149">
        <f>IF(I54=0,"",I49/I54*100)</f>
        <v>20.458236670031365</v>
      </c>
    </row>
    <row r="50" spans="1:10" ht="25.5" customHeight="1" x14ac:dyDescent="0.2">
      <c r="A50" s="135"/>
      <c r="B50" s="137" t="s">
        <v>72</v>
      </c>
      <c r="C50" s="241" t="s">
        <v>73</v>
      </c>
      <c r="D50" s="242"/>
      <c r="E50" s="242"/>
      <c r="F50" s="154" t="s">
        <v>26</v>
      </c>
      <c r="G50" s="143"/>
      <c r="H50" s="143"/>
      <c r="I50" s="143">
        <v>31521.84</v>
      </c>
      <c r="J50" s="150">
        <f>IF(I54=0,"",I50/I54*100)</f>
        <v>54.831013964915421</v>
      </c>
    </row>
    <row r="51" spans="1:10" ht="25.5" customHeight="1" x14ac:dyDescent="0.2">
      <c r="A51" s="135"/>
      <c r="B51" s="137" t="s">
        <v>74</v>
      </c>
      <c r="C51" s="241" t="s">
        <v>75</v>
      </c>
      <c r="D51" s="242"/>
      <c r="E51" s="242"/>
      <c r="F51" s="154" t="s">
        <v>26</v>
      </c>
      <c r="G51" s="143"/>
      <c r="H51" s="143"/>
      <c r="I51" s="143">
        <v>10503.2</v>
      </c>
      <c r="J51" s="150">
        <f>IF(I54=0,"",I51/I54*100)</f>
        <v>18.269907653750533</v>
      </c>
    </row>
    <row r="52" spans="1:10" ht="25.5" customHeight="1" x14ac:dyDescent="0.2">
      <c r="A52" s="135"/>
      <c r="B52" s="137" t="s">
        <v>76</v>
      </c>
      <c r="C52" s="241" t="s">
        <v>77</v>
      </c>
      <c r="D52" s="242"/>
      <c r="E52" s="242"/>
      <c r="F52" s="154" t="s">
        <v>26</v>
      </c>
      <c r="G52" s="143"/>
      <c r="H52" s="143"/>
      <c r="I52" s="143">
        <v>1866.25</v>
      </c>
      <c r="J52" s="150">
        <f>IF(I54=0,"",I52/I54*100)</f>
        <v>3.2462692473543235</v>
      </c>
    </row>
    <row r="53" spans="1:10" ht="25.5" customHeight="1" x14ac:dyDescent="0.2">
      <c r="A53" s="135"/>
      <c r="B53" s="147" t="s">
        <v>78</v>
      </c>
      <c r="C53" s="243" t="s">
        <v>30</v>
      </c>
      <c r="D53" s="244"/>
      <c r="E53" s="244"/>
      <c r="F53" s="155" t="s">
        <v>78</v>
      </c>
      <c r="G53" s="148"/>
      <c r="H53" s="148"/>
      <c r="I53" s="148">
        <v>1836.53</v>
      </c>
      <c r="J53" s="151">
        <f>IF(I54=0,"",I53/I54*100)</f>
        <v>3.194572463948365</v>
      </c>
    </row>
    <row r="54" spans="1:10" ht="25.5" customHeight="1" x14ac:dyDescent="0.2">
      <c r="A54" s="136"/>
      <c r="B54" s="140" t="s">
        <v>1</v>
      </c>
      <c r="C54" s="140"/>
      <c r="D54" s="141"/>
      <c r="E54" s="141"/>
      <c r="F54" s="156"/>
      <c r="G54" s="144"/>
      <c r="H54" s="144"/>
      <c r="I54" s="144">
        <f>SUM(I49:I53)</f>
        <v>57489.069999999992</v>
      </c>
      <c r="J54" s="152">
        <f>SUM(J49:J53)</f>
        <v>100</v>
      </c>
    </row>
    <row r="55" spans="1:10" x14ac:dyDescent="0.2">
      <c r="F55" s="99"/>
      <c r="G55" s="100"/>
      <c r="H55" s="99"/>
      <c r="I55" s="100"/>
      <c r="J55" s="101"/>
    </row>
    <row r="56" spans="1:10" x14ac:dyDescent="0.2">
      <c r="F56" s="99"/>
      <c r="G56" s="100"/>
      <c r="H56" s="99"/>
      <c r="I56" s="100"/>
      <c r="J56" s="101"/>
    </row>
    <row r="57" spans="1:10" x14ac:dyDescent="0.2">
      <c r="F57" s="99"/>
      <c r="G57" s="100"/>
      <c r="H57" s="99"/>
      <c r="I57" s="100"/>
      <c r="J57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9:E49"/>
    <mergeCell ref="C50:E50"/>
    <mergeCell ref="C51:E51"/>
    <mergeCell ref="C52:E52"/>
    <mergeCell ref="C53:E53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5" t="s">
        <v>8</v>
      </c>
      <c r="B2" s="74"/>
      <c r="C2" s="247"/>
      <c r="D2" s="247"/>
      <c r="E2" s="247"/>
      <c r="F2" s="247"/>
      <c r="G2" s="248"/>
    </row>
    <row r="3" spans="1:7" ht="24.95" customHeight="1" x14ac:dyDescent="0.2">
      <c r="A3" s="75" t="s">
        <v>9</v>
      </c>
      <c r="B3" s="74"/>
      <c r="C3" s="247"/>
      <c r="D3" s="247"/>
      <c r="E3" s="247"/>
      <c r="F3" s="247"/>
      <c r="G3" s="248"/>
    </row>
    <row r="4" spans="1:7" ht="24.95" customHeight="1" x14ac:dyDescent="0.2">
      <c r="A4" s="75" t="s">
        <v>10</v>
      </c>
      <c r="B4" s="74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80</v>
      </c>
    </row>
    <row r="2" spans="1:60" ht="24.95" customHeight="1" x14ac:dyDescent="0.2">
      <c r="A2" s="160" t="s">
        <v>8</v>
      </c>
      <c r="B2" s="74" t="s">
        <v>47</v>
      </c>
      <c r="C2" s="250" t="s">
        <v>48</v>
      </c>
      <c r="D2" s="251"/>
      <c r="E2" s="251"/>
      <c r="F2" s="251"/>
      <c r="G2" s="252"/>
      <c r="AE2" t="s">
        <v>81</v>
      </c>
    </row>
    <row r="3" spans="1:60" ht="24.95" customHeight="1" x14ac:dyDescent="0.2">
      <c r="A3" s="160" t="s">
        <v>9</v>
      </c>
      <c r="B3" s="74" t="s">
        <v>43</v>
      </c>
      <c r="C3" s="250" t="s">
        <v>44</v>
      </c>
      <c r="D3" s="251"/>
      <c r="E3" s="251"/>
      <c r="F3" s="251"/>
      <c r="G3" s="252"/>
      <c r="AE3" t="s">
        <v>82</v>
      </c>
    </row>
    <row r="4" spans="1:60" ht="24.95" customHeight="1" x14ac:dyDescent="0.2">
      <c r="A4" s="161" t="s">
        <v>10</v>
      </c>
      <c r="B4" s="162" t="s">
        <v>41</v>
      </c>
      <c r="C4" s="253" t="s">
        <v>42</v>
      </c>
      <c r="D4" s="254"/>
      <c r="E4" s="254"/>
      <c r="F4" s="254"/>
      <c r="G4" s="255"/>
      <c r="AE4" t="s">
        <v>83</v>
      </c>
    </row>
    <row r="5" spans="1:60" x14ac:dyDescent="0.2">
      <c r="D5" s="159"/>
    </row>
    <row r="6" spans="1:60" ht="38.25" x14ac:dyDescent="0.2">
      <c r="A6" s="168" t="s">
        <v>84</v>
      </c>
      <c r="B6" s="166" t="s">
        <v>85</v>
      </c>
      <c r="C6" s="166" t="s">
        <v>86</v>
      </c>
      <c r="D6" s="167" t="s">
        <v>87</v>
      </c>
      <c r="E6" s="168" t="s">
        <v>88</v>
      </c>
      <c r="F6" s="163" t="s">
        <v>89</v>
      </c>
      <c r="G6" s="168" t="s">
        <v>90</v>
      </c>
      <c r="H6" s="169" t="s">
        <v>32</v>
      </c>
      <c r="I6" s="169" t="s">
        <v>91</v>
      </c>
      <c r="J6" s="169" t="s">
        <v>33</v>
      </c>
      <c r="K6" s="169" t="s">
        <v>92</v>
      </c>
      <c r="L6" s="169" t="s">
        <v>93</v>
      </c>
      <c r="M6" s="169" t="s">
        <v>94</v>
      </c>
      <c r="N6" s="169" t="s">
        <v>95</v>
      </c>
      <c r="O6" s="169" t="s">
        <v>96</v>
      </c>
      <c r="P6" s="169" t="s">
        <v>97</v>
      </c>
      <c r="Q6" s="169" t="s">
        <v>98</v>
      </c>
      <c r="R6" s="169" t="s">
        <v>99</v>
      </c>
      <c r="S6" s="169" t="s">
        <v>100</v>
      </c>
    </row>
    <row r="7" spans="1:60" x14ac:dyDescent="0.2">
      <c r="A7" s="170" t="s">
        <v>101</v>
      </c>
      <c r="B7" s="172" t="s">
        <v>41</v>
      </c>
      <c r="C7" s="173" t="s">
        <v>71</v>
      </c>
      <c r="D7" s="174"/>
      <c r="E7" s="181"/>
      <c r="F7" s="186"/>
      <c r="G7" s="186">
        <f>SUM(G8:G27)</f>
        <v>7969.19</v>
      </c>
      <c r="H7" s="186"/>
      <c r="I7" s="186">
        <f>SUM(I8:I27)</f>
        <v>0</v>
      </c>
      <c r="J7" s="186"/>
      <c r="K7" s="186">
        <f>SUM(K8:K27)</f>
        <v>7969.19</v>
      </c>
      <c r="L7" s="186"/>
      <c r="M7" s="186">
        <f>SUM(M8:M27)</f>
        <v>9642.7199000000001</v>
      </c>
      <c r="N7" s="186"/>
      <c r="O7" s="186">
        <f>SUM(O8:O27)</f>
        <v>0</v>
      </c>
      <c r="P7" s="186"/>
      <c r="Q7" s="186">
        <f>SUM(Q8:Q27)</f>
        <v>0</v>
      </c>
      <c r="R7" s="187"/>
      <c r="S7" s="186"/>
      <c r="AE7" t="s">
        <v>102</v>
      </c>
    </row>
    <row r="8" spans="1:60" outlineLevel="1" x14ac:dyDescent="0.2">
      <c r="A8" s="165">
        <v>1</v>
      </c>
      <c r="B8" s="175" t="s">
        <v>103</v>
      </c>
      <c r="C8" s="198" t="s">
        <v>104</v>
      </c>
      <c r="D8" s="177" t="s">
        <v>105</v>
      </c>
      <c r="E8" s="182">
        <v>8.3710000000000004</v>
      </c>
      <c r="F8" s="188">
        <v>952</v>
      </c>
      <c r="G8" s="188">
        <f>ROUND(E8*F8,2)</f>
        <v>7969.19</v>
      </c>
      <c r="H8" s="188">
        <v>0</v>
      </c>
      <c r="I8" s="188">
        <f>ROUND(E8*H8,2)</f>
        <v>0</v>
      </c>
      <c r="J8" s="188">
        <v>952</v>
      </c>
      <c r="K8" s="188">
        <f>ROUND(E8*J8,2)</f>
        <v>7969.19</v>
      </c>
      <c r="L8" s="188">
        <v>21</v>
      </c>
      <c r="M8" s="188">
        <f>G8*(1+L8/100)</f>
        <v>9642.7199000000001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9"/>
      <c r="S8" s="188" t="s">
        <v>106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107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/>
      <c r="B9" s="175"/>
      <c r="C9" s="199" t="s">
        <v>108</v>
      </c>
      <c r="D9" s="178"/>
      <c r="E9" s="183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9"/>
      <c r="S9" s="188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109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 x14ac:dyDescent="0.2">
      <c r="A10" s="165"/>
      <c r="B10" s="175"/>
      <c r="C10" s="199" t="s">
        <v>110</v>
      </c>
      <c r="D10" s="178"/>
      <c r="E10" s="183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9"/>
      <c r="S10" s="188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109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/>
      <c r="B11" s="175"/>
      <c r="C11" s="199" t="s">
        <v>111</v>
      </c>
      <c r="D11" s="178"/>
      <c r="E11" s="183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9"/>
      <c r="S11" s="188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109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/>
      <c r="B12" s="175"/>
      <c r="C12" s="199" t="s">
        <v>112</v>
      </c>
      <c r="D12" s="178"/>
      <c r="E12" s="183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9"/>
      <c r="S12" s="188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109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/>
      <c r="B13" s="175"/>
      <c r="C13" s="199" t="s">
        <v>113</v>
      </c>
      <c r="D13" s="178"/>
      <c r="E13" s="183">
        <v>1.45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9"/>
      <c r="S13" s="188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109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/>
      <c r="B14" s="175"/>
      <c r="C14" s="199" t="s">
        <v>114</v>
      </c>
      <c r="D14" s="178"/>
      <c r="E14" s="183">
        <v>1.45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9"/>
      <c r="S14" s="188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109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/>
      <c r="B15" s="175"/>
      <c r="C15" s="199" t="s">
        <v>115</v>
      </c>
      <c r="D15" s="178"/>
      <c r="E15" s="183">
        <v>1.4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9"/>
      <c r="S15" s="188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109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/>
      <c r="B16" s="175"/>
      <c r="C16" s="199" t="s">
        <v>116</v>
      </c>
      <c r="D16" s="178"/>
      <c r="E16" s="183">
        <v>0.9</v>
      </c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9"/>
      <c r="S16" s="188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109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/>
      <c r="B17" s="175"/>
      <c r="C17" s="199" t="s">
        <v>117</v>
      </c>
      <c r="D17" s="178"/>
      <c r="E17" s="183">
        <v>0.9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9"/>
      <c r="S17" s="188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109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/>
      <c r="B18" s="175"/>
      <c r="C18" s="199" t="s">
        <v>118</v>
      </c>
      <c r="D18" s="178"/>
      <c r="E18" s="183">
        <v>0.9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9"/>
      <c r="S18" s="188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109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/>
      <c r="B19" s="175"/>
      <c r="C19" s="199" t="s">
        <v>119</v>
      </c>
      <c r="D19" s="178"/>
      <c r="E19" s="183">
        <v>0.85</v>
      </c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9"/>
      <c r="S19" s="188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109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">
      <c r="A20" s="165"/>
      <c r="B20" s="175"/>
      <c r="C20" s="200" t="s">
        <v>120</v>
      </c>
      <c r="D20" s="179"/>
      <c r="E20" s="184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9"/>
      <c r="S20" s="188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109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/>
      <c r="B21" s="175"/>
      <c r="C21" s="199" t="s">
        <v>121</v>
      </c>
      <c r="D21" s="178"/>
      <c r="E21" s="183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9"/>
      <c r="S21" s="188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109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/>
      <c r="B22" s="175"/>
      <c r="C22" s="199" t="s">
        <v>122</v>
      </c>
      <c r="D22" s="178"/>
      <c r="E22" s="183">
        <v>0.13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9"/>
      <c r="S22" s="188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109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/>
      <c r="B23" s="175"/>
      <c r="C23" s="199" t="s">
        <v>123</v>
      </c>
      <c r="D23" s="178"/>
      <c r="E23" s="183">
        <v>0.08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9"/>
      <c r="S23" s="188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109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/>
      <c r="B24" s="175"/>
      <c r="C24" s="199" t="s">
        <v>124</v>
      </c>
      <c r="D24" s="178"/>
      <c r="E24" s="183">
        <v>0.11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9"/>
      <c r="S24" s="188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109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 x14ac:dyDescent="0.2">
      <c r="A25" s="165"/>
      <c r="B25" s="175"/>
      <c r="C25" s="199" t="s">
        <v>125</v>
      </c>
      <c r="D25" s="178"/>
      <c r="E25" s="183">
        <v>0.11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9"/>
      <c r="S25" s="188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109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/>
      <c r="B26" s="175"/>
      <c r="C26" s="199" t="s">
        <v>126</v>
      </c>
      <c r="D26" s="178"/>
      <c r="E26" s="183">
        <v>0.1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9"/>
      <c r="S26" s="188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109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/>
      <c r="B27" s="175"/>
      <c r="C27" s="200" t="s">
        <v>127</v>
      </c>
      <c r="D27" s="179"/>
      <c r="E27" s="184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9"/>
      <c r="S27" s="188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109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x14ac:dyDescent="0.2">
      <c r="A28" s="171" t="s">
        <v>101</v>
      </c>
      <c r="B28" s="176" t="s">
        <v>78</v>
      </c>
      <c r="C28" s="201" t="s">
        <v>30</v>
      </c>
      <c r="D28" s="180"/>
      <c r="E28" s="185"/>
      <c r="F28" s="190"/>
      <c r="G28" s="190">
        <f>SUM(G29:G29)</f>
        <v>1836.53</v>
      </c>
      <c r="H28" s="190"/>
      <c r="I28" s="190">
        <f>SUM(I29:I29)</f>
        <v>0</v>
      </c>
      <c r="J28" s="190"/>
      <c r="K28" s="190">
        <f>SUM(K29:K29)</f>
        <v>1836.53</v>
      </c>
      <c r="L28" s="190"/>
      <c r="M28" s="190">
        <f>SUM(M29:M29)</f>
        <v>2222.2012999999997</v>
      </c>
      <c r="N28" s="190"/>
      <c r="O28" s="190">
        <f>SUM(O29:O29)</f>
        <v>0</v>
      </c>
      <c r="P28" s="190"/>
      <c r="Q28" s="190">
        <f>SUM(Q29:Q29)</f>
        <v>0</v>
      </c>
      <c r="R28" s="191"/>
      <c r="S28" s="190"/>
      <c r="AE28" t="s">
        <v>102</v>
      </c>
    </row>
    <row r="29" spans="1:60" ht="22.5" outlineLevel="1" x14ac:dyDescent="0.2">
      <c r="A29" s="165">
        <v>2</v>
      </c>
      <c r="B29" s="175" t="s">
        <v>128</v>
      </c>
      <c r="C29" s="198" t="s">
        <v>129</v>
      </c>
      <c r="D29" s="177" t="s">
        <v>130</v>
      </c>
      <c r="E29" s="182">
        <v>1</v>
      </c>
      <c r="F29" s="188">
        <v>1836.53</v>
      </c>
      <c r="G29" s="188">
        <f>ROUND(E29*F29,2)</f>
        <v>1836.53</v>
      </c>
      <c r="H29" s="188">
        <v>0</v>
      </c>
      <c r="I29" s="188">
        <f>ROUND(E29*H29,2)</f>
        <v>0</v>
      </c>
      <c r="J29" s="188">
        <v>1836.53</v>
      </c>
      <c r="K29" s="188">
        <f>ROUND(E29*J29,2)</f>
        <v>1836.53</v>
      </c>
      <c r="L29" s="188">
        <v>21</v>
      </c>
      <c r="M29" s="188">
        <f>G29*(1+L29/100)</f>
        <v>2222.2012999999997</v>
      </c>
      <c r="N29" s="188">
        <v>0</v>
      </c>
      <c r="O29" s="188">
        <f>ROUND(E29*N29,2)</f>
        <v>0</v>
      </c>
      <c r="P29" s="188">
        <v>0</v>
      </c>
      <c r="Q29" s="188">
        <f>ROUND(E29*P29,2)</f>
        <v>0</v>
      </c>
      <c r="R29" s="189"/>
      <c r="S29" s="188" t="s">
        <v>131</v>
      </c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132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x14ac:dyDescent="0.2">
      <c r="A30" s="171" t="s">
        <v>101</v>
      </c>
      <c r="B30" s="176" t="s">
        <v>41</v>
      </c>
      <c r="C30" s="201" t="s">
        <v>71</v>
      </c>
      <c r="D30" s="180"/>
      <c r="E30" s="185"/>
      <c r="F30" s="190"/>
      <c r="G30" s="190">
        <f>SUM(G31:G36)</f>
        <v>3792.06</v>
      </c>
      <c r="H30" s="190"/>
      <c r="I30" s="190">
        <f>SUM(I31:I36)</f>
        <v>0</v>
      </c>
      <c r="J30" s="190"/>
      <c r="K30" s="190">
        <f>SUM(K31:K36)</f>
        <v>3792.06</v>
      </c>
      <c r="L30" s="190"/>
      <c r="M30" s="190">
        <f>SUM(M31:M36)</f>
        <v>4588.3926000000001</v>
      </c>
      <c r="N30" s="190"/>
      <c r="O30" s="190">
        <f>SUM(O31:O36)</f>
        <v>0</v>
      </c>
      <c r="P30" s="190"/>
      <c r="Q30" s="190">
        <f>SUM(Q31:Q36)</f>
        <v>0</v>
      </c>
      <c r="R30" s="191"/>
      <c r="S30" s="190"/>
      <c r="AE30" t="s">
        <v>102</v>
      </c>
    </row>
    <row r="31" spans="1:60" ht="22.5" outlineLevel="1" x14ac:dyDescent="0.2">
      <c r="A31" s="165">
        <v>3</v>
      </c>
      <c r="B31" s="175" t="s">
        <v>133</v>
      </c>
      <c r="C31" s="198" t="s">
        <v>134</v>
      </c>
      <c r="D31" s="177" t="s">
        <v>105</v>
      </c>
      <c r="E31" s="182">
        <v>8.3710000000000004</v>
      </c>
      <c r="F31" s="188">
        <v>95.4</v>
      </c>
      <c r="G31" s="188">
        <f>ROUND(E31*F31,2)</f>
        <v>798.59</v>
      </c>
      <c r="H31" s="188">
        <v>0</v>
      </c>
      <c r="I31" s="188">
        <f>ROUND(E31*H31,2)</f>
        <v>0</v>
      </c>
      <c r="J31" s="188">
        <v>95.4</v>
      </c>
      <c r="K31" s="188">
        <f>ROUND(E31*J31,2)</f>
        <v>798.59</v>
      </c>
      <c r="L31" s="188">
        <v>21</v>
      </c>
      <c r="M31" s="188">
        <f>G31*(1+L31/100)</f>
        <v>966.29390000000001</v>
      </c>
      <c r="N31" s="188">
        <v>0</v>
      </c>
      <c r="O31" s="188">
        <f>ROUND(E31*N31,2)</f>
        <v>0</v>
      </c>
      <c r="P31" s="188">
        <v>0</v>
      </c>
      <c r="Q31" s="188">
        <f>ROUND(E31*P31,2)</f>
        <v>0</v>
      </c>
      <c r="R31" s="189"/>
      <c r="S31" s="188" t="s">
        <v>106</v>
      </c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107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22.5" outlineLevel="1" x14ac:dyDescent="0.2">
      <c r="A32" s="165">
        <v>4</v>
      </c>
      <c r="B32" s="175" t="s">
        <v>135</v>
      </c>
      <c r="C32" s="198" t="s">
        <v>136</v>
      </c>
      <c r="D32" s="177" t="s">
        <v>105</v>
      </c>
      <c r="E32" s="182">
        <v>8.3710000000000004</v>
      </c>
      <c r="F32" s="188">
        <v>91.3</v>
      </c>
      <c r="G32" s="188">
        <f>ROUND(E32*F32,2)</f>
        <v>764.27</v>
      </c>
      <c r="H32" s="188">
        <v>0</v>
      </c>
      <c r="I32" s="188">
        <f>ROUND(E32*H32,2)</f>
        <v>0</v>
      </c>
      <c r="J32" s="188">
        <v>91.3</v>
      </c>
      <c r="K32" s="188">
        <f>ROUND(E32*J32,2)</f>
        <v>764.27</v>
      </c>
      <c r="L32" s="188">
        <v>21</v>
      </c>
      <c r="M32" s="188">
        <f>G32*(1+L32/100)</f>
        <v>924.7666999999999</v>
      </c>
      <c r="N32" s="188">
        <v>0</v>
      </c>
      <c r="O32" s="188">
        <f>ROUND(E32*N32,2)</f>
        <v>0</v>
      </c>
      <c r="P32" s="188">
        <v>0</v>
      </c>
      <c r="Q32" s="188">
        <f>ROUND(E32*P32,2)</f>
        <v>0</v>
      </c>
      <c r="R32" s="189"/>
      <c r="S32" s="188" t="s">
        <v>106</v>
      </c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107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5</v>
      </c>
      <c r="B33" s="175" t="s">
        <v>137</v>
      </c>
      <c r="C33" s="198" t="s">
        <v>138</v>
      </c>
      <c r="D33" s="177" t="s">
        <v>105</v>
      </c>
      <c r="E33" s="182">
        <v>8.3710000000000004</v>
      </c>
      <c r="F33" s="188">
        <v>82.1</v>
      </c>
      <c r="G33" s="188">
        <f>ROUND(E33*F33,2)</f>
        <v>687.26</v>
      </c>
      <c r="H33" s="188">
        <v>0</v>
      </c>
      <c r="I33" s="188">
        <f>ROUND(E33*H33,2)</f>
        <v>0</v>
      </c>
      <c r="J33" s="188">
        <v>82.1</v>
      </c>
      <c r="K33" s="188">
        <f>ROUND(E33*J33,2)</f>
        <v>687.26</v>
      </c>
      <c r="L33" s="188">
        <v>21</v>
      </c>
      <c r="M33" s="188">
        <f>G33*(1+L33/100)</f>
        <v>831.58459999999991</v>
      </c>
      <c r="N33" s="188">
        <v>0</v>
      </c>
      <c r="O33" s="188">
        <f>ROUND(E33*N33,2)</f>
        <v>0</v>
      </c>
      <c r="P33" s="188">
        <v>0</v>
      </c>
      <c r="Q33" s="188">
        <f>ROUND(E33*P33,2)</f>
        <v>0</v>
      </c>
      <c r="R33" s="189"/>
      <c r="S33" s="188" t="s">
        <v>106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107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>
        <v>6</v>
      </c>
      <c r="B34" s="175" t="s">
        <v>139</v>
      </c>
      <c r="C34" s="198" t="s">
        <v>140</v>
      </c>
      <c r="D34" s="177" t="s">
        <v>105</v>
      </c>
      <c r="E34" s="182">
        <v>8.3710000000000004</v>
      </c>
      <c r="F34" s="188">
        <v>115.8</v>
      </c>
      <c r="G34" s="188">
        <f>ROUND(E34*F34,2)</f>
        <v>969.36</v>
      </c>
      <c r="H34" s="188">
        <v>0</v>
      </c>
      <c r="I34" s="188">
        <f>ROUND(E34*H34,2)</f>
        <v>0</v>
      </c>
      <c r="J34" s="188">
        <v>115.8</v>
      </c>
      <c r="K34" s="188">
        <f>ROUND(E34*J34,2)</f>
        <v>969.36</v>
      </c>
      <c r="L34" s="188">
        <v>21</v>
      </c>
      <c r="M34" s="188">
        <f>G34*(1+L34/100)</f>
        <v>1172.9256</v>
      </c>
      <c r="N34" s="188">
        <v>0</v>
      </c>
      <c r="O34" s="188">
        <f>ROUND(E34*N34,2)</f>
        <v>0</v>
      </c>
      <c r="P34" s="188">
        <v>0</v>
      </c>
      <c r="Q34" s="188">
        <f>ROUND(E34*P34,2)</f>
        <v>0</v>
      </c>
      <c r="R34" s="189"/>
      <c r="S34" s="188" t="s">
        <v>106</v>
      </c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107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7</v>
      </c>
      <c r="B35" s="175" t="s">
        <v>141</v>
      </c>
      <c r="C35" s="198" t="s">
        <v>142</v>
      </c>
      <c r="D35" s="177" t="s">
        <v>143</v>
      </c>
      <c r="E35" s="182">
        <v>12.5565</v>
      </c>
      <c r="F35" s="188">
        <v>45.6</v>
      </c>
      <c r="G35" s="188">
        <f>ROUND(E35*F35,2)</f>
        <v>572.58000000000004</v>
      </c>
      <c r="H35" s="188">
        <v>0</v>
      </c>
      <c r="I35" s="188">
        <f>ROUND(E35*H35,2)</f>
        <v>0</v>
      </c>
      <c r="J35" s="188">
        <v>45.6</v>
      </c>
      <c r="K35" s="188">
        <f>ROUND(E35*J35,2)</f>
        <v>572.58000000000004</v>
      </c>
      <c r="L35" s="188">
        <v>21</v>
      </c>
      <c r="M35" s="188">
        <f>G35*(1+L35/100)</f>
        <v>692.82180000000005</v>
      </c>
      <c r="N35" s="188">
        <v>0</v>
      </c>
      <c r="O35" s="188">
        <f>ROUND(E35*N35,2)</f>
        <v>0</v>
      </c>
      <c r="P35" s="188">
        <v>0</v>
      </c>
      <c r="Q35" s="188">
        <f>ROUND(E35*P35,2)</f>
        <v>0</v>
      </c>
      <c r="R35" s="189"/>
      <c r="S35" s="188" t="s">
        <v>106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107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/>
      <c r="B36" s="175"/>
      <c r="C36" s="199" t="s">
        <v>144</v>
      </c>
      <c r="D36" s="178"/>
      <c r="E36" s="183">
        <v>12.56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9"/>
      <c r="S36" s="188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109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x14ac:dyDescent="0.2">
      <c r="A37" s="171" t="s">
        <v>101</v>
      </c>
      <c r="B37" s="176" t="s">
        <v>72</v>
      </c>
      <c r="C37" s="201" t="s">
        <v>73</v>
      </c>
      <c r="D37" s="180"/>
      <c r="E37" s="185"/>
      <c r="F37" s="190"/>
      <c r="G37" s="190">
        <f>SUM(G38:G57)</f>
        <v>31521.84</v>
      </c>
      <c r="H37" s="190"/>
      <c r="I37" s="190">
        <f>SUM(I38:I57)</f>
        <v>0</v>
      </c>
      <c r="J37" s="190"/>
      <c r="K37" s="190">
        <f>SUM(K38:K57)</f>
        <v>31521.84</v>
      </c>
      <c r="L37" s="190"/>
      <c r="M37" s="190">
        <f>SUM(M38:M57)</f>
        <v>38141.426399999997</v>
      </c>
      <c r="N37" s="190"/>
      <c r="O37" s="190">
        <f>SUM(O38:O57)</f>
        <v>13.22</v>
      </c>
      <c r="P37" s="190"/>
      <c r="Q37" s="190">
        <f>SUM(Q38:Q57)</f>
        <v>0</v>
      </c>
      <c r="R37" s="191"/>
      <c r="S37" s="190"/>
      <c r="AE37" t="s">
        <v>102</v>
      </c>
    </row>
    <row r="38" spans="1:60" ht="22.5" outlineLevel="1" x14ac:dyDescent="0.2">
      <c r="A38" s="165">
        <v>8</v>
      </c>
      <c r="B38" s="175" t="s">
        <v>145</v>
      </c>
      <c r="C38" s="198" t="s">
        <v>146</v>
      </c>
      <c r="D38" s="177" t="s">
        <v>105</v>
      </c>
      <c r="E38" s="182">
        <v>8.3710000000000004</v>
      </c>
      <c r="F38" s="188">
        <v>3765.6</v>
      </c>
      <c r="G38" s="188">
        <f>ROUND(E38*F38,2)</f>
        <v>31521.84</v>
      </c>
      <c r="H38" s="188">
        <v>0</v>
      </c>
      <c r="I38" s="188">
        <f>ROUND(E38*H38,2)</f>
        <v>0</v>
      </c>
      <c r="J38" s="188">
        <v>3765.6</v>
      </c>
      <c r="K38" s="188">
        <f>ROUND(E38*J38,2)</f>
        <v>31521.84</v>
      </c>
      <c r="L38" s="188">
        <v>21</v>
      </c>
      <c r="M38" s="188">
        <f>G38*(1+L38/100)</f>
        <v>38141.426399999997</v>
      </c>
      <c r="N38" s="188">
        <v>1.5791999999999999</v>
      </c>
      <c r="O38" s="188">
        <f>ROUND(E38*N38,2)</f>
        <v>13.22</v>
      </c>
      <c r="P38" s="188">
        <v>0</v>
      </c>
      <c r="Q38" s="188">
        <f>ROUND(E38*P38,2)</f>
        <v>0</v>
      </c>
      <c r="R38" s="189"/>
      <c r="S38" s="188" t="s">
        <v>131</v>
      </c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107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/>
      <c r="B39" s="175"/>
      <c r="C39" s="199" t="s">
        <v>108</v>
      </c>
      <c r="D39" s="178"/>
      <c r="E39" s="183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9"/>
      <c r="S39" s="188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109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22.5" outlineLevel="1" x14ac:dyDescent="0.2">
      <c r="A40" s="165"/>
      <c r="B40" s="175"/>
      <c r="C40" s="199" t="s">
        <v>110</v>
      </c>
      <c r="D40" s="178"/>
      <c r="E40" s="183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9"/>
      <c r="S40" s="188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109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 x14ac:dyDescent="0.2">
      <c r="A41" s="165"/>
      <c r="B41" s="175"/>
      <c r="C41" s="199" t="s">
        <v>111</v>
      </c>
      <c r="D41" s="178"/>
      <c r="E41" s="183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9"/>
      <c r="S41" s="188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109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/>
      <c r="B42" s="175"/>
      <c r="C42" s="199" t="s">
        <v>112</v>
      </c>
      <c r="D42" s="178"/>
      <c r="E42" s="183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9"/>
      <c r="S42" s="188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109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/>
      <c r="B43" s="175"/>
      <c r="C43" s="199" t="s">
        <v>113</v>
      </c>
      <c r="D43" s="178"/>
      <c r="E43" s="183">
        <v>1.45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9"/>
      <c r="S43" s="188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109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 x14ac:dyDescent="0.2">
      <c r="A44" s="165"/>
      <c r="B44" s="175"/>
      <c r="C44" s="199" t="s">
        <v>114</v>
      </c>
      <c r="D44" s="178"/>
      <c r="E44" s="183">
        <v>1.45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9"/>
      <c r="S44" s="188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109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/>
      <c r="B45" s="175"/>
      <c r="C45" s="199" t="s">
        <v>115</v>
      </c>
      <c r="D45" s="178"/>
      <c r="E45" s="183">
        <v>1.4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9"/>
      <c r="S45" s="188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109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 x14ac:dyDescent="0.2">
      <c r="A46" s="165"/>
      <c r="B46" s="175"/>
      <c r="C46" s="199" t="s">
        <v>116</v>
      </c>
      <c r="D46" s="178"/>
      <c r="E46" s="183">
        <v>0.9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9"/>
      <c r="S46" s="188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109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/>
      <c r="B47" s="175"/>
      <c r="C47" s="199" t="s">
        <v>117</v>
      </c>
      <c r="D47" s="178"/>
      <c r="E47" s="183">
        <v>0.9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9"/>
      <c r="S47" s="188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109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/>
      <c r="B48" s="175"/>
      <c r="C48" s="199" t="s">
        <v>118</v>
      </c>
      <c r="D48" s="178"/>
      <c r="E48" s="183">
        <v>0.9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9"/>
      <c r="S48" s="188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109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 x14ac:dyDescent="0.2">
      <c r="A49" s="165"/>
      <c r="B49" s="175"/>
      <c r="C49" s="199" t="s">
        <v>119</v>
      </c>
      <c r="D49" s="178"/>
      <c r="E49" s="183">
        <v>0.85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9"/>
      <c r="S49" s="188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109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">
      <c r="A50" s="165"/>
      <c r="B50" s="175"/>
      <c r="C50" s="200" t="s">
        <v>120</v>
      </c>
      <c r="D50" s="179"/>
      <c r="E50" s="184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9"/>
      <c r="S50" s="188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109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 x14ac:dyDescent="0.2">
      <c r="A51" s="165"/>
      <c r="B51" s="175"/>
      <c r="C51" s="199" t="s">
        <v>121</v>
      </c>
      <c r="D51" s="178"/>
      <c r="E51" s="183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9"/>
      <c r="S51" s="188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109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/>
      <c r="B52" s="175"/>
      <c r="C52" s="199" t="s">
        <v>122</v>
      </c>
      <c r="D52" s="178"/>
      <c r="E52" s="183">
        <v>0.13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9"/>
      <c r="S52" s="188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109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 x14ac:dyDescent="0.2">
      <c r="A53" s="165"/>
      <c r="B53" s="175"/>
      <c r="C53" s="199" t="s">
        <v>123</v>
      </c>
      <c r="D53" s="178"/>
      <c r="E53" s="183">
        <v>0.08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9"/>
      <c r="S53" s="188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109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/>
      <c r="B54" s="175"/>
      <c r="C54" s="199" t="s">
        <v>124</v>
      </c>
      <c r="D54" s="178"/>
      <c r="E54" s="183">
        <v>0.11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9"/>
      <c r="S54" s="188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109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/>
      <c r="B55" s="175"/>
      <c r="C55" s="199" t="s">
        <v>125</v>
      </c>
      <c r="D55" s="178"/>
      <c r="E55" s="183">
        <v>0.11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9"/>
      <c r="S55" s="188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109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/>
      <c r="B56" s="175"/>
      <c r="C56" s="199" t="s">
        <v>126</v>
      </c>
      <c r="D56" s="178"/>
      <c r="E56" s="183">
        <v>0.1</v>
      </c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9"/>
      <c r="S56" s="188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109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/>
      <c r="B57" s="175"/>
      <c r="C57" s="200" t="s">
        <v>127</v>
      </c>
      <c r="D57" s="179"/>
      <c r="E57" s="184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9"/>
      <c r="S57" s="188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109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x14ac:dyDescent="0.2">
      <c r="A58" s="171" t="s">
        <v>101</v>
      </c>
      <c r="B58" s="176" t="s">
        <v>74</v>
      </c>
      <c r="C58" s="201" t="s">
        <v>75</v>
      </c>
      <c r="D58" s="180"/>
      <c r="E58" s="185"/>
      <c r="F58" s="190"/>
      <c r="G58" s="190">
        <f>SUM(G59:G82)</f>
        <v>10503.2</v>
      </c>
      <c r="H58" s="190"/>
      <c r="I58" s="190">
        <f>SUM(I59:I82)</f>
        <v>0</v>
      </c>
      <c r="J58" s="190"/>
      <c r="K58" s="190">
        <f>SUM(K59:K82)</f>
        <v>10503.2</v>
      </c>
      <c r="L58" s="190"/>
      <c r="M58" s="190">
        <f>SUM(M59:M82)</f>
        <v>12708.871999999999</v>
      </c>
      <c r="N58" s="190"/>
      <c r="O58" s="190">
        <f>SUM(O59:O82)</f>
        <v>0.41</v>
      </c>
      <c r="P58" s="190"/>
      <c r="Q58" s="190">
        <f>SUM(Q59:Q82)</f>
        <v>0</v>
      </c>
      <c r="R58" s="191"/>
      <c r="S58" s="190"/>
      <c r="AE58" t="s">
        <v>102</v>
      </c>
    </row>
    <row r="59" spans="1:60" outlineLevel="1" x14ac:dyDescent="0.2">
      <c r="A59" s="165">
        <v>9</v>
      </c>
      <c r="B59" s="175" t="s">
        <v>147</v>
      </c>
      <c r="C59" s="198" t="s">
        <v>148</v>
      </c>
      <c r="D59" s="177" t="s">
        <v>149</v>
      </c>
      <c r="E59" s="182">
        <v>2.15</v>
      </c>
      <c r="F59" s="188">
        <v>1088</v>
      </c>
      <c r="G59" s="188">
        <f>ROUND(E59*F59,2)</f>
        <v>2339.1999999999998</v>
      </c>
      <c r="H59" s="188">
        <v>0</v>
      </c>
      <c r="I59" s="188">
        <f>ROUND(E59*H59,2)</f>
        <v>0</v>
      </c>
      <c r="J59" s="188">
        <v>1088</v>
      </c>
      <c r="K59" s="188">
        <f>ROUND(E59*J59,2)</f>
        <v>2339.1999999999998</v>
      </c>
      <c r="L59" s="188">
        <v>21</v>
      </c>
      <c r="M59" s="188">
        <f>G59*(1+L59/100)</f>
        <v>2830.4319999999998</v>
      </c>
      <c r="N59" s="188">
        <v>5.3929999999999999E-2</v>
      </c>
      <c r="O59" s="188">
        <f>ROUND(E59*N59,2)</f>
        <v>0.12</v>
      </c>
      <c r="P59" s="188">
        <v>0</v>
      </c>
      <c r="Q59" s="188">
        <f>ROUND(E59*P59,2)</f>
        <v>0</v>
      </c>
      <c r="R59" s="189"/>
      <c r="S59" s="188" t="s">
        <v>106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107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/>
      <c r="B60" s="175"/>
      <c r="C60" s="199" t="s">
        <v>108</v>
      </c>
      <c r="D60" s="178"/>
      <c r="E60" s="183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9"/>
      <c r="S60" s="188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109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 x14ac:dyDescent="0.2">
      <c r="A61" s="165"/>
      <c r="B61" s="175"/>
      <c r="C61" s="199" t="s">
        <v>110</v>
      </c>
      <c r="D61" s="178"/>
      <c r="E61" s="183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9"/>
      <c r="S61" s="188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109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 x14ac:dyDescent="0.2">
      <c r="A62" s="165"/>
      <c r="B62" s="175"/>
      <c r="C62" s="199" t="s">
        <v>111</v>
      </c>
      <c r="D62" s="178"/>
      <c r="E62" s="183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9"/>
      <c r="S62" s="188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109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/>
      <c r="B63" s="175"/>
      <c r="C63" s="199" t="s">
        <v>121</v>
      </c>
      <c r="D63" s="178"/>
      <c r="E63" s="183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9"/>
      <c r="S63" s="188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109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 x14ac:dyDescent="0.2">
      <c r="A64" s="165"/>
      <c r="B64" s="175"/>
      <c r="C64" s="199" t="s">
        <v>150</v>
      </c>
      <c r="D64" s="178"/>
      <c r="E64" s="183">
        <v>0.4</v>
      </c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9"/>
      <c r="S64" s="188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109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 x14ac:dyDescent="0.2">
      <c r="A65" s="165"/>
      <c r="B65" s="175"/>
      <c r="C65" s="199" t="s">
        <v>151</v>
      </c>
      <c r="D65" s="178"/>
      <c r="E65" s="183">
        <v>0.45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9"/>
      <c r="S65" s="188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109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 x14ac:dyDescent="0.2">
      <c r="A66" s="165"/>
      <c r="B66" s="175"/>
      <c r="C66" s="199" t="s">
        <v>152</v>
      </c>
      <c r="D66" s="178"/>
      <c r="E66" s="183">
        <v>0.45</v>
      </c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9"/>
      <c r="S66" s="188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109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/>
      <c r="B67" s="175"/>
      <c r="C67" s="199" t="s">
        <v>153</v>
      </c>
      <c r="D67" s="178"/>
      <c r="E67" s="183">
        <v>0.45</v>
      </c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9"/>
      <c r="S67" s="188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109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 x14ac:dyDescent="0.2">
      <c r="A68" s="165"/>
      <c r="B68" s="175"/>
      <c r="C68" s="199" t="s">
        <v>154</v>
      </c>
      <c r="D68" s="178"/>
      <c r="E68" s="183">
        <v>0.4</v>
      </c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9"/>
      <c r="S68" s="188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109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/>
      <c r="B69" s="175"/>
      <c r="C69" s="200" t="s">
        <v>155</v>
      </c>
      <c r="D69" s="179"/>
      <c r="E69" s="184">
        <v>2.15</v>
      </c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9"/>
      <c r="S69" s="188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109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>
        <v>10</v>
      </c>
      <c r="B70" s="175" t="s">
        <v>156</v>
      </c>
      <c r="C70" s="198" t="s">
        <v>157</v>
      </c>
      <c r="D70" s="177" t="s">
        <v>149</v>
      </c>
      <c r="E70" s="182">
        <v>7.85</v>
      </c>
      <c r="F70" s="188">
        <v>1040</v>
      </c>
      <c r="G70" s="188">
        <f>ROUND(E70*F70,2)</f>
        <v>8164</v>
      </c>
      <c r="H70" s="188">
        <v>0</v>
      </c>
      <c r="I70" s="188">
        <f>ROUND(E70*H70,2)</f>
        <v>0</v>
      </c>
      <c r="J70" s="188">
        <v>1040</v>
      </c>
      <c r="K70" s="188">
        <f>ROUND(E70*J70,2)</f>
        <v>8164</v>
      </c>
      <c r="L70" s="188">
        <v>21</v>
      </c>
      <c r="M70" s="188">
        <f>G70*(1+L70/100)</f>
        <v>9878.44</v>
      </c>
      <c r="N70" s="188">
        <v>3.6540000000000003E-2</v>
      </c>
      <c r="O70" s="188">
        <f>ROUND(E70*N70,2)</f>
        <v>0.28999999999999998</v>
      </c>
      <c r="P70" s="188">
        <v>0</v>
      </c>
      <c r="Q70" s="188">
        <f>ROUND(E70*P70,2)</f>
        <v>0</v>
      </c>
      <c r="R70" s="189"/>
      <c r="S70" s="188" t="s">
        <v>106</v>
      </c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107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 x14ac:dyDescent="0.2">
      <c r="A71" s="165"/>
      <c r="B71" s="175"/>
      <c r="C71" s="199" t="s">
        <v>108</v>
      </c>
      <c r="D71" s="178"/>
      <c r="E71" s="183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9"/>
      <c r="S71" s="188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109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ht="22.5" outlineLevel="1" x14ac:dyDescent="0.2">
      <c r="A72" s="165"/>
      <c r="B72" s="175"/>
      <c r="C72" s="199" t="s">
        <v>110</v>
      </c>
      <c r="D72" s="178"/>
      <c r="E72" s="183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9"/>
      <c r="S72" s="188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109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/>
      <c r="B73" s="175"/>
      <c r="C73" s="199" t="s">
        <v>111</v>
      </c>
      <c r="D73" s="178"/>
      <c r="E73" s="183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9"/>
      <c r="S73" s="188"/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109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5"/>
      <c r="B74" s="175"/>
      <c r="C74" s="199" t="s">
        <v>112</v>
      </c>
      <c r="D74" s="178"/>
      <c r="E74" s="183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9"/>
      <c r="S74" s="188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109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outlineLevel="1" x14ac:dyDescent="0.2">
      <c r="A75" s="165"/>
      <c r="B75" s="175"/>
      <c r="C75" s="199" t="s">
        <v>158</v>
      </c>
      <c r="D75" s="178"/>
      <c r="E75" s="183">
        <v>1.45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9"/>
      <c r="S75" s="188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109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 x14ac:dyDescent="0.2">
      <c r="A76" s="165"/>
      <c r="B76" s="175"/>
      <c r="C76" s="199" t="s">
        <v>159</v>
      </c>
      <c r="D76" s="178"/>
      <c r="E76" s="183">
        <v>1.45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9"/>
      <c r="S76" s="188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109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 x14ac:dyDescent="0.2">
      <c r="A77" s="165"/>
      <c r="B77" s="175"/>
      <c r="C77" s="199" t="s">
        <v>160</v>
      </c>
      <c r="D77" s="178"/>
      <c r="E77" s="183">
        <v>1.4</v>
      </c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9"/>
      <c r="S77" s="188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109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 x14ac:dyDescent="0.2">
      <c r="A78" s="165"/>
      <c r="B78" s="175"/>
      <c r="C78" s="199" t="s">
        <v>161</v>
      </c>
      <c r="D78" s="178"/>
      <c r="E78" s="183">
        <v>0.9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9"/>
      <c r="S78" s="188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109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 x14ac:dyDescent="0.2">
      <c r="A79" s="165"/>
      <c r="B79" s="175"/>
      <c r="C79" s="199" t="s">
        <v>162</v>
      </c>
      <c r="D79" s="178"/>
      <c r="E79" s="183">
        <v>0.9</v>
      </c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9"/>
      <c r="S79" s="188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109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 x14ac:dyDescent="0.2">
      <c r="A80" s="165"/>
      <c r="B80" s="175"/>
      <c r="C80" s="199" t="s">
        <v>163</v>
      </c>
      <c r="D80" s="178"/>
      <c r="E80" s="183">
        <v>0.9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9"/>
      <c r="S80" s="188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109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 x14ac:dyDescent="0.2">
      <c r="A81" s="165"/>
      <c r="B81" s="175"/>
      <c r="C81" s="199" t="s">
        <v>164</v>
      </c>
      <c r="D81" s="178"/>
      <c r="E81" s="183">
        <v>0.85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9"/>
      <c r="S81" s="188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109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/>
      <c r="B82" s="175"/>
      <c r="C82" s="200" t="s">
        <v>165</v>
      </c>
      <c r="D82" s="179"/>
      <c r="E82" s="184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9"/>
      <c r="S82" s="188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109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x14ac:dyDescent="0.2">
      <c r="A83" s="171" t="s">
        <v>101</v>
      </c>
      <c r="B83" s="176" t="s">
        <v>76</v>
      </c>
      <c r="C83" s="201" t="s">
        <v>77</v>
      </c>
      <c r="D83" s="180"/>
      <c r="E83" s="185"/>
      <c r="F83" s="190"/>
      <c r="G83" s="190">
        <f>SUM(G84:G87)</f>
        <v>1866.25</v>
      </c>
      <c r="H83" s="190"/>
      <c r="I83" s="190">
        <f>SUM(I84:I87)</f>
        <v>0</v>
      </c>
      <c r="J83" s="190"/>
      <c r="K83" s="190">
        <f>SUM(K84:K87)</f>
        <v>1866.25</v>
      </c>
      <c r="L83" s="190"/>
      <c r="M83" s="190">
        <f>SUM(M84:M87)</f>
        <v>2258.1624999999999</v>
      </c>
      <c r="N83" s="190"/>
      <c r="O83" s="190">
        <f>SUM(O84:O87)</f>
        <v>0</v>
      </c>
      <c r="P83" s="190"/>
      <c r="Q83" s="190">
        <f>SUM(Q84:Q87)</f>
        <v>0</v>
      </c>
      <c r="R83" s="191"/>
      <c r="S83" s="190"/>
      <c r="AE83" t="s">
        <v>102</v>
      </c>
    </row>
    <row r="84" spans="1:60" outlineLevel="1" x14ac:dyDescent="0.2">
      <c r="A84" s="165">
        <v>11</v>
      </c>
      <c r="B84" s="175" t="s">
        <v>166</v>
      </c>
      <c r="C84" s="198" t="s">
        <v>167</v>
      </c>
      <c r="D84" s="177" t="s">
        <v>143</v>
      </c>
      <c r="E84" s="182">
        <v>13.62227</v>
      </c>
      <c r="F84" s="188">
        <v>137</v>
      </c>
      <c r="G84" s="188">
        <f>ROUND(E84*F84,2)</f>
        <v>1866.25</v>
      </c>
      <c r="H84" s="188">
        <v>0</v>
      </c>
      <c r="I84" s="188">
        <f>ROUND(E84*H84,2)</f>
        <v>0</v>
      </c>
      <c r="J84" s="188">
        <v>137</v>
      </c>
      <c r="K84" s="188">
        <f>ROUND(E84*J84,2)</f>
        <v>1866.25</v>
      </c>
      <c r="L84" s="188">
        <v>21</v>
      </c>
      <c r="M84" s="188">
        <f>G84*(1+L84/100)</f>
        <v>2258.1624999999999</v>
      </c>
      <c r="N84" s="188">
        <v>0</v>
      </c>
      <c r="O84" s="188">
        <f>ROUND(E84*N84,2)</f>
        <v>0</v>
      </c>
      <c r="P84" s="188">
        <v>0</v>
      </c>
      <c r="Q84" s="188">
        <f>ROUND(E84*P84,2)</f>
        <v>0</v>
      </c>
      <c r="R84" s="189"/>
      <c r="S84" s="188" t="s">
        <v>106</v>
      </c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107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 x14ac:dyDescent="0.2">
      <c r="A85" s="165"/>
      <c r="B85" s="175"/>
      <c r="C85" s="199" t="s">
        <v>168</v>
      </c>
      <c r="D85" s="178"/>
      <c r="E85" s="183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9"/>
      <c r="S85" s="188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109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 x14ac:dyDescent="0.2">
      <c r="A86" s="165"/>
      <c r="B86" s="175"/>
      <c r="C86" s="199" t="s">
        <v>169</v>
      </c>
      <c r="D86" s="178"/>
      <c r="E86" s="183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9"/>
      <c r="S86" s="188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109</v>
      </c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 x14ac:dyDescent="0.2">
      <c r="A87" s="192"/>
      <c r="B87" s="193"/>
      <c r="C87" s="202" t="s">
        <v>170</v>
      </c>
      <c r="D87" s="194"/>
      <c r="E87" s="195">
        <v>13.62</v>
      </c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196"/>
      <c r="Q87" s="196"/>
      <c r="R87" s="197"/>
      <c r="S87" s="196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109</v>
      </c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x14ac:dyDescent="0.2">
      <c r="A88" s="6"/>
      <c r="B88" s="7" t="s">
        <v>171</v>
      </c>
      <c r="C88" s="203" t="s">
        <v>171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AC88">
        <v>15</v>
      </c>
      <c r="AD88">
        <v>21</v>
      </c>
    </row>
    <row r="89" spans="1:60" x14ac:dyDescent="0.2">
      <c r="C89" s="204"/>
      <c r="D89" s="159"/>
      <c r="AE89" t="s">
        <v>172</v>
      </c>
    </row>
    <row r="90" spans="1:60" x14ac:dyDescent="0.2">
      <c r="D90" s="159"/>
    </row>
    <row r="91" spans="1:60" x14ac:dyDescent="0.2">
      <c r="D91" s="159"/>
    </row>
    <row r="92" spans="1:60" x14ac:dyDescent="0.2">
      <c r="D92" s="159"/>
    </row>
    <row r="93" spans="1:60" x14ac:dyDescent="0.2">
      <c r="D93" s="159"/>
    </row>
    <row r="94" spans="1:60" x14ac:dyDescent="0.2">
      <c r="D94" s="159"/>
    </row>
    <row r="95" spans="1:60" x14ac:dyDescent="0.2">
      <c r="D95" s="159"/>
    </row>
    <row r="96" spans="1:60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2014-09-22T05:48:52Z</cp:lastPrinted>
  <dcterms:created xsi:type="dcterms:W3CDTF">2009-04-08T07:15:50Z</dcterms:created>
  <dcterms:modified xsi:type="dcterms:W3CDTF">2014-09-22T05:49:11Z</dcterms:modified>
</cp:coreProperties>
</file>