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SMI\OI\RADA MĚSTA\2026\RM 2026_02_16\pracovní\Oprava parkoviště Špičák Výběr DOD\"/>
    </mc:Choice>
  </mc:AlternateContent>
  <xr:revisionPtr revIDLastSave="0" documentId="8_{715989BE-0266-40FC-91A3-5B348576B02A}" xr6:coauthVersionLast="47" xr6:coauthVersionMax="47" xr10:uidLastSave="{00000000-0000-0000-0000-000000000000}"/>
  <bookViews>
    <workbookView xWindow="28680" yWindow="-120" windowWidth="29040" windowHeight="15720" xr2:uid="{C0DAD9E5-331E-4B94-8EBF-01C6B140BC0F}"/>
  </bookViews>
  <sheets>
    <sheet name="Soupis prac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47" i="1"/>
  <c r="N46" i="1"/>
  <c r="N45" i="1" s="1"/>
  <c r="L46" i="1"/>
  <c r="L45" i="1" s="1"/>
  <c r="J46" i="1"/>
  <c r="N43" i="1"/>
  <c r="L43" i="1"/>
  <c r="J43" i="1"/>
  <c r="N42" i="1"/>
  <c r="L42" i="1"/>
  <c r="L40" i="1" s="1"/>
  <c r="J42" i="1"/>
  <c r="N41" i="1"/>
  <c r="L41" i="1"/>
  <c r="J41" i="1"/>
  <c r="P41" i="1" s="1"/>
  <c r="N38" i="1"/>
  <c r="L38" i="1"/>
  <c r="J38" i="1"/>
  <c r="N37" i="1"/>
  <c r="L37" i="1"/>
  <c r="J37" i="1"/>
  <c r="P37" i="1" s="1"/>
  <c r="N36" i="1"/>
  <c r="L36" i="1"/>
  <c r="L32" i="1" s="1"/>
  <c r="J36" i="1"/>
  <c r="N35" i="1"/>
  <c r="L35" i="1"/>
  <c r="J35" i="1"/>
  <c r="N33" i="1"/>
  <c r="L33" i="1"/>
  <c r="J33" i="1"/>
  <c r="N30" i="1"/>
  <c r="L30" i="1"/>
  <c r="J30" i="1"/>
  <c r="N29" i="1"/>
  <c r="L29" i="1"/>
  <c r="J29" i="1"/>
  <c r="N28" i="1"/>
  <c r="L28" i="1"/>
  <c r="J28" i="1"/>
  <c r="P28" i="1" s="1"/>
  <c r="Q28" i="1" s="1"/>
  <c r="N27" i="1"/>
  <c r="L27" i="1"/>
  <c r="J27" i="1"/>
  <c r="N26" i="1"/>
  <c r="L26" i="1"/>
  <c r="L25" i="1" s="1"/>
  <c r="J26" i="1"/>
  <c r="P26" i="1" s="1"/>
  <c r="N23" i="1"/>
  <c r="N22" i="1" s="1"/>
  <c r="L23" i="1"/>
  <c r="L22" i="1" s="1"/>
  <c r="J23" i="1"/>
  <c r="J22" i="1" s="1"/>
  <c r="N20" i="1"/>
  <c r="L20" i="1"/>
  <c r="J20" i="1"/>
  <c r="N19" i="1"/>
  <c r="L19" i="1"/>
  <c r="J19" i="1"/>
  <c r="N18" i="1"/>
  <c r="L18" i="1"/>
  <c r="L17" i="1" s="1"/>
  <c r="J18" i="1"/>
  <c r="N15" i="1"/>
  <c r="L15" i="1"/>
  <c r="J15" i="1"/>
  <c r="P15" i="1" s="1"/>
  <c r="Q15" i="1" s="1"/>
  <c r="N14" i="1"/>
  <c r="L14" i="1"/>
  <c r="J14" i="1"/>
  <c r="N13" i="1"/>
  <c r="L13" i="1"/>
  <c r="J13" i="1"/>
  <c r="P13" i="1" s="1"/>
  <c r="Q13" i="1" s="1"/>
  <c r="N12" i="1"/>
  <c r="L12" i="1"/>
  <c r="J12" i="1"/>
  <c r="N11" i="1"/>
  <c r="L11" i="1"/>
  <c r="J11" i="1"/>
  <c r="P11" i="1" s="1"/>
  <c r="Q11" i="1" s="1"/>
  <c r="N10" i="1"/>
  <c r="L10" i="1"/>
  <c r="J10" i="1"/>
  <c r="P10" i="1" s="1"/>
  <c r="Q10" i="1" s="1"/>
  <c r="N9" i="1"/>
  <c r="L9" i="1"/>
  <c r="J9" i="1"/>
  <c r="J32" i="1" l="1"/>
  <c r="J8" i="1"/>
  <c r="N25" i="1"/>
  <c r="N17" i="1"/>
  <c r="N32" i="1"/>
  <c r="N40" i="1"/>
  <c r="P46" i="1"/>
  <c r="P45" i="1" s="1"/>
  <c r="Q41" i="1"/>
  <c r="P43" i="1"/>
  <c r="Q43" i="1" s="1"/>
  <c r="Q26" i="1"/>
  <c r="P30" i="1"/>
  <c r="Q30" i="1" s="1"/>
  <c r="N8" i="1"/>
  <c r="N7" i="1" s="1"/>
  <c r="N6" i="1" s="1"/>
  <c r="L8" i="1"/>
  <c r="L7" i="1" s="1"/>
  <c r="L6" i="1" s="1"/>
  <c r="Q29" i="1"/>
  <c r="Q37" i="1"/>
  <c r="P35" i="1"/>
  <c r="Q35" i="1" s="1"/>
  <c r="J17" i="1"/>
  <c r="P19" i="1"/>
  <c r="Q19" i="1" s="1"/>
  <c r="J45" i="1"/>
  <c r="P9" i="1"/>
  <c r="P23" i="1"/>
  <c r="P22" i="1" s="1"/>
  <c r="P38" i="1"/>
  <c r="Q38" i="1" s="1"/>
  <c r="P14" i="1"/>
  <c r="Q14" i="1" s="1"/>
  <c r="P29" i="1"/>
  <c r="P20" i="1"/>
  <c r="Q20" i="1" s="1"/>
  <c r="J25" i="1"/>
  <c r="P36" i="1"/>
  <c r="Q36" i="1" s="1"/>
  <c r="J40" i="1"/>
  <c r="P12" i="1"/>
  <c r="Q12" i="1" s="1"/>
  <c r="P27" i="1"/>
  <c r="Q27" i="1" s="1"/>
  <c r="P42" i="1"/>
  <c r="Q42" i="1" s="1"/>
  <c r="P18" i="1"/>
  <c r="P33" i="1"/>
  <c r="Q33" i="1" s="1"/>
  <c r="J7" i="1" l="1"/>
  <c r="J6" i="1" s="1"/>
  <c r="Q46" i="1"/>
  <c r="Q45" i="1" s="1"/>
  <c r="Q40" i="1"/>
  <c r="Q25" i="1"/>
  <c r="P8" i="1"/>
  <c r="Q32" i="1"/>
  <c r="P32" i="1"/>
  <c r="Q9" i="1"/>
  <c r="Q8" i="1" s="1"/>
  <c r="P17" i="1"/>
  <c r="P40" i="1"/>
  <c r="P25" i="1"/>
  <c r="Q23" i="1"/>
  <c r="Q22" i="1" s="1"/>
  <c r="Q18" i="1"/>
  <c r="Q17" i="1" s="1"/>
  <c r="P7" i="1" l="1"/>
  <c r="P6" i="1" s="1"/>
  <c r="Q7" i="1"/>
  <c r="Q6" i="1" s="1"/>
</calcChain>
</file>

<file path=xl/sharedStrings.xml><?xml version="1.0" encoding="utf-8"?>
<sst xmlns="http://schemas.openxmlformats.org/spreadsheetml/2006/main" count="152" uniqueCount="102">
  <si>
    <t xml:space="preserve"> </t>
  </si>
  <si>
    <t>Poř.</t>
  </si>
  <si>
    <t>Typ</t>
  </si>
  <si>
    <t>Kód</t>
  </si>
  <si>
    <t>Popis</t>
  </si>
  <si>
    <t>MJ</t>
  </si>
  <si>
    <t>Výměra</t>
  </si>
  <si>
    <t>Jedn. Cena</t>
  </si>
  <si>
    <t>Cena</t>
  </si>
  <si>
    <t>Jedn. hmotn.</t>
  </si>
  <si>
    <t>Hmotnost</t>
  </si>
  <si>
    <t>Jedn. suť</t>
  </si>
  <si>
    <t>Suť</t>
  </si>
  <si>
    <t>Sazba DPH</t>
  </si>
  <si>
    <t>DPH</t>
  </si>
  <si>
    <t>Cena s DPH</t>
  </si>
  <si>
    <t>S</t>
  </si>
  <si>
    <t>Stavba</t>
  </si>
  <si>
    <t>S: Stavba</t>
  </si>
  <si>
    <t>S/SO 01</t>
  </si>
  <si>
    <t>Objekt</t>
  </si>
  <si>
    <t>SO 01: Stavební objekt 01</t>
  </si>
  <si>
    <t>S/SO 01/001</t>
  </si>
  <si>
    <t>Oddíl</t>
  </si>
  <si>
    <t>001: Zemní práce</t>
  </si>
  <si>
    <t>SP</t>
  </si>
  <si>
    <t>113106161</t>
  </si>
  <si>
    <t>Rozebrání dlažeb vozovek z drobných kostek s ložem z kameniva ručně</t>
  </si>
  <si>
    <t>m2</t>
  </si>
  <si>
    <t>113154513</t>
  </si>
  <si>
    <t>Frézování živičného krytu tl 50 mm pruh š do 0,5 m pl do 500 m2</t>
  </si>
  <si>
    <t>113202111</t>
  </si>
  <si>
    <t>Vytrhání obrub krajníků obrubníků stojatých</t>
  </si>
  <si>
    <t>m</t>
  </si>
  <si>
    <t>121151103</t>
  </si>
  <si>
    <t>Sejmutí ornice plochy do 100 m2 tl vrstvy do 200 mm strojně</t>
  </si>
  <si>
    <t>132251102</t>
  </si>
  <si>
    <t>Hloubení rýh nezapažených š do 800 mm v hornině třídy těžitelnosti I skupiny 3 objem do 50 m3 strojně</t>
  </si>
  <si>
    <t>m3</t>
  </si>
  <si>
    <t>171251201</t>
  </si>
  <si>
    <t>Uložení sypaniny na skládky nebo meziskládky</t>
  </si>
  <si>
    <t>181351003</t>
  </si>
  <si>
    <t>Rozprostření ornice tl vrstvy do 200 mm pl do 100 m2 v rovině nebo ve svahu do 1:5 strojně</t>
  </si>
  <si>
    <t>S/SO 01/005</t>
  </si>
  <si>
    <t>005: Komunikace pozemní</t>
  </si>
  <si>
    <t>564831011</t>
  </si>
  <si>
    <t>Podklad ze štěrkodrtě ŠD plochy do 100 m2 tl 100 mm</t>
  </si>
  <si>
    <t>572141111</t>
  </si>
  <si>
    <t>Vyrovnání povrchu dosavadních krytů asfaltovým betonem ACO (AB) tl přes 20 do 40 mm</t>
  </si>
  <si>
    <t>577144121</t>
  </si>
  <si>
    <t>Asfaltový beton vrstva obrusná ACO 11+ (ABS) tř. I tl 50 mm š přes 3 m z nemodifikovaného asfaltu</t>
  </si>
  <si>
    <t>S/SO 01/008</t>
  </si>
  <si>
    <t>008: Vedení dálková a prípojná</t>
  </si>
  <si>
    <t>895941301</t>
  </si>
  <si>
    <t>Osazení vpusti uliční DN 450 z betonových dílců dno s výtokem</t>
  </si>
  <si>
    <t>kus</t>
  </si>
  <si>
    <t>S/SO 01/009</t>
  </si>
  <si>
    <t>009: Ostatní konstrukce a práce, bourání</t>
  </si>
  <si>
    <t>915131111</t>
  </si>
  <si>
    <t>Vodorovné dopravní značení přechody pro chodce, šipky, symboly základní bílá barva</t>
  </si>
  <si>
    <t>916241213</t>
  </si>
  <si>
    <t>Osazení obrubníku kamenného stojatého s boční opěrou do lože z betonu prostého</t>
  </si>
  <si>
    <t>919735111</t>
  </si>
  <si>
    <t>Řezání stávajícího živičného krytu hl do 50 mm</t>
  </si>
  <si>
    <t>919732211</t>
  </si>
  <si>
    <t>Styčná spára napojení nového živičného povrchu na stávající za tepla š 15 mm hl 25 mm s prořezáním</t>
  </si>
  <si>
    <t>979024443</t>
  </si>
  <si>
    <t>Očištění vybouraných obrubníků a krajníků silničních</t>
  </si>
  <si>
    <t>S/SO 01/099</t>
  </si>
  <si>
    <t>099: Presun hmot a manipulace se sutí</t>
  </si>
  <si>
    <t>997002511</t>
  </si>
  <si>
    <t>Vodorovné přemístění suti a vybouraných hmot bez naložení ale se složením a urovnáním do 1 km</t>
  </si>
  <si>
    <t>t</t>
  </si>
  <si>
    <t>997006519</t>
  </si>
  <si>
    <t>Příplatek k vodorovnému přemístění suti na skládku ZKD 1 km přes 1 km</t>
  </si>
  <si>
    <t>997002611</t>
  </si>
  <si>
    <t>Nakládání suti a vybouraných hmot</t>
  </si>
  <si>
    <t>998225111</t>
  </si>
  <si>
    <t>Přesun hmot pro pozemní komunikace s krytem z kamene, monolitickým betonovým nebo živičným</t>
  </si>
  <si>
    <t>R01</t>
  </si>
  <si>
    <t>Přemístění betonových dorazů</t>
  </si>
  <si>
    <t>kpl</t>
  </si>
  <si>
    <t>S/SO 01/946</t>
  </si>
  <si>
    <t>946: Zemní práce pri externích montážích</t>
  </si>
  <si>
    <t>MP</t>
  </si>
  <si>
    <t>460361121</t>
  </si>
  <si>
    <t>Poplatek za uložení zeminy na recyklační skládce (skládkovné) kód odpadu 17 05 04</t>
  </si>
  <si>
    <t>460881512</t>
  </si>
  <si>
    <t>Kladení dlažby z kostek kamenných drobných do lože z kameniva těženého při elektromontážích</t>
  </si>
  <si>
    <t>469973111</t>
  </si>
  <si>
    <t>Poplatek za uložení na skládce (skládkovné) stavebního odpadu betonového kód odpadu 17 01 01</t>
  </si>
  <si>
    <t>S/SO 01/V03</t>
  </si>
  <si>
    <t>V03: Zarízení stavenište</t>
  </si>
  <si>
    <t>ON</t>
  </si>
  <si>
    <t>034303000</t>
  </si>
  <si>
    <t>Dopravní značení na staveništi</t>
  </si>
  <si>
    <t>Soupis prací -  Oprava povrchu parkoviště Špičák - Investiční záměr</t>
  </si>
  <si>
    <t>012164000</t>
  </si>
  <si>
    <t xml:space="preserve">Vytyčení inženýrských sítí   </t>
  </si>
  <si>
    <t>soubor</t>
  </si>
  <si>
    <t>162751113</t>
  </si>
  <si>
    <t xml:space="preserve">Vodorovné přemístění přes 5 000 do 6000 m výkopku/sypaniny z horniny třídy těžitelnosti I skupiny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</si>
</sst>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#,##0.000_);[Red]\-\ #,##0.000_);&quot;–&quot;??;_(@_)"/>
    <numFmt numFmtId="165" formatCode="_(#,##0.00_);[Red]\-\ #,##0.00_);&quot;–&quot;??;_(@_)"/>
    <numFmt numFmtId="166" formatCode="_(#,##0_);[Red]\-\ #,##0_);&quot;–&quot;??;_(@_)"/>
  </numFmts>
  <fonts count="10" x14ac:knownFonts="1">
    <font>
      <sz val="11"/>
      <color theme="1"/>
      <name val="Aptos Narrow"/>
      <family val="2"/>
      <charset val="238"/>
      <scheme val="minor"/>
    </font>
    <font>
      <sz val="6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6"/>
      <color rgb="FF777777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0070C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/>
    </xf>
    <xf numFmtId="1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49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 vertical="top"/>
    </xf>
    <xf numFmtId="1" fontId="7" fillId="0" borderId="0" xfId="0" applyNumberFormat="1" applyFont="1" applyAlignment="1">
      <alignment horizontal="right" vertical="top"/>
    </xf>
    <xf numFmtId="1" fontId="7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left" vertical="top" wrapText="1"/>
    </xf>
    <xf numFmtId="164" fontId="7" fillId="0" borderId="0" xfId="0" applyNumberFormat="1" applyFont="1"/>
    <xf numFmtId="165" fontId="7" fillId="0" borderId="0" xfId="0" applyNumberFormat="1" applyFont="1"/>
    <xf numFmtId="166" fontId="7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6" fontId="7" fillId="0" borderId="0" xfId="0" applyNumberFormat="1" applyFont="1"/>
    <xf numFmtId="0" fontId="8" fillId="0" borderId="0" xfId="0" applyFont="1" applyAlignment="1">
      <alignment horizontal="right" vertical="top"/>
    </xf>
    <xf numFmtId="1" fontId="8" fillId="0" borderId="0" xfId="0" applyNumberFormat="1" applyFont="1" applyAlignment="1">
      <alignment horizontal="right" vertical="top"/>
    </xf>
    <xf numFmtId="1" fontId="8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 vertical="top" wrapText="1"/>
    </xf>
    <xf numFmtId="164" fontId="8" fillId="0" borderId="0" xfId="0" applyNumberFormat="1" applyFont="1"/>
    <xf numFmtId="165" fontId="8" fillId="0" borderId="0" xfId="0" applyNumberFormat="1" applyFont="1"/>
    <xf numFmtId="166" fontId="8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right" vertical="top"/>
    </xf>
    <xf numFmtId="166" fontId="8" fillId="0" borderId="0" xfId="0" applyNumberFormat="1" applyFont="1"/>
    <xf numFmtId="0" fontId="6" fillId="0" borderId="0" xfId="0" applyFont="1" applyAlignment="1">
      <alignment horizontal="right" vertical="top"/>
    </xf>
    <xf numFmtId="1" fontId="6" fillId="0" borderId="0" xfId="0" applyNumberFormat="1" applyFont="1" applyAlignment="1">
      <alignment horizontal="right" vertical="top"/>
    </xf>
    <xf numFmtId="1" fontId="6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left" vertical="top" wrapText="1"/>
    </xf>
    <xf numFmtId="164" fontId="6" fillId="0" borderId="0" xfId="0" applyNumberFormat="1" applyFont="1"/>
    <xf numFmtId="165" fontId="6" fillId="0" borderId="0" xfId="0" applyNumberFormat="1" applyFont="1"/>
    <xf numFmtId="166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6" fontId="6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right" vertical="top"/>
    </xf>
    <xf numFmtId="1" fontId="9" fillId="0" borderId="2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right" vertical="top"/>
    </xf>
    <xf numFmtId="49" fontId="9" fillId="0" borderId="3" xfId="0" applyNumberFormat="1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right" vertical="top"/>
    </xf>
    <xf numFmtId="166" fontId="9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165" fontId="9" fillId="2" borderId="3" xfId="0" applyNumberFormat="1" applyFont="1" applyFill="1" applyBorder="1" applyAlignment="1" applyProtection="1">
      <alignment horizontal="righ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F4EE-0788-4709-A35F-D9AABCAF86A8}">
  <dimension ref="A1:V47"/>
  <sheetViews>
    <sheetView tabSelected="1" topLeftCell="C1" workbookViewId="0">
      <selection activeCell="R28" sqref="R28"/>
    </sheetView>
  </sheetViews>
  <sheetFormatPr defaultColWidth="9.109375" defaultRowHeight="8.4" x14ac:dyDescent="0.2"/>
  <cols>
    <col min="1" max="1" width="28.6640625" style="1" hidden="1" customWidth="1"/>
    <col min="2" max="2" width="3.6640625" style="1" hidden="1" customWidth="1"/>
    <col min="3" max="3" width="5.6640625" style="1" customWidth="1"/>
    <col min="4" max="4" width="4.6640625" style="1" customWidth="1"/>
    <col min="5" max="5" width="14.6640625" style="1" customWidth="1"/>
    <col min="6" max="6" width="72.6640625" style="1" customWidth="1"/>
    <col min="7" max="7" width="6.6640625" style="1" customWidth="1"/>
    <col min="8" max="8" width="14.6640625" style="1" customWidth="1"/>
    <col min="9" max="9" width="12.6640625" style="1" customWidth="1"/>
    <col min="10" max="10" width="15.6640625" style="1" customWidth="1"/>
    <col min="11" max="11" width="11.6640625" style="1" hidden="1" customWidth="1"/>
    <col min="12" max="12" width="14.6640625" style="1" hidden="1" customWidth="1"/>
    <col min="13" max="13" width="11.6640625" style="1" hidden="1" customWidth="1"/>
    <col min="14" max="14" width="14.6640625" style="1" hidden="1" customWidth="1"/>
    <col min="15" max="15" width="9.6640625" style="1" hidden="1" customWidth="1"/>
    <col min="16" max="16" width="14.6640625" style="1" hidden="1" customWidth="1"/>
    <col min="17" max="17" width="15.6640625" style="1" hidden="1" customWidth="1"/>
    <col min="18" max="18" width="38.6640625" style="1" customWidth="1"/>
    <col min="19" max="22" width="9.109375" style="1"/>
    <col min="23" max="23" width="5.5546875" style="1" customWidth="1"/>
    <col min="24" max="16384" width="9.109375" style="1"/>
  </cols>
  <sheetData>
    <row r="1" spans="1:22" ht="15.6" x14ac:dyDescent="0.2">
      <c r="F1" s="60" t="s">
        <v>96</v>
      </c>
    </row>
    <row r="2" spans="1:22" ht="15.6" x14ac:dyDescent="0.2">
      <c r="B2" s="3"/>
      <c r="C2" s="3"/>
      <c r="D2" s="4"/>
      <c r="E2" s="4"/>
      <c r="F2" s="2" t="s">
        <v>0</v>
      </c>
      <c r="G2" s="4"/>
      <c r="H2" s="5"/>
      <c r="I2" s="6"/>
      <c r="J2" s="7"/>
      <c r="K2" s="5"/>
      <c r="L2" s="5"/>
      <c r="M2" s="5"/>
      <c r="N2" s="5"/>
      <c r="O2" s="7"/>
      <c r="P2" s="7"/>
      <c r="Q2" s="7"/>
      <c r="S2" s="8"/>
      <c r="V2" s="9"/>
    </row>
    <row r="3" spans="1:22" x14ac:dyDescent="0.2">
      <c r="A3" s="10"/>
      <c r="B3" s="11"/>
      <c r="C3" s="3"/>
      <c r="D3" s="12"/>
      <c r="E3" s="4"/>
      <c r="F3" s="4"/>
      <c r="G3" s="4"/>
      <c r="H3" s="5"/>
      <c r="I3" s="6"/>
      <c r="J3" s="7"/>
      <c r="K3" s="13"/>
      <c r="L3" s="13"/>
      <c r="M3" s="13"/>
      <c r="N3" s="13"/>
      <c r="O3" s="14"/>
      <c r="P3" s="14"/>
      <c r="Q3" s="14"/>
      <c r="R3" s="15"/>
    </row>
    <row r="4" spans="1:22" ht="10.199999999999999" x14ac:dyDescent="0.2">
      <c r="A4" s="16"/>
      <c r="B4" s="17"/>
      <c r="C4" s="17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9" t="s">
        <v>6</v>
      </c>
      <c r="I4" s="20" t="s">
        <v>7</v>
      </c>
      <c r="J4" s="21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21" t="s">
        <v>13</v>
      </c>
      <c r="P4" s="21" t="s">
        <v>14</v>
      </c>
      <c r="Q4" s="21" t="s">
        <v>15</v>
      </c>
      <c r="R4" s="10"/>
      <c r="S4" s="15"/>
    </row>
    <row r="5" spans="1:22" x14ac:dyDescent="0.2">
      <c r="B5" s="3"/>
      <c r="C5" s="3"/>
      <c r="D5" s="4"/>
      <c r="E5" s="4"/>
      <c r="F5" s="4"/>
      <c r="G5" s="4"/>
      <c r="H5" s="5"/>
      <c r="I5" s="6"/>
      <c r="J5" s="7"/>
      <c r="K5" s="5"/>
      <c r="L5" s="5"/>
      <c r="M5" s="5"/>
      <c r="N5" s="5"/>
      <c r="O5" s="7"/>
      <c r="P5" s="7"/>
      <c r="Q5" s="7"/>
      <c r="R5" s="15"/>
    </row>
    <row r="6" spans="1:22" ht="12" x14ac:dyDescent="0.25">
      <c r="A6" s="22" t="s">
        <v>16</v>
      </c>
      <c r="B6" s="23">
        <v>1</v>
      </c>
      <c r="C6" s="24"/>
      <c r="D6" s="25" t="s">
        <v>17</v>
      </c>
      <c r="E6" s="25"/>
      <c r="F6" s="26" t="s">
        <v>18</v>
      </c>
      <c r="G6" s="25"/>
      <c r="H6" s="27"/>
      <c r="I6" s="28"/>
      <c r="J6" s="29">
        <f>SUBTOTAL(9,J7:J48)</f>
        <v>0</v>
      </c>
      <c r="K6" s="27"/>
      <c r="L6" s="30">
        <f>SUBTOTAL(9,L7:L48)</f>
        <v>151.20689000000002</v>
      </c>
      <c r="M6" s="27"/>
      <c r="N6" s="30">
        <f>SUBTOTAL(9,N7:N48)</f>
        <v>29.873999999999999</v>
      </c>
      <c r="O6" s="31"/>
      <c r="P6" s="29">
        <f>SUBTOTAL(9,P7:P48)</f>
        <v>0</v>
      </c>
      <c r="Q6" s="29">
        <f>SUBTOTAL(9,Q7:Q48)</f>
        <v>0</v>
      </c>
      <c r="R6" s="10"/>
      <c r="S6" s="15"/>
      <c r="T6" s="15"/>
    </row>
    <row r="7" spans="1:22" ht="11.4" x14ac:dyDescent="0.2">
      <c r="A7" s="32" t="s">
        <v>19</v>
      </c>
      <c r="B7" s="33">
        <v>2</v>
      </c>
      <c r="C7" s="34"/>
      <c r="D7" s="35" t="s">
        <v>20</v>
      </c>
      <c r="E7" s="35"/>
      <c r="F7" s="36" t="s">
        <v>21</v>
      </c>
      <c r="G7" s="35"/>
      <c r="H7" s="37"/>
      <c r="I7" s="38"/>
      <c r="J7" s="39">
        <f>SUBTOTAL(9,J8:J47)</f>
        <v>0</v>
      </c>
      <c r="K7" s="37"/>
      <c r="L7" s="40">
        <f>SUBTOTAL(9,L8:L47)</f>
        <v>151.20689000000002</v>
      </c>
      <c r="M7" s="37"/>
      <c r="N7" s="40">
        <f>SUBTOTAL(9,N8:N47)</f>
        <v>29.873999999999999</v>
      </c>
      <c r="O7" s="41"/>
      <c r="P7" s="39">
        <f>SUBTOTAL(9,P8:P47)</f>
        <v>0</v>
      </c>
      <c r="Q7" s="39">
        <f>SUBTOTAL(9,Q8:Q47)</f>
        <v>0</v>
      </c>
      <c r="R7" s="10"/>
      <c r="S7" s="15"/>
      <c r="T7" s="15"/>
    </row>
    <row r="8" spans="1:22" ht="10.199999999999999" x14ac:dyDescent="0.2">
      <c r="A8" s="42" t="s">
        <v>22</v>
      </c>
      <c r="B8" s="43">
        <v>3</v>
      </c>
      <c r="C8" s="44"/>
      <c r="D8" s="45" t="s">
        <v>23</v>
      </c>
      <c r="E8" s="45"/>
      <c r="F8" s="46" t="s">
        <v>24</v>
      </c>
      <c r="G8" s="45"/>
      <c r="H8" s="47"/>
      <c r="I8" s="48"/>
      <c r="J8" s="49">
        <f>SUBTOTAL(9,J9:J16)</f>
        <v>0</v>
      </c>
      <c r="K8" s="47"/>
      <c r="L8" s="50">
        <f>SUBTOTAL(9,L9:L16)</f>
        <v>1.3000000000000002E-4</v>
      </c>
      <c r="M8" s="47"/>
      <c r="N8" s="50">
        <f>SUBTOTAL(9,N9:N16)</f>
        <v>29.873999999999999</v>
      </c>
      <c r="O8" s="51"/>
      <c r="P8" s="49">
        <f>SUBTOTAL(9,P9:P16)</f>
        <v>0</v>
      </c>
      <c r="Q8" s="49">
        <f>SUBTOTAL(9,Q9:Q16)</f>
        <v>0</v>
      </c>
      <c r="R8" s="10"/>
      <c r="S8" s="15"/>
      <c r="T8" s="15"/>
    </row>
    <row r="9" spans="1:22" ht="10.199999999999999" x14ac:dyDescent="0.2">
      <c r="A9" s="52"/>
      <c r="B9" s="53"/>
      <c r="C9" s="54">
        <v>1</v>
      </c>
      <c r="D9" s="55" t="s">
        <v>25</v>
      </c>
      <c r="E9" s="56" t="s">
        <v>26</v>
      </c>
      <c r="F9" s="57" t="s">
        <v>27</v>
      </c>
      <c r="G9" s="55" t="s">
        <v>28</v>
      </c>
      <c r="H9" s="58">
        <v>2.2000000000000002</v>
      </c>
      <c r="I9" s="61"/>
      <c r="J9" s="59">
        <f t="shared" ref="J9:J15" si="0">H9*I9</f>
        <v>0</v>
      </c>
      <c r="K9" s="58"/>
      <c r="L9" s="58">
        <f t="shared" ref="L9:L15" si="1">H9*K9</f>
        <v>0</v>
      </c>
      <c r="M9" s="58">
        <v>0.32</v>
      </c>
      <c r="N9" s="58">
        <f t="shared" ref="N9:N15" si="2">H9*M9</f>
        <v>0.70400000000000007</v>
      </c>
      <c r="O9" s="59">
        <v>21</v>
      </c>
      <c r="P9" s="59">
        <f t="shared" ref="P9:P15" si="3">J9*(O9/100)</f>
        <v>0</v>
      </c>
      <c r="Q9" s="59">
        <f t="shared" ref="Q9:Q15" si="4">J9+P9</f>
        <v>0</v>
      </c>
      <c r="R9" s="15"/>
      <c r="S9" s="15"/>
      <c r="T9" s="15"/>
    </row>
    <row r="10" spans="1:22" ht="10.199999999999999" x14ac:dyDescent="0.2">
      <c r="A10" s="52"/>
      <c r="B10" s="53"/>
      <c r="C10" s="54">
        <v>2</v>
      </c>
      <c r="D10" s="55" t="s">
        <v>25</v>
      </c>
      <c r="E10" s="56" t="s">
        <v>29</v>
      </c>
      <c r="F10" s="57" t="s">
        <v>30</v>
      </c>
      <c r="G10" s="55" t="s">
        <v>28</v>
      </c>
      <c r="H10" s="58">
        <v>13</v>
      </c>
      <c r="I10" s="61"/>
      <c r="J10" s="59">
        <f t="shared" si="0"/>
        <v>0</v>
      </c>
      <c r="K10" s="58">
        <v>1.0000000000000001E-5</v>
      </c>
      <c r="L10" s="58">
        <f t="shared" si="1"/>
        <v>1.3000000000000002E-4</v>
      </c>
      <c r="M10" s="58">
        <v>0.115</v>
      </c>
      <c r="N10" s="58">
        <f t="shared" si="2"/>
        <v>1.4950000000000001</v>
      </c>
      <c r="O10" s="59">
        <v>21</v>
      </c>
      <c r="P10" s="59">
        <f t="shared" si="3"/>
        <v>0</v>
      </c>
      <c r="Q10" s="59">
        <f t="shared" si="4"/>
        <v>0</v>
      </c>
      <c r="R10" s="15"/>
      <c r="S10" s="15"/>
      <c r="T10" s="15"/>
    </row>
    <row r="11" spans="1:22" ht="10.199999999999999" x14ac:dyDescent="0.2">
      <c r="A11" s="52"/>
      <c r="B11" s="53"/>
      <c r="C11" s="54">
        <v>3</v>
      </c>
      <c r="D11" s="55" t="s">
        <v>25</v>
      </c>
      <c r="E11" s="56" t="s">
        <v>31</v>
      </c>
      <c r="F11" s="57" t="s">
        <v>32</v>
      </c>
      <c r="G11" s="55" t="s">
        <v>33</v>
      </c>
      <c r="H11" s="58">
        <v>135</v>
      </c>
      <c r="I11" s="61"/>
      <c r="J11" s="59">
        <f t="shared" si="0"/>
        <v>0</v>
      </c>
      <c r="K11" s="58"/>
      <c r="L11" s="58">
        <f t="shared" si="1"/>
        <v>0</v>
      </c>
      <c r="M11" s="58">
        <v>0.20499999999999999</v>
      </c>
      <c r="N11" s="58">
        <f t="shared" si="2"/>
        <v>27.674999999999997</v>
      </c>
      <c r="O11" s="59">
        <v>21</v>
      </c>
      <c r="P11" s="59">
        <f t="shared" si="3"/>
        <v>0</v>
      </c>
      <c r="Q11" s="59">
        <f t="shared" si="4"/>
        <v>0</v>
      </c>
      <c r="R11" s="15"/>
      <c r="S11" s="15"/>
      <c r="T11" s="15"/>
    </row>
    <row r="12" spans="1:22" ht="10.199999999999999" x14ac:dyDescent="0.2">
      <c r="A12" s="52"/>
      <c r="B12" s="53"/>
      <c r="C12" s="54">
        <v>4</v>
      </c>
      <c r="D12" s="55" t="s">
        <v>25</v>
      </c>
      <c r="E12" s="56" t="s">
        <v>34</v>
      </c>
      <c r="F12" s="57" t="s">
        <v>35</v>
      </c>
      <c r="G12" s="55" t="s">
        <v>28</v>
      </c>
      <c r="H12" s="58">
        <v>135</v>
      </c>
      <c r="I12" s="61"/>
      <c r="J12" s="59">
        <f t="shared" si="0"/>
        <v>0</v>
      </c>
      <c r="K12" s="58"/>
      <c r="L12" s="58">
        <f t="shared" si="1"/>
        <v>0</v>
      </c>
      <c r="M12" s="58"/>
      <c r="N12" s="58">
        <f t="shared" si="2"/>
        <v>0</v>
      </c>
      <c r="O12" s="59">
        <v>21</v>
      </c>
      <c r="P12" s="59">
        <f t="shared" si="3"/>
        <v>0</v>
      </c>
      <c r="Q12" s="59">
        <f t="shared" si="4"/>
        <v>0</v>
      </c>
      <c r="R12" s="15"/>
      <c r="S12" s="15"/>
      <c r="T12" s="15"/>
    </row>
    <row r="13" spans="1:22" ht="10.199999999999999" x14ac:dyDescent="0.2">
      <c r="A13" s="52"/>
      <c r="B13" s="53"/>
      <c r="C13" s="54">
        <v>5</v>
      </c>
      <c r="D13" s="55" t="s">
        <v>25</v>
      </c>
      <c r="E13" s="56" t="s">
        <v>36</v>
      </c>
      <c r="F13" s="57" t="s">
        <v>37</v>
      </c>
      <c r="G13" s="55" t="s">
        <v>38</v>
      </c>
      <c r="H13" s="58">
        <v>6.05</v>
      </c>
      <c r="I13" s="61"/>
      <c r="J13" s="59">
        <f t="shared" si="0"/>
        <v>0</v>
      </c>
      <c r="K13" s="58"/>
      <c r="L13" s="58">
        <f t="shared" si="1"/>
        <v>0</v>
      </c>
      <c r="M13" s="58"/>
      <c r="N13" s="58">
        <f t="shared" si="2"/>
        <v>0</v>
      </c>
      <c r="O13" s="59">
        <v>21</v>
      </c>
      <c r="P13" s="59">
        <f t="shared" si="3"/>
        <v>0</v>
      </c>
      <c r="Q13" s="59">
        <f t="shared" si="4"/>
        <v>0</v>
      </c>
      <c r="R13" s="15"/>
      <c r="S13" s="15"/>
      <c r="T13" s="15"/>
    </row>
    <row r="14" spans="1:22" ht="10.199999999999999" x14ac:dyDescent="0.2">
      <c r="A14" s="52"/>
      <c r="B14" s="53"/>
      <c r="C14" s="54">
        <v>6</v>
      </c>
      <c r="D14" s="55" t="s">
        <v>25</v>
      </c>
      <c r="E14" s="56" t="s">
        <v>39</v>
      </c>
      <c r="F14" s="57" t="s">
        <v>40</v>
      </c>
      <c r="G14" s="55" t="s">
        <v>38</v>
      </c>
      <c r="H14" s="58">
        <v>6.05</v>
      </c>
      <c r="I14" s="61"/>
      <c r="J14" s="59">
        <f t="shared" si="0"/>
        <v>0</v>
      </c>
      <c r="K14" s="58"/>
      <c r="L14" s="58">
        <f t="shared" si="1"/>
        <v>0</v>
      </c>
      <c r="M14" s="58"/>
      <c r="N14" s="58">
        <f t="shared" si="2"/>
        <v>0</v>
      </c>
      <c r="O14" s="59">
        <v>21</v>
      </c>
      <c r="P14" s="59">
        <f t="shared" si="3"/>
        <v>0</v>
      </c>
      <c r="Q14" s="59">
        <f t="shared" si="4"/>
        <v>0</v>
      </c>
      <c r="R14" s="15"/>
      <c r="S14" s="15"/>
      <c r="T14" s="15"/>
    </row>
    <row r="15" spans="1:22" ht="10.199999999999999" x14ac:dyDescent="0.2">
      <c r="A15" s="52"/>
      <c r="B15" s="53"/>
      <c r="C15" s="54">
        <v>7</v>
      </c>
      <c r="D15" s="55" t="s">
        <v>25</v>
      </c>
      <c r="E15" s="56" t="s">
        <v>41</v>
      </c>
      <c r="F15" s="57" t="s">
        <v>42</v>
      </c>
      <c r="G15" s="55" t="s">
        <v>28</v>
      </c>
      <c r="H15" s="58">
        <v>135</v>
      </c>
      <c r="I15" s="61"/>
      <c r="J15" s="59">
        <f t="shared" si="0"/>
        <v>0</v>
      </c>
      <c r="K15" s="58"/>
      <c r="L15" s="58">
        <f t="shared" si="1"/>
        <v>0</v>
      </c>
      <c r="M15" s="58"/>
      <c r="N15" s="58">
        <f t="shared" si="2"/>
        <v>0</v>
      </c>
      <c r="O15" s="59">
        <v>21</v>
      </c>
      <c r="P15" s="59">
        <f t="shared" si="3"/>
        <v>0</v>
      </c>
      <c r="Q15" s="59">
        <f t="shared" si="4"/>
        <v>0</v>
      </c>
      <c r="R15" s="15"/>
      <c r="S15" s="15"/>
      <c r="T15" s="15"/>
    </row>
    <row r="16" spans="1:22" x14ac:dyDescent="0.2">
      <c r="B16" s="10"/>
      <c r="C16" s="10"/>
      <c r="D16" s="10"/>
      <c r="E16" s="10"/>
      <c r="F16" s="10"/>
      <c r="G16" s="10"/>
      <c r="H16" s="10"/>
      <c r="I16" s="15"/>
      <c r="J16" s="15"/>
      <c r="K16" s="10"/>
      <c r="L16" s="10"/>
      <c r="M16" s="10"/>
      <c r="N16" s="10"/>
      <c r="O16" s="10"/>
      <c r="P16" s="15"/>
      <c r="Q16" s="15"/>
    </row>
    <row r="17" spans="1:20" ht="10.199999999999999" x14ac:dyDescent="0.2">
      <c r="A17" s="42" t="s">
        <v>43</v>
      </c>
      <c r="B17" s="43">
        <v>3</v>
      </c>
      <c r="C17" s="44"/>
      <c r="D17" s="45" t="s">
        <v>23</v>
      </c>
      <c r="E17" s="45"/>
      <c r="F17" s="46" t="s">
        <v>44</v>
      </c>
      <c r="G17" s="45"/>
      <c r="H17" s="47"/>
      <c r="I17" s="48"/>
      <c r="J17" s="49">
        <f>SUBTOTAL(9,J18:J21)</f>
        <v>0</v>
      </c>
      <c r="K17" s="47"/>
      <c r="L17" s="50">
        <f>SUBTOTAL(9,L18:L21)</f>
        <v>129.9033</v>
      </c>
      <c r="M17" s="47"/>
      <c r="N17" s="50">
        <f>SUBTOTAL(9,N18:N21)</f>
        <v>0</v>
      </c>
      <c r="O17" s="51"/>
      <c r="P17" s="49">
        <f>SUBTOTAL(9,P18:P21)</f>
        <v>0</v>
      </c>
      <c r="Q17" s="49">
        <f>SUBTOTAL(9,Q18:Q21)</f>
        <v>0</v>
      </c>
      <c r="R17" s="10"/>
      <c r="S17" s="15"/>
      <c r="T17" s="15"/>
    </row>
    <row r="18" spans="1:20" ht="10.199999999999999" x14ac:dyDescent="0.2">
      <c r="A18" s="52"/>
      <c r="B18" s="53"/>
      <c r="C18" s="54">
        <v>8</v>
      </c>
      <c r="D18" s="55" t="s">
        <v>25</v>
      </c>
      <c r="E18" s="56" t="s">
        <v>45</v>
      </c>
      <c r="F18" s="57" t="s">
        <v>46</v>
      </c>
      <c r="G18" s="55" t="s">
        <v>28</v>
      </c>
      <c r="H18" s="58">
        <v>67.5</v>
      </c>
      <c r="I18" s="61"/>
      <c r="J18" s="59">
        <f>H18*I18</f>
        <v>0</v>
      </c>
      <c r="K18" s="58"/>
      <c r="L18" s="58">
        <f>H18*K18</f>
        <v>0</v>
      </c>
      <c r="M18" s="58"/>
      <c r="N18" s="58">
        <f>H18*M18</f>
        <v>0</v>
      </c>
      <c r="O18" s="59">
        <v>21</v>
      </c>
      <c r="P18" s="59">
        <f>J18*(O18/100)</f>
        <v>0</v>
      </c>
      <c r="Q18" s="59">
        <f>J18+P18</f>
        <v>0</v>
      </c>
      <c r="R18" s="15"/>
      <c r="S18" s="15"/>
      <c r="T18" s="15"/>
    </row>
    <row r="19" spans="1:20" ht="10.199999999999999" x14ac:dyDescent="0.2">
      <c r="A19" s="52"/>
      <c r="B19" s="53"/>
      <c r="C19" s="54">
        <v>9</v>
      </c>
      <c r="D19" s="55" t="s">
        <v>25</v>
      </c>
      <c r="E19" s="56" t="s">
        <v>47</v>
      </c>
      <c r="F19" s="57" t="s">
        <v>48</v>
      </c>
      <c r="G19" s="55" t="s">
        <v>28</v>
      </c>
      <c r="H19" s="58">
        <v>1245</v>
      </c>
      <c r="I19" s="61"/>
      <c r="J19" s="59">
        <f>H19*I19</f>
        <v>0</v>
      </c>
      <c r="K19" s="58">
        <v>0.10434</v>
      </c>
      <c r="L19" s="58">
        <f>H19*K19</f>
        <v>129.9033</v>
      </c>
      <c r="M19" s="58"/>
      <c r="N19" s="58">
        <f>H19*M19</f>
        <v>0</v>
      </c>
      <c r="O19" s="59">
        <v>21</v>
      </c>
      <c r="P19" s="59">
        <f>J19*(O19/100)</f>
        <v>0</v>
      </c>
      <c r="Q19" s="59">
        <f>J19+P19</f>
        <v>0</v>
      </c>
      <c r="R19" s="15"/>
      <c r="S19" s="15"/>
      <c r="T19" s="15"/>
    </row>
    <row r="20" spans="1:20" ht="10.199999999999999" x14ac:dyDescent="0.2">
      <c r="A20" s="52"/>
      <c r="B20" s="53"/>
      <c r="C20" s="54">
        <v>10</v>
      </c>
      <c r="D20" s="55" t="s">
        <v>25</v>
      </c>
      <c r="E20" s="56" t="s">
        <v>49</v>
      </c>
      <c r="F20" s="57" t="s">
        <v>50</v>
      </c>
      <c r="G20" s="55" t="s">
        <v>28</v>
      </c>
      <c r="H20" s="58">
        <v>1245</v>
      </c>
      <c r="I20" s="61"/>
      <c r="J20" s="59">
        <f>H20*I20</f>
        <v>0</v>
      </c>
      <c r="K20" s="58"/>
      <c r="L20" s="58">
        <f>H20*K20</f>
        <v>0</v>
      </c>
      <c r="M20" s="58"/>
      <c r="N20" s="58">
        <f>H20*M20</f>
        <v>0</v>
      </c>
      <c r="O20" s="59">
        <v>21</v>
      </c>
      <c r="P20" s="59">
        <f>J20*(O20/100)</f>
        <v>0</v>
      </c>
      <c r="Q20" s="59">
        <f>J20+P20</f>
        <v>0</v>
      </c>
      <c r="R20" s="15"/>
      <c r="S20" s="15"/>
      <c r="T20" s="15"/>
    </row>
    <row r="21" spans="1:20" x14ac:dyDescent="0.2">
      <c r="B21" s="10"/>
      <c r="C21" s="10"/>
      <c r="D21" s="10"/>
      <c r="E21" s="10"/>
      <c r="F21" s="10"/>
      <c r="G21" s="10"/>
      <c r="H21" s="10"/>
      <c r="I21" s="15"/>
      <c r="J21" s="15"/>
      <c r="K21" s="10"/>
      <c r="L21" s="10"/>
      <c r="M21" s="10"/>
      <c r="N21" s="10"/>
      <c r="O21" s="10"/>
      <c r="P21" s="15"/>
      <c r="Q21" s="15"/>
    </row>
    <row r="22" spans="1:20" ht="10.199999999999999" x14ac:dyDescent="0.2">
      <c r="A22" s="42" t="s">
        <v>51</v>
      </c>
      <c r="B22" s="43">
        <v>3</v>
      </c>
      <c r="C22" s="44"/>
      <c r="D22" s="45" t="s">
        <v>23</v>
      </c>
      <c r="E22" s="45"/>
      <c r="F22" s="46" t="s">
        <v>52</v>
      </c>
      <c r="G22" s="45"/>
      <c r="H22" s="47"/>
      <c r="I22" s="48"/>
      <c r="J22" s="49">
        <f>SUBTOTAL(9,J23:J24)</f>
        <v>0</v>
      </c>
      <c r="K22" s="47"/>
      <c r="L22" s="50">
        <f>SUBTOTAL(9,L23:L24)</f>
        <v>0.24843999999999999</v>
      </c>
      <c r="M22" s="47"/>
      <c r="N22" s="50">
        <f>SUBTOTAL(9,N23:N24)</f>
        <v>0</v>
      </c>
      <c r="O22" s="51"/>
      <c r="P22" s="49">
        <f>SUBTOTAL(9,P23:P24)</f>
        <v>0</v>
      </c>
      <c r="Q22" s="49">
        <f>SUBTOTAL(9,Q23:Q24)</f>
        <v>0</v>
      </c>
      <c r="R22" s="10"/>
      <c r="S22" s="15"/>
      <c r="T22" s="15"/>
    </row>
    <row r="23" spans="1:20" ht="10.199999999999999" x14ac:dyDescent="0.2">
      <c r="A23" s="52"/>
      <c r="B23" s="53"/>
      <c r="C23" s="54">
        <v>11</v>
      </c>
      <c r="D23" s="55" t="s">
        <v>25</v>
      </c>
      <c r="E23" s="56" t="s">
        <v>53</v>
      </c>
      <c r="F23" s="57" t="s">
        <v>54</v>
      </c>
      <c r="G23" s="55" t="s">
        <v>55</v>
      </c>
      <c r="H23" s="58">
        <v>2</v>
      </c>
      <c r="I23" s="61"/>
      <c r="J23" s="59">
        <f>H23*I23</f>
        <v>0</v>
      </c>
      <c r="K23" s="58">
        <v>0.12422</v>
      </c>
      <c r="L23" s="58">
        <f>H23*K23</f>
        <v>0.24843999999999999</v>
      </c>
      <c r="M23" s="58"/>
      <c r="N23" s="58">
        <f>H23*M23</f>
        <v>0</v>
      </c>
      <c r="O23" s="59">
        <v>21</v>
      </c>
      <c r="P23" s="59">
        <f>J23*(O23/100)</f>
        <v>0</v>
      </c>
      <c r="Q23" s="59">
        <f>J23+P23</f>
        <v>0</v>
      </c>
      <c r="R23" s="15"/>
      <c r="S23" s="15"/>
      <c r="T23" s="15"/>
    </row>
    <row r="24" spans="1:20" x14ac:dyDescent="0.2">
      <c r="B24" s="10"/>
      <c r="C24" s="10"/>
      <c r="D24" s="10"/>
      <c r="E24" s="10"/>
      <c r="F24" s="10"/>
      <c r="G24" s="10"/>
      <c r="H24" s="10"/>
      <c r="I24" s="15"/>
      <c r="J24" s="15"/>
      <c r="K24" s="10"/>
      <c r="L24" s="10"/>
      <c r="M24" s="10"/>
      <c r="N24" s="10"/>
      <c r="O24" s="10"/>
      <c r="P24" s="15"/>
      <c r="Q24" s="15"/>
    </row>
    <row r="25" spans="1:20" ht="10.199999999999999" x14ac:dyDescent="0.2">
      <c r="A25" s="42" t="s">
        <v>56</v>
      </c>
      <c r="B25" s="43">
        <v>3</v>
      </c>
      <c r="C25" s="44"/>
      <c r="D25" s="45" t="s">
        <v>23</v>
      </c>
      <c r="E25" s="45"/>
      <c r="F25" s="46" t="s">
        <v>57</v>
      </c>
      <c r="G25" s="45"/>
      <c r="H25" s="47"/>
      <c r="I25" s="48"/>
      <c r="J25" s="49">
        <f>SUBTOTAL(9,J26:J31)</f>
        <v>0</v>
      </c>
      <c r="K25" s="47"/>
      <c r="L25" s="50">
        <f>SUBTOTAL(9,L26:L31)</f>
        <v>20.650880000000001</v>
      </c>
      <c r="M25" s="47"/>
      <c r="N25" s="50">
        <f>SUBTOTAL(9,N26:N31)</f>
        <v>0</v>
      </c>
      <c r="O25" s="51"/>
      <c r="P25" s="49">
        <f>SUBTOTAL(9,P26:P31)</f>
        <v>0</v>
      </c>
      <c r="Q25" s="49">
        <f>SUBTOTAL(9,Q26:Q31)</f>
        <v>0</v>
      </c>
      <c r="R25" s="10"/>
      <c r="S25" s="15"/>
      <c r="T25" s="15"/>
    </row>
    <row r="26" spans="1:20" ht="10.199999999999999" x14ac:dyDescent="0.2">
      <c r="A26" s="52"/>
      <c r="B26" s="53"/>
      <c r="C26" s="54">
        <v>12</v>
      </c>
      <c r="D26" s="55" t="s">
        <v>25</v>
      </c>
      <c r="E26" s="56" t="s">
        <v>58</v>
      </c>
      <c r="F26" s="57" t="s">
        <v>59</v>
      </c>
      <c r="G26" s="55" t="s">
        <v>28</v>
      </c>
      <c r="H26" s="58">
        <v>42</v>
      </c>
      <c r="I26" s="61"/>
      <c r="J26" s="59">
        <f>H26*I26</f>
        <v>0</v>
      </c>
      <c r="K26" s="58">
        <v>1.1999999999999999E-3</v>
      </c>
      <c r="L26" s="58">
        <f>H26*K26</f>
        <v>5.0399999999999993E-2</v>
      </c>
      <c r="M26" s="58"/>
      <c r="N26" s="58">
        <f>H26*M26</f>
        <v>0</v>
      </c>
      <c r="O26" s="59">
        <v>21</v>
      </c>
      <c r="P26" s="59">
        <f>J26*(O26/100)</f>
        <v>0</v>
      </c>
      <c r="Q26" s="59">
        <f>J26+P26</f>
        <v>0</v>
      </c>
      <c r="R26" s="15"/>
      <c r="S26" s="15"/>
      <c r="T26" s="15"/>
    </row>
    <row r="27" spans="1:20" ht="10.199999999999999" x14ac:dyDescent="0.2">
      <c r="A27" s="52"/>
      <c r="B27" s="53"/>
      <c r="C27" s="54">
        <v>13</v>
      </c>
      <c r="D27" s="55" t="s">
        <v>25</v>
      </c>
      <c r="E27" s="56" t="s">
        <v>60</v>
      </c>
      <c r="F27" s="57" t="s">
        <v>61</v>
      </c>
      <c r="G27" s="55" t="s">
        <v>33</v>
      </c>
      <c r="H27" s="58">
        <v>135</v>
      </c>
      <c r="I27" s="61"/>
      <c r="J27" s="59">
        <f>H27*I27</f>
        <v>0</v>
      </c>
      <c r="K27" s="58">
        <v>0.15256</v>
      </c>
      <c r="L27" s="58">
        <f>H27*K27</f>
        <v>20.595600000000001</v>
      </c>
      <c r="M27" s="58"/>
      <c r="N27" s="58">
        <f>H27*M27</f>
        <v>0</v>
      </c>
      <c r="O27" s="59">
        <v>21</v>
      </c>
      <c r="P27" s="59">
        <f>J27*(O27/100)</f>
        <v>0</v>
      </c>
      <c r="Q27" s="59">
        <f>J27+P27</f>
        <v>0</v>
      </c>
      <c r="R27" s="15"/>
      <c r="S27" s="15"/>
      <c r="T27" s="15"/>
    </row>
    <row r="28" spans="1:20" ht="10.199999999999999" x14ac:dyDescent="0.2">
      <c r="A28" s="52"/>
      <c r="B28" s="53"/>
      <c r="C28" s="54">
        <v>14</v>
      </c>
      <c r="D28" s="55" t="s">
        <v>25</v>
      </c>
      <c r="E28" s="56" t="s">
        <v>62</v>
      </c>
      <c r="F28" s="57" t="s">
        <v>63</v>
      </c>
      <c r="G28" s="55" t="s">
        <v>33</v>
      </c>
      <c r="H28" s="58">
        <v>8</v>
      </c>
      <c r="I28" s="61"/>
      <c r="J28" s="59">
        <f>H28*I28</f>
        <v>0</v>
      </c>
      <c r="K28" s="58"/>
      <c r="L28" s="58">
        <f>H28*K28</f>
        <v>0</v>
      </c>
      <c r="M28" s="58"/>
      <c r="N28" s="58">
        <f>H28*M28</f>
        <v>0</v>
      </c>
      <c r="O28" s="59">
        <v>21</v>
      </c>
      <c r="P28" s="59">
        <f>J28*(O28/100)</f>
        <v>0</v>
      </c>
      <c r="Q28" s="59">
        <f>J28+P28</f>
        <v>0</v>
      </c>
      <c r="R28" s="15"/>
      <c r="S28" s="15"/>
      <c r="T28" s="15"/>
    </row>
    <row r="29" spans="1:20" ht="10.199999999999999" x14ac:dyDescent="0.2">
      <c r="A29" s="52"/>
      <c r="B29" s="53"/>
      <c r="C29" s="54">
        <v>15</v>
      </c>
      <c r="D29" s="55" t="s">
        <v>25</v>
      </c>
      <c r="E29" s="56" t="s">
        <v>64</v>
      </c>
      <c r="F29" s="57" t="s">
        <v>65</v>
      </c>
      <c r="G29" s="55" t="s">
        <v>33</v>
      </c>
      <c r="H29" s="58">
        <v>8</v>
      </c>
      <c r="I29" s="61"/>
      <c r="J29" s="59">
        <f>H29*I29</f>
        <v>0</v>
      </c>
      <c r="K29" s="58">
        <v>6.0999999999999997E-4</v>
      </c>
      <c r="L29" s="58">
        <f>H29*K29</f>
        <v>4.8799999999999998E-3</v>
      </c>
      <c r="M29" s="58"/>
      <c r="N29" s="58">
        <f>H29*M29</f>
        <v>0</v>
      </c>
      <c r="O29" s="59">
        <v>21</v>
      </c>
      <c r="P29" s="59">
        <f>J29*(O29/100)</f>
        <v>0</v>
      </c>
      <c r="Q29" s="59">
        <f>J29+P29</f>
        <v>0</v>
      </c>
      <c r="R29" s="15"/>
      <c r="S29" s="15"/>
      <c r="T29" s="15"/>
    </row>
    <row r="30" spans="1:20" ht="10.199999999999999" x14ac:dyDescent="0.2">
      <c r="A30" s="52"/>
      <c r="B30" s="53"/>
      <c r="C30" s="54">
        <v>16</v>
      </c>
      <c r="D30" s="55" t="s">
        <v>25</v>
      </c>
      <c r="E30" s="56" t="s">
        <v>66</v>
      </c>
      <c r="F30" s="57" t="s">
        <v>67</v>
      </c>
      <c r="G30" s="55" t="s">
        <v>33</v>
      </c>
      <c r="H30" s="58">
        <v>135</v>
      </c>
      <c r="I30" s="61"/>
      <c r="J30" s="59">
        <f>H30*I30</f>
        <v>0</v>
      </c>
      <c r="K30" s="58"/>
      <c r="L30" s="58">
        <f>H30*K30</f>
        <v>0</v>
      </c>
      <c r="M30" s="58"/>
      <c r="N30" s="58">
        <f>H30*M30</f>
        <v>0</v>
      </c>
      <c r="O30" s="59">
        <v>21</v>
      </c>
      <c r="P30" s="59">
        <f>J30*(O30/100)</f>
        <v>0</v>
      </c>
      <c r="Q30" s="59">
        <f>J30+P30</f>
        <v>0</v>
      </c>
      <c r="R30" s="15"/>
      <c r="S30" s="15"/>
      <c r="T30" s="15"/>
    </row>
    <row r="31" spans="1:20" x14ac:dyDescent="0.2">
      <c r="B31" s="10"/>
      <c r="C31" s="10"/>
      <c r="D31" s="10"/>
      <c r="E31" s="10"/>
      <c r="F31" s="10"/>
      <c r="G31" s="10"/>
      <c r="H31" s="10"/>
      <c r="I31" s="15"/>
      <c r="J31" s="15"/>
      <c r="K31" s="10"/>
      <c r="L31" s="10"/>
      <c r="M31" s="10"/>
      <c r="N31" s="10"/>
      <c r="O31" s="10"/>
      <c r="P31" s="15"/>
      <c r="Q31" s="15"/>
    </row>
    <row r="32" spans="1:20" ht="10.199999999999999" x14ac:dyDescent="0.2">
      <c r="A32" s="42" t="s">
        <v>68</v>
      </c>
      <c r="B32" s="43">
        <v>3</v>
      </c>
      <c r="C32" s="44"/>
      <c r="D32" s="45" t="s">
        <v>23</v>
      </c>
      <c r="E32" s="45"/>
      <c r="F32" s="46" t="s">
        <v>69</v>
      </c>
      <c r="G32" s="45"/>
      <c r="H32" s="47"/>
      <c r="I32" s="48"/>
      <c r="J32" s="49">
        <f>SUBTOTAL(9,J33:J39)</f>
        <v>0</v>
      </c>
      <c r="K32" s="47"/>
      <c r="L32" s="50">
        <f>SUBTOTAL(9,L33:L39)</f>
        <v>0</v>
      </c>
      <c r="M32" s="47"/>
      <c r="N32" s="50">
        <f>SUBTOTAL(9,N33:N39)</f>
        <v>0</v>
      </c>
      <c r="O32" s="51"/>
      <c r="P32" s="49">
        <f>SUBTOTAL(9,P33:P39)</f>
        <v>0</v>
      </c>
      <c r="Q32" s="49">
        <f>SUBTOTAL(9,Q33:Q39)</f>
        <v>0</v>
      </c>
      <c r="R32" s="10"/>
      <c r="S32" s="15"/>
      <c r="T32" s="15"/>
    </row>
    <row r="33" spans="1:20" ht="10.199999999999999" x14ac:dyDescent="0.2">
      <c r="A33" s="52"/>
      <c r="B33" s="53"/>
      <c r="C33" s="54">
        <v>17</v>
      </c>
      <c r="D33" s="55" t="s">
        <v>25</v>
      </c>
      <c r="E33" s="56" t="s">
        <v>70</v>
      </c>
      <c r="F33" s="57" t="s">
        <v>71</v>
      </c>
      <c r="G33" s="55" t="s">
        <v>72</v>
      </c>
      <c r="H33" s="58">
        <v>29.873999999999999</v>
      </c>
      <c r="I33" s="61"/>
      <c r="J33" s="59">
        <f>H33*I33</f>
        <v>0</v>
      </c>
      <c r="K33" s="58"/>
      <c r="L33" s="58">
        <f>H33*K33</f>
        <v>0</v>
      </c>
      <c r="M33" s="58"/>
      <c r="N33" s="58">
        <f>H33*M33</f>
        <v>0</v>
      </c>
      <c r="O33" s="59">
        <v>21</v>
      </c>
      <c r="P33" s="59">
        <f>J33*(O33/100)</f>
        <v>0</v>
      </c>
      <c r="Q33" s="59">
        <f>J33+P33</f>
        <v>0</v>
      </c>
      <c r="R33" s="15"/>
      <c r="S33" s="15"/>
      <c r="T33" s="15"/>
    </row>
    <row r="34" spans="1:20" ht="10.199999999999999" x14ac:dyDescent="0.2">
      <c r="A34" s="52"/>
      <c r="B34" s="53"/>
      <c r="C34" s="54">
        <v>18</v>
      </c>
      <c r="D34" s="55" t="s">
        <v>25</v>
      </c>
      <c r="E34" s="56" t="s">
        <v>100</v>
      </c>
      <c r="F34" s="57" t="s">
        <v>101</v>
      </c>
      <c r="G34" s="55" t="s">
        <v>38</v>
      </c>
      <c r="H34" s="58">
        <v>6.05</v>
      </c>
      <c r="I34" s="61"/>
      <c r="J34" s="59">
        <f>H34*I34</f>
        <v>0</v>
      </c>
      <c r="K34" s="58"/>
      <c r="L34" s="58"/>
      <c r="M34" s="58"/>
      <c r="N34" s="58"/>
      <c r="O34" s="59"/>
      <c r="P34" s="59"/>
      <c r="Q34" s="59"/>
      <c r="R34" s="15"/>
      <c r="S34" s="15"/>
      <c r="T34" s="15"/>
    </row>
    <row r="35" spans="1:20" ht="10.199999999999999" x14ac:dyDescent="0.2">
      <c r="A35" s="52"/>
      <c r="B35" s="53"/>
      <c r="C35" s="54">
        <v>19</v>
      </c>
      <c r="D35" s="55" t="s">
        <v>25</v>
      </c>
      <c r="E35" s="56" t="s">
        <v>73</v>
      </c>
      <c r="F35" s="57" t="s">
        <v>74</v>
      </c>
      <c r="G35" s="55" t="s">
        <v>72</v>
      </c>
      <c r="H35" s="58">
        <v>29.873999999999999</v>
      </c>
      <c r="I35" s="61"/>
      <c r="J35" s="59">
        <f>H35*I35</f>
        <v>0</v>
      </c>
      <c r="K35" s="58"/>
      <c r="L35" s="58">
        <f>H35*K35</f>
        <v>0</v>
      </c>
      <c r="M35" s="58"/>
      <c r="N35" s="58">
        <f>H35*M35</f>
        <v>0</v>
      </c>
      <c r="O35" s="59">
        <v>21</v>
      </c>
      <c r="P35" s="59">
        <f>J35*(O35/100)</f>
        <v>0</v>
      </c>
      <c r="Q35" s="59">
        <f>J35+P35</f>
        <v>0</v>
      </c>
      <c r="R35" s="15"/>
      <c r="S35" s="15"/>
      <c r="T35" s="15"/>
    </row>
    <row r="36" spans="1:20" ht="10.199999999999999" x14ac:dyDescent="0.2">
      <c r="A36" s="52"/>
      <c r="B36" s="53"/>
      <c r="C36" s="54">
        <v>20</v>
      </c>
      <c r="D36" s="55" t="s">
        <v>25</v>
      </c>
      <c r="E36" s="56" t="s">
        <v>75</v>
      </c>
      <c r="F36" s="57" t="s">
        <v>76</v>
      </c>
      <c r="G36" s="55" t="s">
        <v>72</v>
      </c>
      <c r="H36" s="58">
        <v>29.873999999999999</v>
      </c>
      <c r="I36" s="61"/>
      <c r="J36" s="59">
        <f>H36*I36</f>
        <v>0</v>
      </c>
      <c r="K36" s="58"/>
      <c r="L36" s="58">
        <f>H36*K36</f>
        <v>0</v>
      </c>
      <c r="M36" s="58"/>
      <c r="N36" s="58">
        <f>H36*M36</f>
        <v>0</v>
      </c>
      <c r="O36" s="59">
        <v>21</v>
      </c>
      <c r="P36" s="59">
        <f>J36*(O36/100)</f>
        <v>0</v>
      </c>
      <c r="Q36" s="59">
        <f>J36+P36</f>
        <v>0</v>
      </c>
      <c r="R36" s="15"/>
      <c r="S36" s="15"/>
      <c r="T36" s="15"/>
    </row>
    <row r="37" spans="1:20" ht="10.199999999999999" x14ac:dyDescent="0.2">
      <c r="A37" s="52"/>
      <c r="B37" s="53"/>
      <c r="C37" s="54">
        <v>21</v>
      </c>
      <c r="D37" s="55" t="s">
        <v>25</v>
      </c>
      <c r="E37" s="56" t="s">
        <v>77</v>
      </c>
      <c r="F37" s="57" t="s">
        <v>78</v>
      </c>
      <c r="G37" s="55" t="s">
        <v>72</v>
      </c>
      <c r="H37" s="58">
        <v>150.80275</v>
      </c>
      <c r="I37" s="61"/>
      <c r="J37" s="59">
        <f>H37*I37</f>
        <v>0</v>
      </c>
      <c r="K37" s="58"/>
      <c r="L37" s="58">
        <f>H37*K37</f>
        <v>0</v>
      </c>
      <c r="M37" s="58"/>
      <c r="N37" s="58">
        <f>H37*M37</f>
        <v>0</v>
      </c>
      <c r="O37" s="59">
        <v>21</v>
      </c>
      <c r="P37" s="59">
        <f>J37*(O37/100)</f>
        <v>0</v>
      </c>
      <c r="Q37" s="59">
        <f>J37+P37</f>
        <v>0</v>
      </c>
      <c r="R37" s="15"/>
      <c r="S37" s="15"/>
      <c r="T37" s="15"/>
    </row>
    <row r="38" spans="1:20" ht="10.199999999999999" x14ac:dyDescent="0.2">
      <c r="A38" s="52"/>
      <c r="B38" s="53"/>
      <c r="C38" s="54">
        <v>22</v>
      </c>
      <c r="D38" s="55" t="s">
        <v>25</v>
      </c>
      <c r="E38" s="56" t="s">
        <v>79</v>
      </c>
      <c r="F38" s="57" t="s">
        <v>80</v>
      </c>
      <c r="G38" s="55" t="s">
        <v>81</v>
      </c>
      <c r="H38" s="58">
        <v>1</v>
      </c>
      <c r="I38" s="61"/>
      <c r="J38" s="59">
        <f>H38*I38</f>
        <v>0</v>
      </c>
      <c r="K38" s="58"/>
      <c r="L38" s="58">
        <f>H38*K38</f>
        <v>0</v>
      </c>
      <c r="M38" s="58"/>
      <c r="N38" s="58">
        <f>H38*M38</f>
        <v>0</v>
      </c>
      <c r="O38" s="59">
        <v>21</v>
      </c>
      <c r="P38" s="59">
        <f>J38*(O38/100)</f>
        <v>0</v>
      </c>
      <c r="Q38" s="59">
        <f>J38+P38</f>
        <v>0</v>
      </c>
      <c r="R38" s="15"/>
      <c r="S38" s="15"/>
      <c r="T38" s="15"/>
    </row>
    <row r="39" spans="1:20" x14ac:dyDescent="0.2">
      <c r="B39" s="10"/>
      <c r="C39" s="10"/>
      <c r="D39" s="10"/>
      <c r="E39" s="10"/>
      <c r="F39" s="10"/>
      <c r="G39" s="10"/>
      <c r="H39" s="10"/>
      <c r="I39" s="15"/>
      <c r="J39" s="15"/>
      <c r="K39" s="10"/>
      <c r="L39" s="10"/>
      <c r="M39" s="10"/>
      <c r="N39" s="10"/>
      <c r="O39" s="10"/>
      <c r="P39" s="15"/>
      <c r="Q39" s="15"/>
    </row>
    <row r="40" spans="1:20" ht="10.199999999999999" x14ac:dyDescent="0.2">
      <c r="A40" s="42" t="s">
        <v>82</v>
      </c>
      <c r="B40" s="43">
        <v>3</v>
      </c>
      <c r="C40" s="44"/>
      <c r="D40" s="45" t="s">
        <v>23</v>
      </c>
      <c r="E40" s="45"/>
      <c r="F40" s="46" t="s">
        <v>83</v>
      </c>
      <c r="G40" s="45"/>
      <c r="H40" s="47"/>
      <c r="I40" s="48"/>
      <c r="J40" s="49">
        <f>SUBTOTAL(9,J41:J44)</f>
        <v>0</v>
      </c>
      <c r="K40" s="47"/>
      <c r="L40" s="50">
        <f>SUBTOTAL(9,L41:L44)</f>
        <v>0.40414000000000005</v>
      </c>
      <c r="M40" s="47"/>
      <c r="N40" s="50">
        <f>SUBTOTAL(9,N41:N44)</f>
        <v>0</v>
      </c>
      <c r="O40" s="51"/>
      <c r="P40" s="49">
        <f>SUBTOTAL(9,P41:P44)</f>
        <v>0</v>
      </c>
      <c r="Q40" s="49">
        <f>SUBTOTAL(9,Q41:Q44)</f>
        <v>0</v>
      </c>
      <c r="R40" s="10"/>
      <c r="S40" s="15"/>
      <c r="T40" s="15"/>
    </row>
    <row r="41" spans="1:20" ht="10.199999999999999" x14ac:dyDescent="0.2">
      <c r="A41" s="52"/>
      <c r="B41" s="53"/>
      <c r="C41" s="54">
        <v>23</v>
      </c>
      <c r="D41" s="55" t="s">
        <v>84</v>
      </c>
      <c r="E41" s="56" t="s">
        <v>85</v>
      </c>
      <c r="F41" s="57" t="s">
        <v>86</v>
      </c>
      <c r="G41" s="55" t="s">
        <v>72</v>
      </c>
      <c r="H41" s="58">
        <v>10.89</v>
      </c>
      <c r="I41" s="61"/>
      <c r="J41" s="59">
        <f>H41*I41</f>
        <v>0</v>
      </c>
      <c r="K41" s="58"/>
      <c r="L41" s="58">
        <f>H41*K41</f>
        <v>0</v>
      </c>
      <c r="M41" s="58"/>
      <c r="N41" s="58">
        <f>H41*M41</f>
        <v>0</v>
      </c>
      <c r="O41" s="59">
        <v>21</v>
      </c>
      <c r="P41" s="59">
        <f>J41*(O41/100)</f>
        <v>0</v>
      </c>
      <c r="Q41" s="59">
        <f>J41+P41</f>
        <v>0</v>
      </c>
      <c r="R41" s="15"/>
      <c r="S41" s="15"/>
      <c r="T41" s="15"/>
    </row>
    <row r="42" spans="1:20" ht="10.199999999999999" x14ac:dyDescent="0.2">
      <c r="A42" s="52"/>
      <c r="B42" s="53"/>
      <c r="C42" s="54">
        <v>24</v>
      </c>
      <c r="D42" s="55" t="s">
        <v>84</v>
      </c>
      <c r="E42" s="56" t="s">
        <v>87</v>
      </c>
      <c r="F42" s="57" t="s">
        <v>88</v>
      </c>
      <c r="G42" s="55" t="s">
        <v>28</v>
      </c>
      <c r="H42" s="58">
        <v>2.2000000000000002</v>
      </c>
      <c r="I42" s="61"/>
      <c r="J42" s="59">
        <f>H42*I42</f>
        <v>0</v>
      </c>
      <c r="K42" s="58">
        <v>0.1837</v>
      </c>
      <c r="L42" s="58">
        <f>H42*K42</f>
        <v>0.40414000000000005</v>
      </c>
      <c r="M42" s="58"/>
      <c r="N42" s="58">
        <f>H42*M42</f>
        <v>0</v>
      </c>
      <c r="O42" s="59">
        <v>21</v>
      </c>
      <c r="P42" s="59">
        <f>J42*(O42/100)</f>
        <v>0</v>
      </c>
      <c r="Q42" s="59">
        <f>J42+P42</f>
        <v>0</v>
      </c>
      <c r="R42" s="15"/>
      <c r="S42" s="15"/>
      <c r="T42" s="15"/>
    </row>
    <row r="43" spans="1:20" ht="10.199999999999999" x14ac:dyDescent="0.2">
      <c r="A43" s="52"/>
      <c r="B43" s="53"/>
      <c r="C43" s="54">
        <v>25</v>
      </c>
      <c r="D43" s="55" t="s">
        <v>84</v>
      </c>
      <c r="E43" s="56" t="s">
        <v>89</v>
      </c>
      <c r="F43" s="57" t="s">
        <v>90</v>
      </c>
      <c r="G43" s="55" t="s">
        <v>72</v>
      </c>
      <c r="H43" s="58">
        <v>28.56</v>
      </c>
      <c r="I43" s="61"/>
      <c r="J43" s="59">
        <f>H43*I43</f>
        <v>0</v>
      </c>
      <c r="K43" s="58"/>
      <c r="L43" s="58">
        <f>H43*K43</f>
        <v>0</v>
      </c>
      <c r="M43" s="58"/>
      <c r="N43" s="58">
        <f>H43*M43</f>
        <v>0</v>
      </c>
      <c r="O43" s="59">
        <v>21</v>
      </c>
      <c r="P43" s="59">
        <f>J43*(O43/100)</f>
        <v>0</v>
      </c>
      <c r="Q43" s="59">
        <f>J43+P43</f>
        <v>0</v>
      </c>
      <c r="R43" s="15"/>
      <c r="S43" s="15"/>
      <c r="T43" s="15"/>
    </row>
    <row r="44" spans="1:20" x14ac:dyDescent="0.2">
      <c r="B44" s="10"/>
      <c r="C44" s="10"/>
      <c r="D44" s="10"/>
      <c r="E44" s="10"/>
      <c r="F44" s="10"/>
      <c r="G44" s="10"/>
      <c r="H44" s="10"/>
      <c r="I44" s="15"/>
      <c r="J44" s="15"/>
      <c r="K44" s="10"/>
      <c r="L44" s="10"/>
      <c r="M44" s="10"/>
      <c r="N44" s="10"/>
      <c r="O44" s="10"/>
      <c r="P44" s="15"/>
      <c r="Q44" s="15"/>
    </row>
    <row r="45" spans="1:20" ht="10.199999999999999" x14ac:dyDescent="0.2">
      <c r="A45" s="42" t="s">
        <v>91</v>
      </c>
      <c r="B45" s="43">
        <v>3</v>
      </c>
      <c r="C45" s="44"/>
      <c r="D45" s="45" t="s">
        <v>23</v>
      </c>
      <c r="E45" s="45"/>
      <c r="F45" s="46" t="s">
        <v>92</v>
      </c>
      <c r="G45" s="45"/>
      <c r="H45" s="47"/>
      <c r="I45" s="48"/>
      <c r="J45" s="49">
        <f>SUBTOTAL(9,J46:J47)</f>
        <v>0</v>
      </c>
      <c r="K45" s="47"/>
      <c r="L45" s="50">
        <f>SUBTOTAL(9,L46:L47)</f>
        <v>0</v>
      </c>
      <c r="M45" s="47"/>
      <c r="N45" s="50">
        <f>SUBTOTAL(9,N46:N47)</f>
        <v>0</v>
      </c>
      <c r="O45" s="51"/>
      <c r="P45" s="49">
        <f>SUBTOTAL(9,P46:P47)</f>
        <v>0</v>
      </c>
      <c r="Q45" s="49">
        <f>SUBTOTAL(9,Q46:Q47)</f>
        <v>0</v>
      </c>
      <c r="R45" s="10"/>
      <c r="S45" s="15"/>
      <c r="T45" s="15"/>
    </row>
    <row r="46" spans="1:20" ht="10.199999999999999" x14ac:dyDescent="0.2">
      <c r="A46" s="52"/>
      <c r="B46" s="53"/>
      <c r="C46" s="54">
        <v>26</v>
      </c>
      <c r="D46" s="55" t="s">
        <v>93</v>
      </c>
      <c r="E46" s="56" t="s">
        <v>94</v>
      </c>
      <c r="F46" s="57" t="s">
        <v>95</v>
      </c>
      <c r="G46" s="55" t="s">
        <v>99</v>
      </c>
      <c r="H46" s="58">
        <v>1</v>
      </c>
      <c r="I46" s="61"/>
      <c r="J46" s="59">
        <f>H46*I46</f>
        <v>0</v>
      </c>
      <c r="K46" s="58"/>
      <c r="L46" s="58">
        <f>H46*K46</f>
        <v>0</v>
      </c>
      <c r="M46" s="58"/>
      <c r="N46" s="58">
        <f>H46*M46</f>
        <v>0</v>
      </c>
      <c r="O46" s="59">
        <v>21</v>
      </c>
      <c r="P46" s="59">
        <f>J46*(O46/100)</f>
        <v>0</v>
      </c>
      <c r="Q46" s="59">
        <f>J46+P46</f>
        <v>0</v>
      </c>
      <c r="R46" s="15"/>
      <c r="S46" s="15"/>
      <c r="T46" s="15"/>
    </row>
    <row r="47" spans="1:20" ht="10.199999999999999" x14ac:dyDescent="0.2">
      <c r="B47" s="10"/>
      <c r="C47" s="54">
        <v>27</v>
      </c>
      <c r="D47" s="55" t="s">
        <v>93</v>
      </c>
      <c r="E47" s="56" t="s">
        <v>97</v>
      </c>
      <c r="F47" s="57" t="s">
        <v>98</v>
      </c>
      <c r="G47" s="55" t="s">
        <v>99</v>
      </c>
      <c r="H47" s="58">
        <v>1</v>
      </c>
      <c r="I47" s="61"/>
      <c r="J47" s="59">
        <f>H47*I47</f>
        <v>0</v>
      </c>
      <c r="K47" s="10"/>
      <c r="L47" s="10"/>
      <c r="M47" s="10"/>
      <c r="N47" s="10"/>
      <c r="O47" s="10"/>
      <c r="P47" s="15"/>
      <c r="Q47" s="1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Vedl</dc:creator>
  <cp:lastModifiedBy>František Vedl</cp:lastModifiedBy>
  <dcterms:created xsi:type="dcterms:W3CDTF">2026-02-06T12:20:20Z</dcterms:created>
  <dcterms:modified xsi:type="dcterms:W3CDTF">2026-02-06T12:58:48Z</dcterms:modified>
</cp:coreProperties>
</file>