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ČÁST MÍSTNÍ KOMUNI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'SO01 - ČÁST MÍSTNÍ KOMUNI...'!$C$92:$K$233</definedName>
    <definedName name="_xlnm.Print_Area" localSheetId="1">'SO01 - ČÁST MÍSTNÍ KOMUNI...'!$C$4:$J$39,'SO01 - ČÁST MÍSTNÍ KOMUNI...'!$C$45:$J$74,'SO01 - ČÁST MÍSTNÍ KOMUNI...'!$C$80:$J$233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'SO01 - ČÁST MÍSTNÍ KOMUNI...'!$92:$92</definedName>
  </definedNames>
  <calcPr fullCalcOnLoad="1"/>
</workbook>
</file>

<file path=xl/sharedStrings.xml><?xml version="1.0" encoding="utf-8"?>
<sst xmlns="http://schemas.openxmlformats.org/spreadsheetml/2006/main" count="1797" uniqueCount="541">
  <si>
    <t>Export Komplet</t>
  </si>
  <si>
    <t>VZ</t>
  </si>
  <si>
    <t>2.0</t>
  </si>
  <si>
    <t>ZAMOK</t>
  </si>
  <si>
    <t>False</t>
  </si>
  <si>
    <t>{99acc455-3d3b-49b4-b0e8-77231f1ad016}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</si>
  <si>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</si>
  <si>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</si>
  <si>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</si>
  <si>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</si>
  <si>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</si>
  <si>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</si>
  <si>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</si>
  <si>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</si>
  <si>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CK23-04-20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</si>
  <si>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</si>
  <si>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</si>
  <si>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místní komunikace,Třída Míru, Český Krumlov</t>
  </si>
  <si>
    <t>KSO:</t>
  </si>
  <si>
    <t/>
  </si>
  <si>
    <t>CC-CZ:</t>
  </si>
  <si>
    <t>Místo:</t>
  </si>
  <si>
    <t xml:space="preserve"> </t>
  </si>
  <si>
    <t>Datum:</t>
  </si>
  <si>
    <t>19. 4. 2023</t>
  </si>
  <si>
    <t>Zadavatel:</t>
  </si>
  <si>
    <t>IČ:</t>
  </si>
  <si>
    <t>Město Český Krumlov</t>
  </si>
  <si>
    <t>DIČ:</t>
  </si>
  <si>
    <t>Uchazeč:</t>
  </si>
  <si>
    <t>Vyplň údaj</t>
  </si>
  <si>
    <t>Projektant:</t>
  </si>
  <si>
    <t>True</t>
  </si>
  <si>
    <t>Zpracovatel:</t>
  </si>
  <si>
    <t>lacko.ondrej@seznam.cz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</si>
  <si>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</si>
  <si>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</si>
  <si>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</si>
  <si>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</si>
  <si>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</si>
  <si>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</si>
  <si>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</si>
  <si>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</si>
  <si>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</si>
  <si>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</si>
  <si>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</si>
  <si>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</si>
  <si>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</si>
  <si>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</si>
  <si>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</si>
  <si>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</si>
  <si>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</si>
  <si>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</si>
  <si>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</si>
  <si>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</si>
  <si>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</si>
  <si>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</si>
  <si>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</si>
  <si>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</si>
  <si>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</si>
  <si>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</si>
  <si>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</si>
  <si>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</si>
  <si>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</si>
  <si>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</si>
  <si>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</si>
  <si>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</si>
  <si>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</si>
  <si>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</si>
  <si>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</si>
  <si>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</si>
  <si>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</si>
  <si>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</si>
  <si>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</si>
  <si>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</si>
  <si>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</si>
  <si>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</si>
  <si>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ČÁST MÍSTNÍ KOMUNIKACE č.1a třída Míru (km Z.Ú. 0,000-K.Ú. 0,509)</t>
  </si>
  <si>
    <t>STA</t>
  </si>
  <si>
    <t>1</t>
  </si>
  <si>
    <t>{04bd4c75-0aae-4faf-bd97-e91a8dc7214b}</t>
  </si>
  <si>
    <t>2</t>
  </si>
  <si>
    <t>KRYCÍ LIST SOUPISU PRACÍ</t>
  </si>
  <si>
    <t>Objekt:</t>
  </si>
  <si>
    <t>SO01 - ČÁST MÍSTNÍ KOMUNIKACE č.1a třída Míru (km Z.Ú. 0,000-K.Ú. 0,509)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</si>
  <si>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</si>
  <si>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</si>
  <si>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</si>
  <si>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</si>
  <si>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</si>
  <si>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</si>
  <si>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</si>
  <si>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</si>
  <si>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</si>
  <si>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</si>
  <si>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</si>
  <si>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</si>
  <si>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</si>
  <si>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</si>
  <si>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</si>
  <si>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</si>
  <si>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</si>
  <si>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</si>
  <si>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</si>
  <si>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</si>
  <si>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</si>
  <si>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</si>
  <si>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</si>
  <si>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</si>
  <si>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</si>
  <si>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</si>
  <si>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</si>
  <si>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</si>
  <si>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</si>
  <si>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</si>
  <si>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</si>
  <si>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</si>
  <si>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</si>
  <si>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</si>
  <si>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</si>
  <si>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</si>
  <si>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113154353</t>
  </si>
  <si>
    <t>Frézování živičného krytu tl 50 mm pruh š přes 0,5 do 1 m pl přes 1000 do 10000 m2 s překážkami v trase</t>
  </si>
  <si>
    <t>m2</t>
  </si>
  <si>
    <t>4</t>
  </si>
  <si>
    <t>582780450</t>
  </si>
  <si>
    <t>PP</t>
  </si>
  <si>
    <t>Frézování živičného podkladu nebo krytu s naložením na dopravní prostředek plochy přes 1 000 do 10 000 m2 s překážkami v trase pruhu šířky do 1 m, tloušťky vrstvy 50 mm</t>
  </si>
  <si>
    <t>Online PSC</t>
  </si>
  <si>
    <t>https://podminky.urs.cz/item/CS_URS_2023_01/113154353</t>
  </si>
  <si>
    <t>VV</t>
  </si>
  <si>
    <t>4825"stávající vozovka</t>
  </si>
  <si>
    <t>100"sanace povrchu</t>
  </si>
  <si>
    <t>Součet</t>
  </si>
  <si>
    <t>113202111</t>
  </si>
  <si>
    <t>Vytrhání obrub krajníků obrubníků stojatých</t>
  </si>
  <si>
    <t>m</t>
  </si>
  <si>
    <t>1634291156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</si>
  <si>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</si>
  <si>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</si>
  <si>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3</t>
  </si>
  <si>
    <t>122251102</t>
  </si>
  <si>
    <t>Odkopávky a prokopávky nezapažené v hornině třídy těžitelnosti I skupiny 3 objem do 50 m3 strojně</t>
  </si>
  <si>
    <t>m3</t>
  </si>
  <si>
    <t>-963056415</t>
  </si>
  <si>
    <t>Odkopávky a prokopávky nezapažené strojně v hornině třídy těžitelnosti I skupiny 3 přes 20 do 50 m3</t>
  </si>
  <si>
    <t>https://podminky.urs.cz/item/CS_URS_2023_01/122251102</t>
  </si>
  <si>
    <t>100*0,5"sanace povrchu</t>
  </si>
  <si>
    <t>162351104</t>
  </si>
  <si>
    <t>Vodorovné přemístění přes 500 do 1000 m výkopku/sypaniny z horniny třídy těžitelnosti I skupiny 1 až 3</t>
  </si>
  <si>
    <t>43630714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</si>
  <si>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</si>
  <si>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https://podminky.urs.cz/item/CS_URS_2023_01/162351104</t>
  </si>
  <si>
    <t>5</t>
  </si>
  <si>
    <t>181006113</t>
  </si>
  <si>
    <t>Rozprostření zemin tl vrstvy do 0,2 m schopných zúrodnění v rovině a sklonu do 1:5</t>
  </si>
  <si>
    <t>-1243915125</t>
  </si>
  <si>
    <t>Rozprostření zemin schopných zúrodnění v rovině a ve sklonu do 1:5, tloušťka vrstvy přes 0,15 do 0,20 m</t>
  </si>
  <si>
    <t>https://podminky.urs.cz/item/CS_URS_2023_01/181006113</t>
  </si>
  <si>
    <t>50/0,2</t>
  </si>
  <si>
    <t>6</t>
  </si>
  <si>
    <t>181951112</t>
  </si>
  <si>
    <t>Úprava pláně v hornině třídy těžitelnosti I skupiny 1 až 3 se zhutněním strojně</t>
  </si>
  <si>
    <t>839433698</t>
  </si>
  <si>
    <t>Úprava pláně vyrovnáním výškových rozdílů strojně v hornině třídy těžitelnosti I, skupiny 1 až 3 se zhutněním</t>
  </si>
  <si>
    <t>https://podminky.urs.cz/item/CS_URS_2023_01/181951112</t>
  </si>
  <si>
    <t>Komunikace pozemní</t>
  </si>
  <si>
    <t>7</t>
  </si>
  <si>
    <t>564651011-R</t>
  </si>
  <si>
    <t>Podklad z kameniva hrubého drceného vel. 0-125 mm plochy do 100 m2 tl 150 mm</t>
  </si>
  <si>
    <t>2128859485</t>
  </si>
  <si>
    <t>8</t>
  </si>
  <si>
    <t>564661011-R</t>
  </si>
  <si>
    <t>Podklad z kameniva hrubého drceného vel. 0-125 mm plochy do 100 m2 tl 200 mm</t>
  </si>
  <si>
    <t>61361336</t>
  </si>
  <si>
    <t>9</t>
  </si>
  <si>
    <t>565176111</t>
  </si>
  <si>
    <t>Asfaltový beton vrstva podkladní ACP 22 (obalované kamenivo OKH) tl 100 mm š do 3 m</t>
  </si>
  <si>
    <t>-115325658</t>
  </si>
  <si>
    <t>Asfaltový beton vrstva podkladní ACP 22 (obalované kamenivo hrubozrnné - OKH) s rozprostřením a zhutněním v pruhu šířky přes 1,5 do 3 m, po zhutnění tl. 100 mm</t>
  </si>
  <si>
    <t>https://podminky.urs.cz/item/CS_URS_2023_01/565176111</t>
  </si>
  <si>
    <t>10</t>
  </si>
  <si>
    <t>573111111</t>
  </si>
  <si>
    <t>Postřik živičný infiltrační s posypem z asfaltu množství 0,60 kg/m2</t>
  </si>
  <si>
    <t>539562616</t>
  </si>
  <si>
    <t>Postřik infiltrační PI z asfaltu silničního s posypem kamenivem, v množství 0,60 kg/m2</t>
  </si>
  <si>
    <t>https://podminky.urs.cz/item/CS_URS_2023_01/573111111</t>
  </si>
  <si>
    <t>11</t>
  </si>
  <si>
    <t>573211109</t>
  </si>
  <si>
    <t>Postřik živičný spojovací z asfaltu v množství 0,50 kg/m2</t>
  </si>
  <si>
    <t>-1451594558</t>
  </si>
  <si>
    <t>Postřik spojovací PS bez posypu kamenivem z asfaltu silničního, v množství 0,50 kg/m2</t>
  </si>
  <si>
    <t>https://podminky.urs.cz/item/CS_URS_2023_01/573211109</t>
  </si>
  <si>
    <t>4825"skladba vozovky</t>
  </si>
  <si>
    <t>12</t>
  </si>
  <si>
    <t>577154131</t>
  </si>
  <si>
    <t>Asfaltový beton vrstva obrusná ACO 11 (ABS) tř. I tl 60 mm š do 3 m z modifikovaného asfaltu</t>
  </si>
  <si>
    <t>-1243054176</t>
  </si>
  <si>
    <t>Asfaltový beton vrstva obrusná ACO 11 (ABS) s rozprostřením a se zhutněním z modifikovaného asfaltu v pruhu šířky přes do 1,5 do 3 m, po zhutnění tl. 60 mm</t>
  </si>
  <si>
    <t>https://podminky.urs.cz/item/CS_URS_2023_01/577154131</t>
  </si>
  <si>
    <t>13</t>
  </si>
  <si>
    <t>577154141</t>
  </si>
  <si>
    <t>Asfaltový beton vrstva obrusná ACO 11 (ABS) tř. I tl 60 mm š přes 3 m z modifikovaného asfaltu</t>
  </si>
  <si>
    <t>1098156160</t>
  </si>
  <si>
    <t>Asfaltový beton vrstva obrusná ACO 11 (ABS) s rozprostřením a se zhutněním z modifikovaného asfaltu v pruhu šířky přes 3 m, po zhutnění tl. 60 mm</t>
  </si>
  <si>
    <t>https://podminky.urs.cz/item/CS_URS_2023_01/577154141</t>
  </si>
  <si>
    <t>Trubní vedení</t>
  </si>
  <si>
    <t>14</t>
  </si>
  <si>
    <t>899231111</t>
  </si>
  <si>
    <t>Výšková úprava uličního vstupu nebo vpusti do 200 mm zvýšením mříže</t>
  </si>
  <si>
    <t>kus</t>
  </si>
  <si>
    <t>488674846</t>
  </si>
  <si>
    <t>https://podminky.urs.cz/item/CS_URS_2023_01/899231111</t>
  </si>
  <si>
    <t>12"uliční vpusti</t>
  </si>
  <si>
    <t>899331111</t>
  </si>
  <si>
    <t>Výšková úprava uličního vstupu nebo vpusti do 200 mm zvýšením poklopu</t>
  </si>
  <si>
    <t>-730644518</t>
  </si>
  <si>
    <t>https://podminky.urs.cz/item/CS_URS_2023_01/899331111</t>
  </si>
  <si>
    <t>3"šachty</t>
  </si>
  <si>
    <t>16</t>
  </si>
  <si>
    <t>899431111</t>
  </si>
  <si>
    <t>Výšková úprava uličního vstupu nebo vpusti do 200 mm zvýšením krycího hrnce, šoupěte nebo hydrantu</t>
  </si>
  <si>
    <t>1100024305</t>
  </si>
  <si>
    <t>Výšková úprava uličního vstupu nebo vpusti do 200 mm zvýšením krycího hrnce, šoupěte nebo hydrantu bez úpravy armatur</t>
  </si>
  <si>
    <t>https://podminky.urs.cz/item/CS_URS_2023_01/899431111</t>
  </si>
  <si>
    <t>22"vod.uzávěry,hydranty</t>
  </si>
  <si>
    <t>Ostatní konstrukce a práce, bourání</t>
  </si>
  <si>
    <t>17</t>
  </si>
  <si>
    <t>915111111</t>
  </si>
  <si>
    <t>Vodorovné dopravní značení dělící čáry souvislé š 125 mm základní bílá barva</t>
  </si>
  <si>
    <t>616235384</t>
  </si>
  <si>
    <t>Vodorovné dopravní značení stříkané barvou dělící čára šířky 125 mm souvislá bílá základní</t>
  </si>
  <si>
    <t>https://podminky.urs.cz/item/CS_URS_2023_01/915111111</t>
  </si>
  <si>
    <t>44"v4</t>
  </si>
  <si>
    <t>18</t>
  </si>
  <si>
    <t>915131111</t>
  </si>
  <si>
    <t>Vodorovné dopravní značení přechody pro chodce, šipky, symboly základní bílá barva</t>
  </si>
  <si>
    <t>-760973616</t>
  </si>
  <si>
    <t>Vodorovné dopravní značení stříkané barvou přechody pro chodce, šipky, symboly bílé základní</t>
  </si>
  <si>
    <t>https://podminky.urs.cz/item/CS_URS_2023_01/915131111</t>
  </si>
  <si>
    <t>2*7*6"přechod pro chodce</t>
  </si>
  <si>
    <t>6,8+5,9+0,5*6"v6a+v13</t>
  </si>
  <si>
    <t>36*3"piktogram pro cyklisty</t>
  </si>
  <si>
    <t>19</t>
  </si>
  <si>
    <t>915611111</t>
  </si>
  <si>
    <t>Předznačení vodorovného liniového značení</t>
  </si>
  <si>
    <t>-389149320</t>
  </si>
  <si>
    <t>Předznačení pro vodorovné značení stříkané barvou nebo prováděné z nátěrových hmot liniové dělicí čáry, vodicí proužky</t>
  </si>
  <si>
    <t>https://podminky.urs.cz/item/CS_URS_2023_01/915611111</t>
  </si>
  <si>
    <t>20</t>
  </si>
  <si>
    <t>915621111</t>
  </si>
  <si>
    <t>Předznačení vodorovného plošného značení</t>
  </si>
  <si>
    <t>-988689793</t>
  </si>
  <si>
    <t>Předznačení pro vodorovné značení stříkané barvou nebo prováděné z nátěrových hmot plošné šipky, symboly, nápisy</t>
  </si>
  <si>
    <t>https://podminky.urs.cz/item/CS_URS_2023_01/915621111</t>
  </si>
  <si>
    <t>916241213</t>
  </si>
  <si>
    <t>Osazení obrubníku kamenného stojatého s boční opěrou do lože z betonu prostého</t>
  </si>
  <si>
    <t>-1734214244</t>
  </si>
  <si>
    <t>Osazení obrubníku kamenného se zřízením lože, s vyplněním a zatřením spár cementovou maltou stojatého s boční opěrou z betonu prostého, do lože z betonu prostého</t>
  </si>
  <si>
    <t>https://podminky.urs.cz/item/CS_URS_2023_01/916241213</t>
  </si>
  <si>
    <t>22</t>
  </si>
  <si>
    <t>M</t>
  </si>
  <si>
    <t>58380005</t>
  </si>
  <si>
    <t>obrubník kamenný přímý 1000x120x200mm KS3</t>
  </si>
  <si>
    <t>-1583232559</t>
  </si>
  <si>
    <t>211*1,02 'Přepočtené koeficientem množství</t>
  </si>
  <si>
    <t>23</t>
  </si>
  <si>
    <t>919732211</t>
  </si>
  <si>
    <t>Styčná spára napojení nového živičného povrchu na stávající za tepla š 15 mm hl 25 mm s prořezáním</t>
  </si>
  <si>
    <t>1741329030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</si>
  <si>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</si>
  <si>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</si>
  <si>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173"napojení na stáv.povrch</t>
  </si>
  <si>
    <t>997</t>
  </si>
  <si>
    <t>Přesun sutě</t>
  </si>
  <si>
    <t>24</t>
  </si>
  <si>
    <t>997221561</t>
  </si>
  <si>
    <t>Vodorovná doprava suti z kusových materiálů do 1 km</t>
  </si>
  <si>
    <t>t</t>
  </si>
  <si>
    <t>1502370334</t>
  </si>
  <si>
    <t>Vodorovná doprava suti bez naložení, ale se složením a s hrubým urovnáním z kusových materiálů, na vzdálenost do 1 km</t>
  </si>
  <si>
    <t>https://podminky.urs.cz/item/CS_URS_2023_01/997221561</t>
  </si>
  <si>
    <t>998</t>
  </si>
  <si>
    <t>Přesun hmot</t>
  </si>
  <si>
    <t>25</t>
  </si>
  <si>
    <t>998225111</t>
  </si>
  <si>
    <t>Přesun hmot pro pozemní komunikace s krytem z kamene, monolitickým betonovým nebo živičným</t>
  </si>
  <si>
    <t>-561454712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</si>
  <si>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</si>
  <si>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</si>
  <si>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26</t>
  </si>
  <si>
    <t>998225191</t>
  </si>
  <si>
    <t>Příplatek k přesunu hmot pro pozemní komunikace s krytem z kamene, živičným, betonovým do 1000 m</t>
  </si>
  <si>
    <t>-1789367548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</si>
  <si>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</si>
  <si>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https://podminky.urs.cz/item/CS_URS_2023_01/998225191</t>
  </si>
  <si>
    <t>VRN</t>
  </si>
  <si>
    <t>Vedlejší rozpočtové náklady</t>
  </si>
  <si>
    <t>VRN1</t>
  </si>
  <si>
    <t>Průzkumné, geodetické a projektové práce</t>
  </si>
  <si>
    <t>27</t>
  </si>
  <si>
    <t>012002000</t>
  </si>
  <si>
    <t>Geodetické práce</t>
  </si>
  <si>
    <t>kpl</t>
  </si>
  <si>
    <t>1024</t>
  </si>
  <si>
    <t>1152976417</t>
  </si>
  <si>
    <t>https://podminky.urs.cz/item/CS_URS_2023_01/012002000</t>
  </si>
  <si>
    <t>VRN3</t>
  </si>
  <si>
    <t>Zařízení staveniště</t>
  </si>
  <si>
    <t>28</t>
  </si>
  <si>
    <t>030001000</t>
  </si>
  <si>
    <t>-2634363</t>
  </si>
  <si>
    <t>https://podminky.urs.cz/item/CS_URS_2023_01/030001000</t>
  </si>
  <si>
    <t>VRN4</t>
  </si>
  <si>
    <t>Inženýrská činnost</t>
  </si>
  <si>
    <t>29</t>
  </si>
  <si>
    <t>043002000</t>
  </si>
  <si>
    <t>Zkoušky a ostatní měření</t>
  </si>
  <si>
    <t>-1357282822</t>
  </si>
  <si>
    <t>https://podminky.urs.cz/item/CS_URS_2023_01/043002000</t>
  </si>
  <si>
    <t>30</t>
  </si>
  <si>
    <t>045002000</t>
  </si>
  <si>
    <t>Kompletační a koordinační činnost</t>
  </si>
  <si>
    <t>427402599</t>
  </si>
  <si>
    <t>https://podminky.urs.cz/item/CS_URS_2023_01/045002000</t>
  </si>
  <si>
    <t>VRN6</t>
  </si>
  <si>
    <t>Územní vlivy</t>
  </si>
  <si>
    <t>31</t>
  </si>
  <si>
    <t>065002000</t>
  </si>
  <si>
    <t>Mimostaveništní doprava materiálů</t>
  </si>
  <si>
    <t>-401995140</t>
  </si>
  <si>
    <t>https://podminky.urs.cz/item/CS_URS_2023_01/065002000</t>
  </si>
  <si>
    <t>VRN7</t>
  </si>
  <si>
    <t>Provozní vlivy</t>
  </si>
  <si>
    <t>32</t>
  </si>
  <si>
    <t>070001000</t>
  </si>
  <si>
    <t>551041746</t>
  </si>
  <si>
    <t>https://podminky.urs.cz/item/CS_URS_2023_01/070001000</t>
  </si>
  <si>
    <t>33</t>
  </si>
  <si>
    <t>072002000</t>
  </si>
  <si>
    <t>Silniční provoz</t>
  </si>
  <si>
    <t>173257930</t>
  </si>
  <si>
    <t>https://podminky.urs.cz/item/CS_URS_2023_01/072002000</t>
  </si>
  <si>
    <t>34</t>
  </si>
  <si>
    <t>072103021-R</t>
  </si>
  <si>
    <t>Zajištění DIO komunikace I. třídy - jednoduché el. vedení</t>
  </si>
  <si>
    <t>1473022814</t>
  </si>
  <si>
    <t xml:space="preserve">Zajištění DIO komunikace I. třídy </t>
  </si>
  <si>
    <t>VRN8</t>
  </si>
  <si>
    <t>Přesun stavebních kapacit</t>
  </si>
  <si>
    <t>35</t>
  </si>
  <si>
    <t>081002000</t>
  </si>
  <si>
    <t>Doprava zaměstnanců</t>
  </si>
  <si>
    <t>-1316717120</t>
  </si>
  <si>
    <t>https://podminky.urs.cz/item/CS_URS_2023_01/081002000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</si>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</sst>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53" TargetMode="External" /><Relationship Id="rId2" Type="http://schemas.openxmlformats.org/officeDocument/2006/relationships/hyperlink" Target="https://podminky.urs.cz/item/CS_URS_2023_01/113202111" TargetMode="External" /><Relationship Id="rId3" Type="http://schemas.openxmlformats.org/officeDocument/2006/relationships/hyperlink" Target="https://podminky.urs.cz/item/CS_URS_2023_01/122251102" TargetMode="External" /><Relationship Id="rId4" Type="http://schemas.openxmlformats.org/officeDocument/2006/relationships/hyperlink" Target="https://podminky.urs.cz/item/CS_URS_2023_01/162351104" TargetMode="External" /><Relationship Id="rId5" Type="http://schemas.openxmlformats.org/officeDocument/2006/relationships/hyperlink" Target="https://podminky.urs.cz/item/CS_URS_2023_01/181006113" TargetMode="External" /><Relationship Id="rId6" Type="http://schemas.openxmlformats.org/officeDocument/2006/relationships/hyperlink" Target="https://podminky.urs.cz/item/CS_URS_2023_01/181951112" TargetMode="External" /><Relationship Id="rId7" Type="http://schemas.openxmlformats.org/officeDocument/2006/relationships/hyperlink" Target="https://podminky.urs.cz/item/CS_URS_2023_01/565176111" TargetMode="External" /><Relationship Id="rId8" Type="http://schemas.openxmlformats.org/officeDocument/2006/relationships/hyperlink" Target="https://podminky.urs.cz/item/CS_URS_2023_01/573111111" TargetMode="External" /><Relationship Id="rId9" Type="http://schemas.openxmlformats.org/officeDocument/2006/relationships/hyperlink" Target="https://podminky.urs.cz/item/CS_URS_2023_01/573211109" TargetMode="External" /><Relationship Id="rId10" Type="http://schemas.openxmlformats.org/officeDocument/2006/relationships/hyperlink" Target="https://podminky.urs.cz/item/CS_URS_2023_01/577154131" TargetMode="External" /><Relationship Id="rId11" Type="http://schemas.openxmlformats.org/officeDocument/2006/relationships/hyperlink" Target="https://podminky.urs.cz/item/CS_URS_2023_01/577154141" TargetMode="External" /><Relationship Id="rId12" Type="http://schemas.openxmlformats.org/officeDocument/2006/relationships/hyperlink" Target="https://podminky.urs.cz/item/CS_URS_2023_01/899231111" TargetMode="External" /><Relationship Id="rId13" Type="http://schemas.openxmlformats.org/officeDocument/2006/relationships/hyperlink" Target="https://podminky.urs.cz/item/CS_URS_2023_01/899331111" TargetMode="External" /><Relationship Id="rId14" Type="http://schemas.openxmlformats.org/officeDocument/2006/relationships/hyperlink" Target="https://podminky.urs.cz/item/CS_URS_2023_01/899431111" TargetMode="External" /><Relationship Id="rId15" Type="http://schemas.openxmlformats.org/officeDocument/2006/relationships/hyperlink" Target="https://podminky.urs.cz/item/CS_URS_2023_01/915111111" TargetMode="External" /><Relationship Id="rId16" Type="http://schemas.openxmlformats.org/officeDocument/2006/relationships/hyperlink" Target="https://podminky.urs.cz/item/CS_URS_2023_01/915131111" TargetMode="External" /><Relationship Id="rId17" Type="http://schemas.openxmlformats.org/officeDocument/2006/relationships/hyperlink" Target="https://podminky.urs.cz/item/CS_URS_2023_01/915611111" TargetMode="External" /><Relationship Id="rId18" Type="http://schemas.openxmlformats.org/officeDocument/2006/relationships/hyperlink" Target="https://podminky.urs.cz/item/CS_URS_2023_01/915621111" TargetMode="External" /><Relationship Id="rId19" Type="http://schemas.openxmlformats.org/officeDocument/2006/relationships/hyperlink" Target="https://podminky.urs.cz/item/CS_URS_2023_01/916241213" TargetMode="External" /><Relationship Id="rId20" Type="http://schemas.openxmlformats.org/officeDocument/2006/relationships/hyperlink" Target="https://podminky.urs.cz/item/CS_URS_2023_01/919732211" TargetMode="External" /><Relationship Id="rId21" Type="http://schemas.openxmlformats.org/officeDocument/2006/relationships/hyperlink" Target="https://podminky.urs.cz/item/CS_URS_2023_01/997221561" TargetMode="External" /><Relationship Id="rId22" Type="http://schemas.openxmlformats.org/officeDocument/2006/relationships/hyperlink" Target="https://podminky.urs.cz/item/CS_URS_2023_01/998225111" TargetMode="External" /><Relationship Id="rId23" Type="http://schemas.openxmlformats.org/officeDocument/2006/relationships/hyperlink" Target="https://podminky.urs.cz/item/CS_URS_2023_01/998225191" TargetMode="External" /><Relationship Id="rId24" Type="http://schemas.openxmlformats.org/officeDocument/2006/relationships/hyperlink" Target="https://podminky.urs.cz/item/CS_URS_2023_01/012002000" TargetMode="External" /><Relationship Id="rId25" Type="http://schemas.openxmlformats.org/officeDocument/2006/relationships/hyperlink" Target="https://podminky.urs.cz/item/CS_URS_2023_01/030001000" TargetMode="External" /><Relationship Id="rId26" Type="http://schemas.openxmlformats.org/officeDocument/2006/relationships/hyperlink" Target="https://podminky.urs.cz/item/CS_URS_2023_01/043002000" TargetMode="External" /><Relationship Id="rId27" Type="http://schemas.openxmlformats.org/officeDocument/2006/relationships/hyperlink" Target="https://podminky.urs.cz/item/CS_URS_2023_01/045002000" TargetMode="External" /><Relationship Id="rId28" Type="http://schemas.openxmlformats.org/officeDocument/2006/relationships/hyperlink" Target="https://podminky.urs.cz/item/CS_URS_2023_01/065002000" TargetMode="External" /><Relationship Id="rId29" Type="http://schemas.openxmlformats.org/officeDocument/2006/relationships/hyperlink" Target="https://podminky.urs.cz/item/CS_URS_2023_01/070001000" TargetMode="External" /><Relationship Id="rId30" Type="http://schemas.openxmlformats.org/officeDocument/2006/relationships/hyperlink" Target="https://podminky.urs.cz/item/CS_URS_2023_01/072002000" TargetMode="External" /><Relationship Id="rId31" Type="http://schemas.openxmlformats.org/officeDocument/2006/relationships/hyperlink" Target="https://podminky.urs.cz/item/CS_URS_2023_01/081002000" TargetMode="External" /><Relationship Id="rId3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CK23-04-20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místní komunikace,Třída Míru, Český Krumlov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19. 4. 2023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Český Krumlov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lacko.ondrej@seznam.cz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24.7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'SO01 - ČÁST MÍSTNÍ KOMUNI...'!J30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'SO01 - ČÁST MÍSTNÍ KOMUNI...'!P93</f>
        <v>0</v>
      </c>
      <c r="AV55" s="120">
        <f>'SO01 - ČÁST MÍSTNÍ KOMUNI...'!J33</f>
        <v>0</v>
      </c>
      <c r="AW55" s="120">
        <f>'SO01 - ČÁST MÍSTNÍ KOMUNI...'!J34</f>
        <v>0</v>
      </c>
      <c r="AX55" s="120">
        <f>'SO01 - ČÁST MÍSTNÍ KOMUNI...'!J35</f>
        <v>0</v>
      </c>
      <c r="AY55" s="120">
        <f>'SO01 - ČÁST MÍSTNÍ KOMUNI...'!J36</f>
        <v>0</v>
      </c>
      <c r="AZ55" s="120">
        <f>'SO01 - ČÁST MÍSTNÍ KOMUNI...'!F33</f>
        <v>0</v>
      </c>
      <c r="BA55" s="120">
        <f>'SO01 - ČÁST MÍSTNÍ KOMUNI...'!F34</f>
        <v>0</v>
      </c>
      <c r="BB55" s="120">
        <f>'SO01 - ČÁST MÍSTNÍ KOMUNI...'!F35</f>
        <v>0</v>
      </c>
      <c r="BC55" s="120">
        <f>'SO01 - ČÁST MÍSTNÍ KOMUNI...'!F36</f>
        <v>0</v>
      </c>
      <c r="BD55" s="122">
        <f>'SO01 - ČÁST MÍSTNÍ KOMUNI...'!F37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01 - ČÁST MÍSTNÍ KOMUN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81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Oprava místní komunikace,Třída Míru, Český Krumlov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19. 4. 2023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34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ROUND(J93,2)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ROUND((SUM(BE93:BE233)),2)</f>
        <v>0</v>
      </c>
      <c r="G33" s="38"/>
      <c r="H33" s="38"/>
      <c r="I33" s="144">
        <v>0.21</v>
      </c>
      <c r="J33" s="143">
        <f>ROUND(((SUM(BE93:BE233))*I33),2)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ROUND((SUM(BF93:BF233)),2)</f>
        <v>0</v>
      </c>
      <c r="G34" s="38"/>
      <c r="H34" s="38"/>
      <c r="I34" s="144">
        <v>0.15</v>
      </c>
      <c r="J34" s="143">
        <f>ROUND(((SUM(BF93:BF233))*I34),2)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ROUND((SUM(BG93:BG233)),2)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ROUND((SUM(BH93:BH233)),2)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ROUND((SUM(BI93:BI233)),2)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Oprava místní komunikace,Třída Míru, Český Krumlov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30" customHeight="1">
      <c r="A50" s="38"/>
      <c r="B50" s="39"/>
      <c r="C50" s="40"/>
      <c r="D50" s="40"/>
      <c r="E50" s="69" t="str">
        <f>E9</f>
        <v>SO01 - ČÁST MÍSTNÍ KOMUNIKACE č.1a třída Míru (km Z.Ú. 0,000-K.Ú. 0,509)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19. 4. 2023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Krumlov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>lacko.ondrej@seznam.cz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86</v>
      </c>
      <c r="D57" s="158"/>
      <c r="E57" s="158"/>
      <c r="F57" s="158"/>
      <c r="G57" s="158"/>
      <c r="H57" s="158"/>
      <c r="I57" s="158"/>
      <c r="J57" s="159" t="s">
        <v>87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J93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1"/>
      <c r="C60" s="162"/>
      <c r="D60" s="163" t="s">
        <v>89</v>
      </c>
      <c r="E60" s="164"/>
      <c r="F60" s="164"/>
      <c r="G60" s="164"/>
      <c r="H60" s="164"/>
      <c r="I60" s="164"/>
      <c r="J60" s="165">
        <f>J94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J95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91</v>
      </c>
      <c r="E62" s="170"/>
      <c r="F62" s="170"/>
      <c r="G62" s="170"/>
      <c r="H62" s="170"/>
      <c r="I62" s="170"/>
      <c r="J62" s="171">
        <f>J120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J149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93</v>
      </c>
      <c r="E64" s="170"/>
      <c r="F64" s="170"/>
      <c r="G64" s="170"/>
      <c r="H64" s="170"/>
      <c r="I64" s="170"/>
      <c r="J64" s="171">
        <f>J162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94</v>
      </c>
      <c r="E65" s="170"/>
      <c r="F65" s="170"/>
      <c r="G65" s="170"/>
      <c r="H65" s="170"/>
      <c r="I65" s="170"/>
      <c r="J65" s="171">
        <f>J190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95</v>
      </c>
      <c r="E66" s="170"/>
      <c r="F66" s="170"/>
      <c r="G66" s="170"/>
      <c r="H66" s="170"/>
      <c r="I66" s="170"/>
      <c r="J66" s="171">
        <f>J194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1"/>
      <c r="C67" s="162"/>
      <c r="D67" s="163" t="s">
        <v>96</v>
      </c>
      <c r="E67" s="164"/>
      <c r="F67" s="164"/>
      <c r="G67" s="164"/>
      <c r="H67" s="164"/>
      <c r="I67" s="164"/>
      <c r="J67" s="165">
        <f>J201</f>
        <v>0</v>
      </c>
      <c r="K67" s="162"/>
      <c r="L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7"/>
      <c r="C68" s="168"/>
      <c r="D68" s="169" t="s">
        <v>97</v>
      </c>
      <c r="E68" s="170"/>
      <c r="F68" s="170"/>
      <c r="G68" s="170"/>
      <c r="H68" s="170"/>
      <c r="I68" s="170"/>
      <c r="J68" s="171">
        <f>J202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98</v>
      </c>
      <c r="E69" s="170"/>
      <c r="F69" s="170"/>
      <c r="G69" s="170"/>
      <c r="H69" s="170"/>
      <c r="I69" s="170"/>
      <c r="J69" s="171">
        <f>J206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7"/>
      <c r="C70" s="168"/>
      <c r="D70" s="169" t="s">
        <v>99</v>
      </c>
      <c r="E70" s="170"/>
      <c r="F70" s="170"/>
      <c r="G70" s="170"/>
      <c r="H70" s="170"/>
      <c r="I70" s="170"/>
      <c r="J70" s="171">
        <f>J210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7"/>
      <c r="C71" s="168"/>
      <c r="D71" s="169" t="s">
        <v>100</v>
      </c>
      <c r="E71" s="170"/>
      <c r="F71" s="170"/>
      <c r="G71" s="170"/>
      <c r="H71" s="170"/>
      <c r="I71" s="170"/>
      <c r="J71" s="171">
        <f>J217</f>
        <v>0</v>
      </c>
      <c r="K71" s="168"/>
      <c r="L71" s="17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7"/>
      <c r="C72" s="168"/>
      <c r="D72" s="169" t="s">
        <v>101</v>
      </c>
      <c r="E72" s="170"/>
      <c r="F72" s="170"/>
      <c r="G72" s="170"/>
      <c r="H72" s="170"/>
      <c r="I72" s="170"/>
      <c r="J72" s="171">
        <f>J221</f>
        <v>0</v>
      </c>
      <c r="K72" s="168"/>
      <c r="L72" s="17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7"/>
      <c r="C73" s="168"/>
      <c r="D73" s="169" t="s">
        <v>102</v>
      </c>
      <c r="E73" s="170"/>
      <c r="F73" s="170"/>
      <c r="G73" s="170"/>
      <c r="H73" s="170"/>
      <c r="I73" s="170"/>
      <c r="J73" s="171">
        <f>J230</f>
        <v>0</v>
      </c>
      <c r="K73" s="168"/>
      <c r="L73" s="17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103</v>
      </c>
      <c r="D80" s="40"/>
      <c r="E80" s="40"/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56" t="str">
        <f>E7</f>
        <v>Oprava místní komunikace,Třída Míru, Český Krumlov</v>
      </c>
      <c r="F83" s="32"/>
      <c r="G83" s="32"/>
      <c r="H83" s="32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83</v>
      </c>
      <c r="D84" s="40"/>
      <c r="E84" s="40"/>
      <c r="F84" s="40"/>
      <c r="G84" s="40"/>
      <c r="H84" s="40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30" customHeight="1">
      <c r="A85" s="38"/>
      <c r="B85" s="39"/>
      <c r="C85" s="40"/>
      <c r="D85" s="40"/>
      <c r="E85" s="69" t="str">
        <f>E9</f>
        <v>SO01 - ČÁST MÍSTNÍ KOMUNIKACE č.1a třída Míru (km Z.Ú. 0,000-K.Ú. 0,509)</v>
      </c>
      <c r="F85" s="40"/>
      <c r="G85" s="40"/>
      <c r="H85" s="40"/>
      <c r="I85" s="40"/>
      <c r="J85" s="40"/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27" t="str">
        <f>F12</f>
        <v xml:space="preserve"> </v>
      </c>
      <c r="G87" s="40"/>
      <c r="H87" s="40"/>
      <c r="I87" s="32" t="s">
        <v>23</v>
      </c>
      <c r="J87" s="72" t="str">
        <f>IF(J12="","",J12)</f>
        <v>19. 4. 2023</v>
      </c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25</v>
      </c>
      <c r="D89" s="40"/>
      <c r="E89" s="40"/>
      <c r="F89" s="27" t="str">
        <f>E15</f>
        <v>Město Český Krumlov</v>
      </c>
      <c r="G89" s="40"/>
      <c r="H89" s="40"/>
      <c r="I89" s="32" t="s">
        <v>31</v>
      </c>
      <c r="J89" s="36" t="str">
        <f>E21</f>
        <v xml:space="preserve"> </v>
      </c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5.65" customHeight="1">
      <c r="A90" s="38"/>
      <c r="B90" s="39"/>
      <c r="C90" s="32" t="s">
        <v>29</v>
      </c>
      <c r="D90" s="40"/>
      <c r="E90" s="40"/>
      <c r="F90" s="27" t="str">
        <f>IF(E18="","",E18)</f>
        <v>Vyplň údaj</v>
      </c>
      <c r="G90" s="40"/>
      <c r="H90" s="40"/>
      <c r="I90" s="32" t="s">
        <v>33</v>
      </c>
      <c r="J90" s="36" t="str">
        <f>E24</f>
        <v>lacko.ondrej@seznam.cz</v>
      </c>
      <c r="K90" s="40"/>
      <c r="L90" s="13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3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1" customFormat="1" ht="29.25" customHeight="1">
      <c r="A92" s="173"/>
      <c r="B92" s="174"/>
      <c r="C92" s="175" t="s">
        <v>104</v>
      </c>
      <c r="D92" s="176" t="s">
        <v>56</v>
      </c>
      <c r="E92" s="176" t="s">
        <v>52</v>
      </c>
      <c r="F92" s="176" t="s">
        <v>53</v>
      </c>
      <c r="G92" s="176" t="s">
        <v>105</v>
      </c>
      <c r="H92" s="176" t="s">
        <v>106</v>
      </c>
      <c r="I92" s="176" t="s">
        <v>107</v>
      </c>
      <c r="J92" s="177" t="s">
        <v>87</v>
      </c>
      <c r="K92" s="178" t="s">
        <v>108</v>
      </c>
      <c r="L92" s="179"/>
      <c r="M92" s="92" t="s">
        <v>19</v>
      </c>
      <c r="N92" s="93" t="s">
        <v>41</v>
      </c>
      <c r="O92" s="93" t="s">
        <v>109</v>
      </c>
      <c r="P92" s="93" t="s">
        <v>110</v>
      </c>
      <c r="Q92" s="93" t="s">
        <v>111</v>
      </c>
      <c r="R92" s="93" t="s">
        <v>112</v>
      </c>
      <c r="S92" s="93" t="s">
        <v>113</v>
      </c>
      <c r="T92" s="94" t="s">
        <v>114</v>
      </c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</row>
    <row r="93" spans="1:63" s="2" customFormat="1" ht="22.8" customHeight="1">
      <c r="A93" s="38"/>
      <c r="B93" s="39"/>
      <c r="C93" s="99" t="s">
        <v>115</v>
      </c>
      <c r="D93" s="40"/>
      <c r="E93" s="40"/>
      <c r="F93" s="40"/>
      <c r="G93" s="40"/>
      <c r="H93" s="40"/>
      <c r="I93" s="40"/>
      <c r="J93" s="180">
        <f>BK93</f>
        <v>0</v>
      </c>
      <c r="K93" s="40"/>
      <c r="L93" s="44"/>
      <c r="M93" s="95"/>
      <c r="N93" s="181"/>
      <c r="O93" s="96"/>
      <c r="P93" s="182">
        <f>P94+P201</f>
        <v>0</v>
      </c>
      <c r="Q93" s="96"/>
      <c r="R93" s="182">
        <f>R94+R201</f>
        <v>933.9464370000001</v>
      </c>
      <c r="S93" s="96"/>
      <c r="T93" s="183">
        <f>T94+T201</f>
        <v>609.63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70</v>
      </c>
      <c r="AU93" s="17" t="s">
        <v>88</v>
      </c>
      <c r="BK93" s="184">
        <f>BK94+BK201</f>
        <v>0</v>
      </c>
    </row>
    <row r="94" spans="1:63" s="12" customFormat="1" ht="25.9" customHeight="1">
      <c r="A94" s="12"/>
      <c r="B94" s="185"/>
      <c r="C94" s="186"/>
      <c r="D94" s="187" t="s">
        <v>70</v>
      </c>
      <c r="E94" s="188" t="s">
        <v>116</v>
      </c>
      <c r="F94" s="188" t="s">
        <v>117</v>
      </c>
      <c r="G94" s="186"/>
      <c r="H94" s="186"/>
      <c r="I94" s="189"/>
      <c r="J94" s="190">
        <f>BK94</f>
        <v>0</v>
      </c>
      <c r="K94" s="186"/>
      <c r="L94" s="191"/>
      <c r="M94" s="192"/>
      <c r="N94" s="193"/>
      <c r="O94" s="193"/>
      <c r="P94" s="194">
        <f>P95+P120+P149+P162+P190+P194</f>
        <v>0</v>
      </c>
      <c r="Q94" s="193"/>
      <c r="R94" s="194">
        <f>R95+R120+R149+R162+R190+R194</f>
        <v>933.9464370000001</v>
      </c>
      <c r="S94" s="193"/>
      <c r="T94" s="195">
        <f>T95+T120+T149+T162+T190+T194</f>
        <v>609.63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6" t="s">
        <v>79</v>
      </c>
      <c r="AT94" s="197" t="s">
        <v>70</v>
      </c>
      <c r="AU94" s="197" t="s">
        <v>71</v>
      </c>
      <c r="AY94" s="196" t="s">
        <v>118</v>
      </c>
      <c r="BK94" s="198">
        <f>BK95+BK120+BK149+BK162+BK190+BK194</f>
        <v>0</v>
      </c>
    </row>
    <row r="95" spans="1:63" s="12" customFormat="1" ht="22.8" customHeight="1">
      <c r="A95" s="12"/>
      <c r="B95" s="185"/>
      <c r="C95" s="186"/>
      <c r="D95" s="187" t="s">
        <v>70</v>
      </c>
      <c r="E95" s="199" t="s">
        <v>79</v>
      </c>
      <c r="F95" s="199" t="s">
        <v>119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SUM(P96:P119)</f>
        <v>0</v>
      </c>
      <c r="Q95" s="193"/>
      <c r="R95" s="194">
        <f>SUM(R96:R119)</f>
        <v>0.2955</v>
      </c>
      <c r="S95" s="193"/>
      <c r="T95" s="195">
        <f>SUM(T96:T119)</f>
        <v>609.63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6" t="s">
        <v>79</v>
      </c>
      <c r="AT95" s="197" t="s">
        <v>70</v>
      </c>
      <c r="AU95" s="197" t="s">
        <v>79</v>
      </c>
      <c r="AY95" s="196" t="s">
        <v>118</v>
      </c>
      <c r="BK95" s="198">
        <f>SUM(BK96:BK119)</f>
        <v>0</v>
      </c>
    </row>
    <row r="96" spans="1:65" s="2" customFormat="1" ht="33" customHeight="1">
      <c r="A96" s="38"/>
      <c r="B96" s="39"/>
      <c r="C96" s="201" t="s">
        <v>79</v>
      </c>
      <c r="D96" s="201" t="s">
        <v>120</v>
      </c>
      <c r="E96" s="202" t="s">
        <v>121</v>
      </c>
      <c r="F96" s="203" t="s">
        <v>122</v>
      </c>
      <c r="G96" s="204" t="s">
        <v>123</v>
      </c>
      <c r="H96" s="205">
        <v>4925</v>
      </c>
      <c r="I96" s="206"/>
      <c r="J96" s="207">
        <f>ROUND(I96*H96,2)</f>
        <v>0</v>
      </c>
      <c r="K96" s="208"/>
      <c r="L96" s="44"/>
      <c r="M96" s="209" t="s">
        <v>19</v>
      </c>
      <c r="N96" s="210" t="s">
        <v>42</v>
      </c>
      <c r="O96" s="84"/>
      <c r="P96" s="211">
        <f>O96*H96</f>
        <v>0</v>
      </c>
      <c r="Q96" s="211">
        <v>6E-05</v>
      </c>
      <c r="R96" s="211">
        <f>Q96*H96</f>
        <v>0.2955</v>
      </c>
      <c r="S96" s="211">
        <v>0.115</v>
      </c>
      <c r="T96" s="212">
        <f>S96*H96</f>
        <v>566.375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3" t="s">
        <v>124</v>
      </c>
      <c r="AT96" s="213" t="s">
        <v>120</v>
      </c>
      <c r="AU96" s="213" t="s">
        <v>81</v>
      </c>
      <c r="AY96" s="17" t="s">
        <v>118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7" t="s">
        <v>79</v>
      </c>
      <c r="BK96" s="214">
        <f>ROUND(I96*H96,2)</f>
        <v>0</v>
      </c>
      <c r="BL96" s="17" t="s">
        <v>124</v>
      </c>
      <c r="BM96" s="213" t="s">
        <v>125</v>
      </c>
    </row>
    <row r="97" spans="1:47" s="2" customFormat="1" ht="12">
      <c r="A97" s="38"/>
      <c r="B97" s="39"/>
      <c r="C97" s="40"/>
      <c r="D97" s="215" t="s">
        <v>126</v>
      </c>
      <c r="E97" s="40"/>
      <c r="F97" s="216" t="s">
        <v>127</v>
      </c>
      <c r="G97" s="40"/>
      <c r="H97" s="40"/>
      <c r="I97" s="217"/>
      <c r="J97" s="40"/>
      <c r="K97" s="40"/>
      <c r="L97" s="44"/>
      <c r="M97" s="218"/>
      <c r="N97" s="21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126</v>
      </c>
      <c r="AU97" s="17" t="s">
        <v>81</v>
      </c>
    </row>
    <row r="98" spans="1:47" s="2" customFormat="1" ht="12">
      <c r="A98" s="38"/>
      <c r="B98" s="39"/>
      <c r="C98" s="40"/>
      <c r="D98" s="220" t="s">
        <v>128</v>
      </c>
      <c r="E98" s="40"/>
      <c r="F98" s="221" t="s">
        <v>129</v>
      </c>
      <c r="G98" s="40"/>
      <c r="H98" s="40"/>
      <c r="I98" s="217"/>
      <c r="J98" s="40"/>
      <c r="K98" s="40"/>
      <c r="L98" s="44"/>
      <c r="M98" s="218"/>
      <c r="N98" s="21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128</v>
      </c>
      <c r="AU98" s="17" t="s">
        <v>81</v>
      </c>
    </row>
    <row r="99" spans="1:51" s="13" customFormat="1" ht="12">
      <c r="A99" s="13"/>
      <c r="B99" s="222"/>
      <c r="C99" s="223"/>
      <c r="D99" s="215" t="s">
        <v>130</v>
      </c>
      <c r="E99" s="224" t="s">
        <v>19</v>
      </c>
      <c r="F99" s="225" t="s">
        <v>131</v>
      </c>
      <c r="G99" s="223"/>
      <c r="H99" s="226">
        <v>4825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2" t="s">
        <v>130</v>
      </c>
      <c r="AU99" s="232" t="s">
        <v>81</v>
      </c>
      <c r="AV99" s="13" t="s">
        <v>81</v>
      </c>
      <c r="AW99" s="13" t="s">
        <v>32</v>
      </c>
      <c r="AX99" s="13" t="s">
        <v>71</v>
      </c>
      <c r="AY99" s="232" t="s">
        <v>118</v>
      </c>
    </row>
    <row r="100" spans="1:51" s="13" customFormat="1" ht="12">
      <c r="A100" s="13"/>
      <c r="B100" s="222"/>
      <c r="C100" s="223"/>
      <c r="D100" s="215" t="s">
        <v>130</v>
      </c>
      <c r="E100" s="224" t="s">
        <v>19</v>
      </c>
      <c r="F100" s="225" t="s">
        <v>132</v>
      </c>
      <c r="G100" s="223"/>
      <c r="H100" s="226">
        <v>100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2" t="s">
        <v>130</v>
      </c>
      <c r="AU100" s="232" t="s">
        <v>81</v>
      </c>
      <c r="AV100" s="13" t="s">
        <v>81</v>
      </c>
      <c r="AW100" s="13" t="s">
        <v>32</v>
      </c>
      <c r="AX100" s="13" t="s">
        <v>71</v>
      </c>
      <c r="AY100" s="232" t="s">
        <v>118</v>
      </c>
    </row>
    <row r="101" spans="1:51" s="14" customFormat="1" ht="12">
      <c r="A101" s="14"/>
      <c r="B101" s="233"/>
      <c r="C101" s="234"/>
      <c r="D101" s="215" t="s">
        <v>130</v>
      </c>
      <c r="E101" s="235" t="s">
        <v>19</v>
      </c>
      <c r="F101" s="236" t="s">
        <v>133</v>
      </c>
      <c r="G101" s="234"/>
      <c r="H101" s="237">
        <v>4925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3" t="s">
        <v>130</v>
      </c>
      <c r="AU101" s="243" t="s">
        <v>81</v>
      </c>
      <c r="AV101" s="14" t="s">
        <v>124</v>
      </c>
      <c r="AW101" s="14" t="s">
        <v>32</v>
      </c>
      <c r="AX101" s="14" t="s">
        <v>79</v>
      </c>
      <c r="AY101" s="243" t="s">
        <v>118</v>
      </c>
    </row>
    <row r="102" spans="1:65" s="2" customFormat="1" ht="16.5" customHeight="1">
      <c r="A102" s="38"/>
      <c r="B102" s="39"/>
      <c r="C102" s="201" t="s">
        <v>81</v>
      </c>
      <c r="D102" s="201" t="s">
        <v>120</v>
      </c>
      <c r="E102" s="202" t="s">
        <v>134</v>
      </c>
      <c r="F102" s="203" t="s">
        <v>135</v>
      </c>
      <c r="G102" s="204" t="s">
        <v>136</v>
      </c>
      <c r="H102" s="205">
        <v>211</v>
      </c>
      <c r="I102" s="206"/>
      <c r="J102" s="207">
        <f>ROUND(I102*H102,2)</f>
        <v>0</v>
      </c>
      <c r="K102" s="208"/>
      <c r="L102" s="44"/>
      <c r="M102" s="209" t="s">
        <v>19</v>
      </c>
      <c r="N102" s="210" t="s">
        <v>42</v>
      </c>
      <c r="O102" s="84"/>
      <c r="P102" s="211">
        <f>O102*H102</f>
        <v>0</v>
      </c>
      <c r="Q102" s="211">
        <v>0</v>
      </c>
      <c r="R102" s="211">
        <f>Q102*H102</f>
        <v>0</v>
      </c>
      <c r="S102" s="211">
        <v>0.205</v>
      </c>
      <c r="T102" s="212">
        <f>S102*H102</f>
        <v>43.254999999999995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3" t="s">
        <v>124</v>
      </c>
      <c r="AT102" s="213" t="s">
        <v>120</v>
      </c>
      <c r="AU102" s="213" t="s">
        <v>81</v>
      </c>
      <c r="AY102" s="17" t="s">
        <v>118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7" t="s">
        <v>79</v>
      </c>
      <c r="BK102" s="214">
        <f>ROUND(I102*H102,2)</f>
        <v>0</v>
      </c>
      <c r="BL102" s="17" t="s">
        <v>124</v>
      </c>
      <c r="BM102" s="213" t="s">
        <v>137</v>
      </c>
    </row>
    <row r="103" spans="1:47" s="2" customFormat="1" ht="12">
      <c r="A103" s="38"/>
      <c r="B103" s="39"/>
      <c r="C103" s="40"/>
      <c r="D103" s="215" t="s">
        <v>126</v>
      </c>
      <c r="E103" s="40"/>
      <c r="F103" s="216" t="s">
        <v>138</v>
      </c>
      <c r="G103" s="40"/>
      <c r="H103" s="40"/>
      <c r="I103" s="217"/>
      <c r="J103" s="40"/>
      <c r="K103" s="40"/>
      <c r="L103" s="44"/>
      <c r="M103" s="218"/>
      <c r="N103" s="21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126</v>
      </c>
      <c r="AU103" s="17" t="s">
        <v>81</v>
      </c>
    </row>
    <row r="104" spans="1:47" s="2" customFormat="1" ht="12">
      <c r="A104" s="38"/>
      <c r="B104" s="39"/>
      <c r="C104" s="40"/>
      <c r="D104" s="220" t="s">
        <v>128</v>
      </c>
      <c r="E104" s="40"/>
      <c r="F104" s="221" t="s">
        <v>139</v>
      </c>
      <c r="G104" s="40"/>
      <c r="H104" s="40"/>
      <c r="I104" s="217"/>
      <c r="J104" s="40"/>
      <c r="K104" s="40"/>
      <c r="L104" s="44"/>
      <c r="M104" s="218"/>
      <c r="N104" s="21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128</v>
      </c>
      <c r="AU104" s="17" t="s">
        <v>81</v>
      </c>
    </row>
    <row r="105" spans="1:65" s="2" customFormat="1" ht="33" customHeight="1">
      <c r="A105" s="38"/>
      <c r="B105" s="39"/>
      <c r="C105" s="201" t="s">
        <v>140</v>
      </c>
      <c r="D105" s="201" t="s">
        <v>120</v>
      </c>
      <c r="E105" s="202" t="s">
        <v>141</v>
      </c>
      <c r="F105" s="203" t="s">
        <v>142</v>
      </c>
      <c r="G105" s="204" t="s">
        <v>143</v>
      </c>
      <c r="H105" s="205">
        <v>50</v>
      </c>
      <c r="I105" s="206"/>
      <c r="J105" s="207">
        <f>ROUND(I105*H105,2)</f>
        <v>0</v>
      </c>
      <c r="K105" s="208"/>
      <c r="L105" s="44"/>
      <c r="M105" s="209" t="s">
        <v>19</v>
      </c>
      <c r="N105" s="210" t="s">
        <v>42</v>
      </c>
      <c r="O105" s="84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3" t="s">
        <v>124</v>
      </c>
      <c r="AT105" s="213" t="s">
        <v>120</v>
      </c>
      <c r="AU105" s="213" t="s">
        <v>81</v>
      </c>
      <c r="AY105" s="17" t="s">
        <v>118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7" t="s">
        <v>79</v>
      </c>
      <c r="BK105" s="214">
        <f>ROUND(I105*H105,2)</f>
        <v>0</v>
      </c>
      <c r="BL105" s="17" t="s">
        <v>124</v>
      </c>
      <c r="BM105" s="213" t="s">
        <v>144</v>
      </c>
    </row>
    <row r="106" spans="1:47" s="2" customFormat="1" ht="12">
      <c r="A106" s="38"/>
      <c r="B106" s="39"/>
      <c r="C106" s="40"/>
      <c r="D106" s="215" t="s">
        <v>126</v>
      </c>
      <c r="E106" s="40"/>
      <c r="F106" s="216" t="s">
        <v>145</v>
      </c>
      <c r="G106" s="40"/>
      <c r="H106" s="40"/>
      <c r="I106" s="217"/>
      <c r="J106" s="40"/>
      <c r="K106" s="40"/>
      <c r="L106" s="44"/>
      <c r="M106" s="218"/>
      <c r="N106" s="21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126</v>
      </c>
      <c r="AU106" s="17" t="s">
        <v>81</v>
      </c>
    </row>
    <row r="107" spans="1:47" s="2" customFormat="1" ht="12">
      <c r="A107" s="38"/>
      <c r="B107" s="39"/>
      <c r="C107" s="40"/>
      <c r="D107" s="220" t="s">
        <v>128</v>
      </c>
      <c r="E107" s="40"/>
      <c r="F107" s="221" t="s">
        <v>146</v>
      </c>
      <c r="G107" s="40"/>
      <c r="H107" s="40"/>
      <c r="I107" s="217"/>
      <c r="J107" s="40"/>
      <c r="K107" s="40"/>
      <c r="L107" s="44"/>
      <c r="M107" s="218"/>
      <c r="N107" s="21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128</v>
      </c>
      <c r="AU107" s="17" t="s">
        <v>81</v>
      </c>
    </row>
    <row r="108" spans="1:51" s="13" customFormat="1" ht="12">
      <c r="A108" s="13"/>
      <c r="B108" s="222"/>
      <c r="C108" s="223"/>
      <c r="D108" s="215" t="s">
        <v>130</v>
      </c>
      <c r="E108" s="224" t="s">
        <v>19</v>
      </c>
      <c r="F108" s="225" t="s">
        <v>147</v>
      </c>
      <c r="G108" s="223"/>
      <c r="H108" s="226">
        <v>50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130</v>
      </c>
      <c r="AU108" s="232" t="s">
        <v>81</v>
      </c>
      <c r="AV108" s="13" t="s">
        <v>81</v>
      </c>
      <c r="AW108" s="13" t="s">
        <v>32</v>
      </c>
      <c r="AX108" s="13" t="s">
        <v>79</v>
      </c>
      <c r="AY108" s="232" t="s">
        <v>118</v>
      </c>
    </row>
    <row r="109" spans="1:65" s="2" customFormat="1" ht="37.8" customHeight="1">
      <c r="A109" s="38"/>
      <c r="B109" s="39"/>
      <c r="C109" s="201" t="s">
        <v>124</v>
      </c>
      <c r="D109" s="201" t="s">
        <v>120</v>
      </c>
      <c r="E109" s="202" t="s">
        <v>148</v>
      </c>
      <c r="F109" s="203" t="s">
        <v>149</v>
      </c>
      <c r="G109" s="204" t="s">
        <v>143</v>
      </c>
      <c r="H109" s="205">
        <v>50</v>
      </c>
      <c r="I109" s="206"/>
      <c r="J109" s="207">
        <f>ROUND(I109*H109,2)</f>
        <v>0</v>
      </c>
      <c r="K109" s="208"/>
      <c r="L109" s="44"/>
      <c r="M109" s="209" t="s">
        <v>19</v>
      </c>
      <c r="N109" s="210" t="s">
        <v>42</v>
      </c>
      <c r="O109" s="84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3" t="s">
        <v>124</v>
      </c>
      <c r="AT109" s="213" t="s">
        <v>120</v>
      </c>
      <c r="AU109" s="213" t="s">
        <v>81</v>
      </c>
      <c r="AY109" s="17" t="s">
        <v>118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7" t="s">
        <v>79</v>
      </c>
      <c r="BK109" s="214">
        <f>ROUND(I109*H109,2)</f>
        <v>0</v>
      </c>
      <c r="BL109" s="17" t="s">
        <v>124</v>
      </c>
      <c r="BM109" s="213" t="s">
        <v>150</v>
      </c>
    </row>
    <row r="110" spans="1:47" s="2" customFormat="1" ht="12">
      <c r="A110" s="38"/>
      <c r="B110" s="39"/>
      <c r="C110" s="40"/>
      <c r="D110" s="215" t="s">
        <v>126</v>
      </c>
      <c r="E110" s="40"/>
      <c r="F110" s="216" t="s">
        <v>151</v>
      </c>
      <c r="G110" s="40"/>
      <c r="H110" s="40"/>
      <c r="I110" s="217"/>
      <c r="J110" s="40"/>
      <c r="K110" s="40"/>
      <c r="L110" s="44"/>
      <c r="M110" s="218"/>
      <c r="N110" s="21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126</v>
      </c>
      <c r="AU110" s="17" t="s">
        <v>81</v>
      </c>
    </row>
    <row r="111" spans="1:47" s="2" customFormat="1" ht="12">
      <c r="A111" s="38"/>
      <c r="B111" s="39"/>
      <c r="C111" s="40"/>
      <c r="D111" s="220" t="s">
        <v>128</v>
      </c>
      <c r="E111" s="40"/>
      <c r="F111" s="221" t="s">
        <v>152</v>
      </c>
      <c r="G111" s="40"/>
      <c r="H111" s="40"/>
      <c r="I111" s="217"/>
      <c r="J111" s="40"/>
      <c r="K111" s="40"/>
      <c r="L111" s="44"/>
      <c r="M111" s="218"/>
      <c r="N111" s="21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128</v>
      </c>
      <c r="AU111" s="17" t="s">
        <v>81</v>
      </c>
    </row>
    <row r="112" spans="1:65" s="2" customFormat="1" ht="24.15" customHeight="1">
      <c r="A112" s="38"/>
      <c r="B112" s="39"/>
      <c r="C112" s="201" t="s">
        <v>153</v>
      </c>
      <c r="D112" s="201" t="s">
        <v>120</v>
      </c>
      <c r="E112" s="202" t="s">
        <v>154</v>
      </c>
      <c r="F112" s="203" t="s">
        <v>155</v>
      </c>
      <c r="G112" s="204" t="s">
        <v>123</v>
      </c>
      <c r="H112" s="205">
        <v>250</v>
      </c>
      <c r="I112" s="206"/>
      <c r="J112" s="207">
        <f>ROUND(I112*H112,2)</f>
        <v>0</v>
      </c>
      <c r="K112" s="208"/>
      <c r="L112" s="44"/>
      <c r="M112" s="209" t="s">
        <v>19</v>
      </c>
      <c r="N112" s="210" t="s">
        <v>42</v>
      </c>
      <c r="O112" s="84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3" t="s">
        <v>124</v>
      </c>
      <c r="AT112" s="213" t="s">
        <v>120</v>
      </c>
      <c r="AU112" s="213" t="s">
        <v>81</v>
      </c>
      <c r="AY112" s="17" t="s">
        <v>118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7" t="s">
        <v>79</v>
      </c>
      <c r="BK112" s="214">
        <f>ROUND(I112*H112,2)</f>
        <v>0</v>
      </c>
      <c r="BL112" s="17" t="s">
        <v>124</v>
      </c>
      <c r="BM112" s="213" t="s">
        <v>156</v>
      </c>
    </row>
    <row r="113" spans="1:47" s="2" customFormat="1" ht="12">
      <c r="A113" s="38"/>
      <c r="B113" s="39"/>
      <c r="C113" s="40"/>
      <c r="D113" s="215" t="s">
        <v>126</v>
      </c>
      <c r="E113" s="40"/>
      <c r="F113" s="216" t="s">
        <v>157</v>
      </c>
      <c r="G113" s="40"/>
      <c r="H113" s="40"/>
      <c r="I113" s="217"/>
      <c r="J113" s="40"/>
      <c r="K113" s="40"/>
      <c r="L113" s="44"/>
      <c r="M113" s="218"/>
      <c r="N113" s="21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126</v>
      </c>
      <c r="AU113" s="17" t="s">
        <v>81</v>
      </c>
    </row>
    <row r="114" spans="1:47" s="2" customFormat="1" ht="12">
      <c r="A114" s="38"/>
      <c r="B114" s="39"/>
      <c r="C114" s="40"/>
      <c r="D114" s="220" t="s">
        <v>128</v>
      </c>
      <c r="E114" s="40"/>
      <c r="F114" s="221" t="s">
        <v>158</v>
      </c>
      <c r="G114" s="40"/>
      <c r="H114" s="40"/>
      <c r="I114" s="217"/>
      <c r="J114" s="40"/>
      <c r="K114" s="40"/>
      <c r="L114" s="44"/>
      <c r="M114" s="218"/>
      <c r="N114" s="21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128</v>
      </c>
      <c r="AU114" s="17" t="s">
        <v>81</v>
      </c>
    </row>
    <row r="115" spans="1:51" s="13" customFormat="1" ht="12">
      <c r="A115" s="13"/>
      <c r="B115" s="222"/>
      <c r="C115" s="223"/>
      <c r="D115" s="215" t="s">
        <v>130</v>
      </c>
      <c r="E115" s="224" t="s">
        <v>19</v>
      </c>
      <c r="F115" s="225" t="s">
        <v>159</v>
      </c>
      <c r="G115" s="223"/>
      <c r="H115" s="226">
        <v>250</v>
      </c>
      <c r="I115" s="227"/>
      <c r="J115" s="223"/>
      <c r="K115" s="223"/>
      <c r="L115" s="228"/>
      <c r="M115" s="229"/>
      <c r="N115" s="230"/>
      <c r="O115" s="230"/>
      <c r="P115" s="230"/>
      <c r="Q115" s="230"/>
      <c r="R115" s="230"/>
      <c r="S115" s="230"/>
      <c r="T115" s="23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2" t="s">
        <v>130</v>
      </c>
      <c r="AU115" s="232" t="s">
        <v>81</v>
      </c>
      <c r="AV115" s="13" t="s">
        <v>81</v>
      </c>
      <c r="AW115" s="13" t="s">
        <v>32</v>
      </c>
      <c r="AX115" s="13" t="s">
        <v>79</v>
      </c>
      <c r="AY115" s="232" t="s">
        <v>118</v>
      </c>
    </row>
    <row r="116" spans="1:65" s="2" customFormat="1" ht="24.15" customHeight="1">
      <c r="A116" s="38"/>
      <c r="B116" s="39"/>
      <c r="C116" s="201" t="s">
        <v>160</v>
      </c>
      <c r="D116" s="201" t="s">
        <v>120</v>
      </c>
      <c r="E116" s="202" t="s">
        <v>161</v>
      </c>
      <c r="F116" s="203" t="s">
        <v>162</v>
      </c>
      <c r="G116" s="204" t="s">
        <v>123</v>
      </c>
      <c r="H116" s="205">
        <v>100</v>
      </c>
      <c r="I116" s="206"/>
      <c r="J116" s="207">
        <f>ROUND(I116*H116,2)</f>
        <v>0</v>
      </c>
      <c r="K116" s="208"/>
      <c r="L116" s="44"/>
      <c r="M116" s="209" t="s">
        <v>19</v>
      </c>
      <c r="N116" s="210" t="s">
        <v>42</v>
      </c>
      <c r="O116" s="84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3" t="s">
        <v>124</v>
      </c>
      <c r="AT116" s="213" t="s">
        <v>120</v>
      </c>
      <c r="AU116" s="213" t="s">
        <v>81</v>
      </c>
      <c r="AY116" s="17" t="s">
        <v>118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7" t="s">
        <v>79</v>
      </c>
      <c r="BK116" s="214">
        <f>ROUND(I116*H116,2)</f>
        <v>0</v>
      </c>
      <c r="BL116" s="17" t="s">
        <v>124</v>
      </c>
      <c r="BM116" s="213" t="s">
        <v>163</v>
      </c>
    </row>
    <row r="117" spans="1:47" s="2" customFormat="1" ht="12">
      <c r="A117" s="38"/>
      <c r="B117" s="39"/>
      <c r="C117" s="40"/>
      <c r="D117" s="215" t="s">
        <v>126</v>
      </c>
      <c r="E117" s="40"/>
      <c r="F117" s="216" t="s">
        <v>164</v>
      </c>
      <c r="G117" s="40"/>
      <c r="H117" s="40"/>
      <c r="I117" s="217"/>
      <c r="J117" s="40"/>
      <c r="K117" s="40"/>
      <c r="L117" s="44"/>
      <c r="M117" s="218"/>
      <c r="N117" s="21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126</v>
      </c>
      <c r="AU117" s="17" t="s">
        <v>81</v>
      </c>
    </row>
    <row r="118" spans="1:47" s="2" customFormat="1" ht="12">
      <c r="A118" s="38"/>
      <c r="B118" s="39"/>
      <c r="C118" s="40"/>
      <c r="D118" s="220" t="s">
        <v>128</v>
      </c>
      <c r="E118" s="40"/>
      <c r="F118" s="221" t="s">
        <v>165</v>
      </c>
      <c r="G118" s="40"/>
      <c r="H118" s="40"/>
      <c r="I118" s="217"/>
      <c r="J118" s="40"/>
      <c r="K118" s="40"/>
      <c r="L118" s="44"/>
      <c r="M118" s="218"/>
      <c r="N118" s="21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128</v>
      </c>
      <c r="AU118" s="17" t="s">
        <v>81</v>
      </c>
    </row>
    <row r="119" spans="1:51" s="13" customFormat="1" ht="12">
      <c r="A119" s="13"/>
      <c r="B119" s="222"/>
      <c r="C119" s="223"/>
      <c r="D119" s="215" t="s">
        <v>130</v>
      </c>
      <c r="E119" s="224" t="s">
        <v>19</v>
      </c>
      <c r="F119" s="225" t="s">
        <v>132</v>
      </c>
      <c r="G119" s="223"/>
      <c r="H119" s="226">
        <v>100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2" t="s">
        <v>130</v>
      </c>
      <c r="AU119" s="232" t="s">
        <v>81</v>
      </c>
      <c r="AV119" s="13" t="s">
        <v>81</v>
      </c>
      <c r="AW119" s="13" t="s">
        <v>32</v>
      </c>
      <c r="AX119" s="13" t="s">
        <v>79</v>
      </c>
      <c r="AY119" s="232" t="s">
        <v>118</v>
      </c>
    </row>
    <row r="120" spans="1:63" s="12" customFormat="1" ht="22.8" customHeight="1">
      <c r="A120" s="12"/>
      <c r="B120" s="185"/>
      <c r="C120" s="186"/>
      <c r="D120" s="187" t="s">
        <v>70</v>
      </c>
      <c r="E120" s="199" t="s">
        <v>153</v>
      </c>
      <c r="F120" s="199" t="s">
        <v>166</v>
      </c>
      <c r="G120" s="186"/>
      <c r="H120" s="186"/>
      <c r="I120" s="189"/>
      <c r="J120" s="200">
        <f>BK120</f>
        <v>0</v>
      </c>
      <c r="K120" s="186"/>
      <c r="L120" s="191"/>
      <c r="M120" s="192"/>
      <c r="N120" s="193"/>
      <c r="O120" s="193"/>
      <c r="P120" s="194">
        <f>SUM(P121:P148)</f>
        <v>0</v>
      </c>
      <c r="Q120" s="193"/>
      <c r="R120" s="194">
        <f>SUM(R121:R148)</f>
        <v>863.5155000000001</v>
      </c>
      <c r="S120" s="193"/>
      <c r="T120" s="195">
        <f>SUM(T121:T148)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6" t="s">
        <v>79</v>
      </c>
      <c r="AT120" s="197" t="s">
        <v>70</v>
      </c>
      <c r="AU120" s="197" t="s">
        <v>79</v>
      </c>
      <c r="AY120" s="196" t="s">
        <v>118</v>
      </c>
      <c r="BK120" s="198">
        <f>SUM(BK121:BK148)</f>
        <v>0</v>
      </c>
    </row>
    <row r="121" spans="1:65" s="2" customFormat="1" ht="24.15" customHeight="1">
      <c r="A121" s="38"/>
      <c r="B121" s="39"/>
      <c r="C121" s="201" t="s">
        <v>167</v>
      </c>
      <c r="D121" s="201" t="s">
        <v>120</v>
      </c>
      <c r="E121" s="202" t="s">
        <v>168</v>
      </c>
      <c r="F121" s="203" t="s">
        <v>169</v>
      </c>
      <c r="G121" s="204" t="s">
        <v>123</v>
      </c>
      <c r="H121" s="205">
        <v>100</v>
      </c>
      <c r="I121" s="206"/>
      <c r="J121" s="207">
        <f>ROUND(I121*H121,2)</f>
        <v>0</v>
      </c>
      <c r="K121" s="208"/>
      <c r="L121" s="44"/>
      <c r="M121" s="209" t="s">
        <v>19</v>
      </c>
      <c r="N121" s="210" t="s">
        <v>42</v>
      </c>
      <c r="O121" s="84"/>
      <c r="P121" s="211">
        <f>O121*H121</f>
        <v>0</v>
      </c>
      <c r="Q121" s="211">
        <v>0.2916</v>
      </c>
      <c r="R121" s="211">
        <f>Q121*H121</f>
        <v>29.160000000000004</v>
      </c>
      <c r="S121" s="211">
        <v>0</v>
      </c>
      <c r="T121" s="21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3" t="s">
        <v>124</v>
      </c>
      <c r="AT121" s="213" t="s">
        <v>120</v>
      </c>
      <c r="AU121" s="213" t="s">
        <v>81</v>
      </c>
      <c r="AY121" s="17" t="s">
        <v>118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7" t="s">
        <v>79</v>
      </c>
      <c r="BK121" s="214">
        <f>ROUND(I121*H121,2)</f>
        <v>0</v>
      </c>
      <c r="BL121" s="17" t="s">
        <v>124</v>
      </c>
      <c r="BM121" s="213" t="s">
        <v>170</v>
      </c>
    </row>
    <row r="122" spans="1:47" s="2" customFormat="1" ht="12">
      <c r="A122" s="38"/>
      <c r="B122" s="39"/>
      <c r="C122" s="40"/>
      <c r="D122" s="215" t="s">
        <v>126</v>
      </c>
      <c r="E122" s="40"/>
      <c r="F122" s="216" t="s">
        <v>169</v>
      </c>
      <c r="G122" s="40"/>
      <c r="H122" s="40"/>
      <c r="I122" s="217"/>
      <c r="J122" s="40"/>
      <c r="K122" s="40"/>
      <c r="L122" s="44"/>
      <c r="M122" s="218"/>
      <c r="N122" s="21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126</v>
      </c>
      <c r="AU122" s="17" t="s">
        <v>81</v>
      </c>
    </row>
    <row r="123" spans="1:51" s="13" customFormat="1" ht="12">
      <c r="A123" s="13"/>
      <c r="B123" s="222"/>
      <c r="C123" s="223"/>
      <c r="D123" s="215" t="s">
        <v>130</v>
      </c>
      <c r="E123" s="224" t="s">
        <v>19</v>
      </c>
      <c r="F123" s="225" t="s">
        <v>132</v>
      </c>
      <c r="G123" s="223"/>
      <c r="H123" s="226">
        <v>100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2" t="s">
        <v>130</v>
      </c>
      <c r="AU123" s="232" t="s">
        <v>81</v>
      </c>
      <c r="AV123" s="13" t="s">
        <v>81</v>
      </c>
      <c r="AW123" s="13" t="s">
        <v>32</v>
      </c>
      <c r="AX123" s="13" t="s">
        <v>79</v>
      </c>
      <c r="AY123" s="232" t="s">
        <v>118</v>
      </c>
    </row>
    <row r="124" spans="1:65" s="2" customFormat="1" ht="24.15" customHeight="1">
      <c r="A124" s="38"/>
      <c r="B124" s="39"/>
      <c r="C124" s="201" t="s">
        <v>171</v>
      </c>
      <c r="D124" s="201" t="s">
        <v>120</v>
      </c>
      <c r="E124" s="202" t="s">
        <v>172</v>
      </c>
      <c r="F124" s="203" t="s">
        <v>173</v>
      </c>
      <c r="G124" s="204" t="s">
        <v>123</v>
      </c>
      <c r="H124" s="205">
        <v>100</v>
      </c>
      <c r="I124" s="206"/>
      <c r="J124" s="207">
        <f>ROUND(I124*H124,2)</f>
        <v>0</v>
      </c>
      <c r="K124" s="208"/>
      <c r="L124" s="44"/>
      <c r="M124" s="209" t="s">
        <v>19</v>
      </c>
      <c r="N124" s="210" t="s">
        <v>42</v>
      </c>
      <c r="O124" s="84"/>
      <c r="P124" s="211">
        <f>O124*H124</f>
        <v>0</v>
      </c>
      <c r="Q124" s="211">
        <v>0.38626</v>
      </c>
      <c r="R124" s="211">
        <f>Q124*H124</f>
        <v>38.626</v>
      </c>
      <c r="S124" s="211">
        <v>0</v>
      </c>
      <c r="T124" s="21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3" t="s">
        <v>124</v>
      </c>
      <c r="AT124" s="213" t="s">
        <v>120</v>
      </c>
      <c r="AU124" s="213" t="s">
        <v>81</v>
      </c>
      <c r="AY124" s="17" t="s">
        <v>118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7" t="s">
        <v>79</v>
      </c>
      <c r="BK124" s="214">
        <f>ROUND(I124*H124,2)</f>
        <v>0</v>
      </c>
      <c r="BL124" s="17" t="s">
        <v>124</v>
      </c>
      <c r="BM124" s="213" t="s">
        <v>174</v>
      </c>
    </row>
    <row r="125" spans="1:47" s="2" customFormat="1" ht="12">
      <c r="A125" s="38"/>
      <c r="B125" s="39"/>
      <c r="C125" s="40"/>
      <c r="D125" s="215" t="s">
        <v>126</v>
      </c>
      <c r="E125" s="40"/>
      <c r="F125" s="216" t="s">
        <v>173</v>
      </c>
      <c r="G125" s="40"/>
      <c r="H125" s="40"/>
      <c r="I125" s="217"/>
      <c r="J125" s="40"/>
      <c r="K125" s="40"/>
      <c r="L125" s="44"/>
      <c r="M125" s="218"/>
      <c r="N125" s="21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126</v>
      </c>
      <c r="AU125" s="17" t="s">
        <v>81</v>
      </c>
    </row>
    <row r="126" spans="1:51" s="13" customFormat="1" ht="12">
      <c r="A126" s="13"/>
      <c r="B126" s="222"/>
      <c r="C126" s="223"/>
      <c r="D126" s="215" t="s">
        <v>130</v>
      </c>
      <c r="E126" s="224" t="s">
        <v>19</v>
      </c>
      <c r="F126" s="225" t="s">
        <v>132</v>
      </c>
      <c r="G126" s="223"/>
      <c r="H126" s="226">
        <v>100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2" t="s">
        <v>130</v>
      </c>
      <c r="AU126" s="232" t="s">
        <v>81</v>
      </c>
      <c r="AV126" s="13" t="s">
        <v>81</v>
      </c>
      <c r="AW126" s="13" t="s">
        <v>32</v>
      </c>
      <c r="AX126" s="13" t="s">
        <v>79</v>
      </c>
      <c r="AY126" s="232" t="s">
        <v>118</v>
      </c>
    </row>
    <row r="127" spans="1:65" s="2" customFormat="1" ht="33" customHeight="1">
      <c r="A127" s="38"/>
      <c r="B127" s="39"/>
      <c r="C127" s="201" t="s">
        <v>175</v>
      </c>
      <c r="D127" s="201" t="s">
        <v>120</v>
      </c>
      <c r="E127" s="202" t="s">
        <v>176</v>
      </c>
      <c r="F127" s="203" t="s">
        <v>177</v>
      </c>
      <c r="G127" s="204" t="s">
        <v>123</v>
      </c>
      <c r="H127" s="205">
        <v>100</v>
      </c>
      <c r="I127" s="206"/>
      <c r="J127" s="207">
        <f>ROUND(I127*H127,2)</f>
        <v>0</v>
      </c>
      <c r="K127" s="208"/>
      <c r="L127" s="44"/>
      <c r="M127" s="209" t="s">
        <v>19</v>
      </c>
      <c r="N127" s="210" t="s">
        <v>42</v>
      </c>
      <c r="O127" s="84"/>
      <c r="P127" s="211">
        <f>O127*H127</f>
        <v>0</v>
      </c>
      <c r="Q127" s="211">
        <v>0.26376</v>
      </c>
      <c r="R127" s="211">
        <f>Q127*H127</f>
        <v>26.375999999999998</v>
      </c>
      <c r="S127" s="211">
        <v>0</v>
      </c>
      <c r="T127" s="21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3" t="s">
        <v>124</v>
      </c>
      <c r="AT127" s="213" t="s">
        <v>120</v>
      </c>
      <c r="AU127" s="213" t="s">
        <v>81</v>
      </c>
      <c r="AY127" s="17" t="s">
        <v>118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7" t="s">
        <v>79</v>
      </c>
      <c r="BK127" s="214">
        <f>ROUND(I127*H127,2)</f>
        <v>0</v>
      </c>
      <c r="BL127" s="17" t="s">
        <v>124</v>
      </c>
      <c r="BM127" s="213" t="s">
        <v>178</v>
      </c>
    </row>
    <row r="128" spans="1:47" s="2" customFormat="1" ht="12">
      <c r="A128" s="38"/>
      <c r="B128" s="39"/>
      <c r="C128" s="40"/>
      <c r="D128" s="215" t="s">
        <v>126</v>
      </c>
      <c r="E128" s="40"/>
      <c r="F128" s="216" t="s">
        <v>179</v>
      </c>
      <c r="G128" s="40"/>
      <c r="H128" s="40"/>
      <c r="I128" s="217"/>
      <c r="J128" s="40"/>
      <c r="K128" s="40"/>
      <c r="L128" s="44"/>
      <c r="M128" s="218"/>
      <c r="N128" s="21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126</v>
      </c>
      <c r="AU128" s="17" t="s">
        <v>81</v>
      </c>
    </row>
    <row r="129" spans="1:47" s="2" customFormat="1" ht="12">
      <c r="A129" s="38"/>
      <c r="B129" s="39"/>
      <c r="C129" s="40"/>
      <c r="D129" s="220" t="s">
        <v>128</v>
      </c>
      <c r="E129" s="40"/>
      <c r="F129" s="221" t="s">
        <v>180</v>
      </c>
      <c r="G129" s="40"/>
      <c r="H129" s="40"/>
      <c r="I129" s="217"/>
      <c r="J129" s="40"/>
      <c r="K129" s="40"/>
      <c r="L129" s="44"/>
      <c r="M129" s="218"/>
      <c r="N129" s="21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128</v>
      </c>
      <c r="AU129" s="17" t="s">
        <v>81</v>
      </c>
    </row>
    <row r="130" spans="1:51" s="13" customFormat="1" ht="12">
      <c r="A130" s="13"/>
      <c r="B130" s="222"/>
      <c r="C130" s="223"/>
      <c r="D130" s="215" t="s">
        <v>130</v>
      </c>
      <c r="E130" s="224" t="s">
        <v>19</v>
      </c>
      <c r="F130" s="225" t="s">
        <v>132</v>
      </c>
      <c r="G130" s="223"/>
      <c r="H130" s="226">
        <v>100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2" t="s">
        <v>130</v>
      </c>
      <c r="AU130" s="232" t="s">
        <v>81</v>
      </c>
      <c r="AV130" s="13" t="s">
        <v>81</v>
      </c>
      <c r="AW130" s="13" t="s">
        <v>32</v>
      </c>
      <c r="AX130" s="13" t="s">
        <v>79</v>
      </c>
      <c r="AY130" s="232" t="s">
        <v>118</v>
      </c>
    </row>
    <row r="131" spans="1:65" s="2" customFormat="1" ht="24.15" customHeight="1">
      <c r="A131" s="38"/>
      <c r="B131" s="39"/>
      <c r="C131" s="201" t="s">
        <v>181</v>
      </c>
      <c r="D131" s="201" t="s">
        <v>120</v>
      </c>
      <c r="E131" s="202" t="s">
        <v>182</v>
      </c>
      <c r="F131" s="203" t="s">
        <v>183</v>
      </c>
      <c r="G131" s="204" t="s">
        <v>123</v>
      </c>
      <c r="H131" s="205">
        <v>100</v>
      </c>
      <c r="I131" s="206"/>
      <c r="J131" s="207">
        <f>ROUND(I131*H131,2)</f>
        <v>0</v>
      </c>
      <c r="K131" s="208"/>
      <c r="L131" s="44"/>
      <c r="M131" s="209" t="s">
        <v>19</v>
      </c>
      <c r="N131" s="210" t="s">
        <v>42</v>
      </c>
      <c r="O131" s="84"/>
      <c r="P131" s="211">
        <f>O131*H131</f>
        <v>0</v>
      </c>
      <c r="Q131" s="211">
        <v>0.00561</v>
      </c>
      <c r="R131" s="211">
        <f>Q131*H131</f>
        <v>0.561</v>
      </c>
      <c r="S131" s="211">
        <v>0</v>
      </c>
      <c r="T131" s="21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3" t="s">
        <v>124</v>
      </c>
      <c r="AT131" s="213" t="s">
        <v>120</v>
      </c>
      <c r="AU131" s="213" t="s">
        <v>81</v>
      </c>
      <c r="AY131" s="17" t="s">
        <v>118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7" t="s">
        <v>79</v>
      </c>
      <c r="BK131" s="214">
        <f>ROUND(I131*H131,2)</f>
        <v>0</v>
      </c>
      <c r="BL131" s="17" t="s">
        <v>124</v>
      </c>
      <c r="BM131" s="213" t="s">
        <v>184</v>
      </c>
    </row>
    <row r="132" spans="1:47" s="2" customFormat="1" ht="12">
      <c r="A132" s="38"/>
      <c r="B132" s="39"/>
      <c r="C132" s="40"/>
      <c r="D132" s="215" t="s">
        <v>126</v>
      </c>
      <c r="E132" s="40"/>
      <c r="F132" s="216" t="s">
        <v>185</v>
      </c>
      <c r="G132" s="40"/>
      <c r="H132" s="40"/>
      <c r="I132" s="217"/>
      <c r="J132" s="40"/>
      <c r="K132" s="40"/>
      <c r="L132" s="44"/>
      <c r="M132" s="218"/>
      <c r="N132" s="21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126</v>
      </c>
      <c r="AU132" s="17" t="s">
        <v>81</v>
      </c>
    </row>
    <row r="133" spans="1:47" s="2" customFormat="1" ht="12">
      <c r="A133" s="38"/>
      <c r="B133" s="39"/>
      <c r="C133" s="40"/>
      <c r="D133" s="220" t="s">
        <v>128</v>
      </c>
      <c r="E133" s="40"/>
      <c r="F133" s="221" t="s">
        <v>186</v>
      </c>
      <c r="G133" s="40"/>
      <c r="H133" s="40"/>
      <c r="I133" s="217"/>
      <c r="J133" s="40"/>
      <c r="K133" s="40"/>
      <c r="L133" s="44"/>
      <c r="M133" s="218"/>
      <c r="N133" s="21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128</v>
      </c>
      <c r="AU133" s="17" t="s">
        <v>81</v>
      </c>
    </row>
    <row r="134" spans="1:51" s="13" customFormat="1" ht="12">
      <c r="A134" s="13"/>
      <c r="B134" s="222"/>
      <c r="C134" s="223"/>
      <c r="D134" s="215" t="s">
        <v>130</v>
      </c>
      <c r="E134" s="224" t="s">
        <v>19</v>
      </c>
      <c r="F134" s="225" t="s">
        <v>132</v>
      </c>
      <c r="G134" s="223"/>
      <c r="H134" s="226">
        <v>100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2" t="s">
        <v>130</v>
      </c>
      <c r="AU134" s="232" t="s">
        <v>81</v>
      </c>
      <c r="AV134" s="13" t="s">
        <v>81</v>
      </c>
      <c r="AW134" s="13" t="s">
        <v>32</v>
      </c>
      <c r="AX134" s="13" t="s">
        <v>79</v>
      </c>
      <c r="AY134" s="232" t="s">
        <v>118</v>
      </c>
    </row>
    <row r="135" spans="1:65" s="2" customFormat="1" ht="21.75" customHeight="1">
      <c r="A135" s="38"/>
      <c r="B135" s="39"/>
      <c r="C135" s="201" t="s">
        <v>187</v>
      </c>
      <c r="D135" s="201" t="s">
        <v>120</v>
      </c>
      <c r="E135" s="202" t="s">
        <v>188</v>
      </c>
      <c r="F135" s="203" t="s">
        <v>189</v>
      </c>
      <c r="G135" s="204" t="s">
        <v>123</v>
      </c>
      <c r="H135" s="205">
        <v>4925</v>
      </c>
      <c r="I135" s="206"/>
      <c r="J135" s="207">
        <f>ROUND(I135*H135,2)</f>
        <v>0</v>
      </c>
      <c r="K135" s="208"/>
      <c r="L135" s="44"/>
      <c r="M135" s="209" t="s">
        <v>19</v>
      </c>
      <c r="N135" s="210" t="s">
        <v>42</v>
      </c>
      <c r="O135" s="84"/>
      <c r="P135" s="211">
        <f>O135*H135</f>
        <v>0</v>
      </c>
      <c r="Q135" s="211">
        <v>0.00051</v>
      </c>
      <c r="R135" s="211">
        <f>Q135*H135</f>
        <v>2.51175</v>
      </c>
      <c r="S135" s="211">
        <v>0</v>
      </c>
      <c r="T135" s="21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3" t="s">
        <v>124</v>
      </c>
      <c r="AT135" s="213" t="s">
        <v>120</v>
      </c>
      <c r="AU135" s="213" t="s">
        <v>81</v>
      </c>
      <c r="AY135" s="17" t="s">
        <v>118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7" t="s">
        <v>79</v>
      </c>
      <c r="BK135" s="214">
        <f>ROUND(I135*H135,2)</f>
        <v>0</v>
      </c>
      <c r="BL135" s="17" t="s">
        <v>124</v>
      </c>
      <c r="BM135" s="213" t="s">
        <v>190</v>
      </c>
    </row>
    <row r="136" spans="1:47" s="2" customFormat="1" ht="12">
      <c r="A136" s="38"/>
      <c r="B136" s="39"/>
      <c r="C136" s="40"/>
      <c r="D136" s="215" t="s">
        <v>126</v>
      </c>
      <c r="E136" s="40"/>
      <c r="F136" s="216" t="s">
        <v>191</v>
      </c>
      <c r="G136" s="40"/>
      <c r="H136" s="40"/>
      <c r="I136" s="217"/>
      <c r="J136" s="40"/>
      <c r="K136" s="40"/>
      <c r="L136" s="44"/>
      <c r="M136" s="218"/>
      <c r="N136" s="21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126</v>
      </c>
      <c r="AU136" s="17" t="s">
        <v>81</v>
      </c>
    </row>
    <row r="137" spans="1:47" s="2" customFormat="1" ht="12">
      <c r="A137" s="38"/>
      <c r="B137" s="39"/>
      <c r="C137" s="40"/>
      <c r="D137" s="220" t="s">
        <v>128</v>
      </c>
      <c r="E137" s="40"/>
      <c r="F137" s="221" t="s">
        <v>192</v>
      </c>
      <c r="G137" s="40"/>
      <c r="H137" s="40"/>
      <c r="I137" s="217"/>
      <c r="J137" s="40"/>
      <c r="K137" s="40"/>
      <c r="L137" s="44"/>
      <c r="M137" s="218"/>
      <c r="N137" s="21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128</v>
      </c>
      <c r="AU137" s="17" t="s">
        <v>81</v>
      </c>
    </row>
    <row r="138" spans="1:51" s="13" customFormat="1" ht="12">
      <c r="A138" s="13"/>
      <c r="B138" s="222"/>
      <c r="C138" s="223"/>
      <c r="D138" s="215" t="s">
        <v>130</v>
      </c>
      <c r="E138" s="224" t="s">
        <v>19</v>
      </c>
      <c r="F138" s="225" t="s">
        <v>193</v>
      </c>
      <c r="G138" s="223"/>
      <c r="H138" s="226">
        <v>4825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2" t="s">
        <v>130</v>
      </c>
      <c r="AU138" s="232" t="s">
        <v>81</v>
      </c>
      <c r="AV138" s="13" t="s">
        <v>81</v>
      </c>
      <c r="AW138" s="13" t="s">
        <v>32</v>
      </c>
      <c r="AX138" s="13" t="s">
        <v>71</v>
      </c>
      <c r="AY138" s="232" t="s">
        <v>118</v>
      </c>
    </row>
    <row r="139" spans="1:51" s="13" customFormat="1" ht="12">
      <c r="A139" s="13"/>
      <c r="B139" s="222"/>
      <c r="C139" s="223"/>
      <c r="D139" s="215" t="s">
        <v>130</v>
      </c>
      <c r="E139" s="224" t="s">
        <v>19</v>
      </c>
      <c r="F139" s="225" t="s">
        <v>132</v>
      </c>
      <c r="G139" s="223"/>
      <c r="H139" s="226">
        <v>100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2" t="s">
        <v>130</v>
      </c>
      <c r="AU139" s="232" t="s">
        <v>81</v>
      </c>
      <c r="AV139" s="13" t="s">
        <v>81</v>
      </c>
      <c r="AW139" s="13" t="s">
        <v>32</v>
      </c>
      <c r="AX139" s="13" t="s">
        <v>71</v>
      </c>
      <c r="AY139" s="232" t="s">
        <v>118</v>
      </c>
    </row>
    <row r="140" spans="1:51" s="14" customFormat="1" ht="12">
      <c r="A140" s="14"/>
      <c r="B140" s="233"/>
      <c r="C140" s="234"/>
      <c r="D140" s="215" t="s">
        <v>130</v>
      </c>
      <c r="E140" s="235" t="s">
        <v>19</v>
      </c>
      <c r="F140" s="236" t="s">
        <v>133</v>
      </c>
      <c r="G140" s="234"/>
      <c r="H140" s="237">
        <v>4925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3" t="s">
        <v>130</v>
      </c>
      <c r="AU140" s="243" t="s">
        <v>81</v>
      </c>
      <c r="AV140" s="14" t="s">
        <v>124</v>
      </c>
      <c r="AW140" s="14" t="s">
        <v>32</v>
      </c>
      <c r="AX140" s="14" t="s">
        <v>79</v>
      </c>
      <c r="AY140" s="243" t="s">
        <v>118</v>
      </c>
    </row>
    <row r="141" spans="1:65" s="2" customFormat="1" ht="33" customHeight="1">
      <c r="A141" s="38"/>
      <c r="B141" s="39"/>
      <c r="C141" s="201" t="s">
        <v>194</v>
      </c>
      <c r="D141" s="201" t="s">
        <v>120</v>
      </c>
      <c r="E141" s="202" t="s">
        <v>195</v>
      </c>
      <c r="F141" s="203" t="s">
        <v>196</v>
      </c>
      <c r="G141" s="204" t="s">
        <v>123</v>
      </c>
      <c r="H141" s="205">
        <v>100</v>
      </c>
      <c r="I141" s="206"/>
      <c r="J141" s="207">
        <f>ROUND(I141*H141,2)</f>
        <v>0</v>
      </c>
      <c r="K141" s="208"/>
      <c r="L141" s="44"/>
      <c r="M141" s="209" t="s">
        <v>19</v>
      </c>
      <c r="N141" s="210" t="s">
        <v>42</v>
      </c>
      <c r="O141" s="84"/>
      <c r="P141" s="211">
        <f>O141*H141</f>
        <v>0</v>
      </c>
      <c r="Q141" s="211">
        <v>0.15559</v>
      </c>
      <c r="R141" s="211">
        <f>Q141*H141</f>
        <v>15.559000000000001</v>
      </c>
      <c r="S141" s="211">
        <v>0</v>
      </c>
      <c r="T141" s="21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3" t="s">
        <v>124</v>
      </c>
      <c r="AT141" s="213" t="s">
        <v>120</v>
      </c>
      <c r="AU141" s="213" t="s">
        <v>81</v>
      </c>
      <c r="AY141" s="17" t="s">
        <v>118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7" t="s">
        <v>79</v>
      </c>
      <c r="BK141" s="214">
        <f>ROUND(I141*H141,2)</f>
        <v>0</v>
      </c>
      <c r="BL141" s="17" t="s">
        <v>124</v>
      </c>
      <c r="BM141" s="213" t="s">
        <v>197</v>
      </c>
    </row>
    <row r="142" spans="1:47" s="2" customFormat="1" ht="12">
      <c r="A142" s="38"/>
      <c r="B142" s="39"/>
      <c r="C142" s="40"/>
      <c r="D142" s="215" t="s">
        <v>126</v>
      </c>
      <c r="E142" s="40"/>
      <c r="F142" s="216" t="s">
        <v>198</v>
      </c>
      <c r="G142" s="40"/>
      <c r="H142" s="40"/>
      <c r="I142" s="217"/>
      <c r="J142" s="40"/>
      <c r="K142" s="40"/>
      <c r="L142" s="44"/>
      <c r="M142" s="218"/>
      <c r="N142" s="21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126</v>
      </c>
      <c r="AU142" s="17" t="s">
        <v>81</v>
      </c>
    </row>
    <row r="143" spans="1:47" s="2" customFormat="1" ht="12">
      <c r="A143" s="38"/>
      <c r="B143" s="39"/>
      <c r="C143" s="40"/>
      <c r="D143" s="220" t="s">
        <v>128</v>
      </c>
      <c r="E143" s="40"/>
      <c r="F143" s="221" t="s">
        <v>199</v>
      </c>
      <c r="G143" s="40"/>
      <c r="H143" s="40"/>
      <c r="I143" s="217"/>
      <c r="J143" s="40"/>
      <c r="K143" s="40"/>
      <c r="L143" s="44"/>
      <c r="M143" s="218"/>
      <c r="N143" s="21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128</v>
      </c>
      <c r="AU143" s="17" t="s">
        <v>81</v>
      </c>
    </row>
    <row r="144" spans="1:51" s="13" customFormat="1" ht="12">
      <c r="A144" s="13"/>
      <c r="B144" s="222"/>
      <c r="C144" s="223"/>
      <c r="D144" s="215" t="s">
        <v>130</v>
      </c>
      <c r="E144" s="224" t="s">
        <v>19</v>
      </c>
      <c r="F144" s="225" t="s">
        <v>132</v>
      </c>
      <c r="G144" s="223"/>
      <c r="H144" s="226">
        <v>100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2" t="s">
        <v>130</v>
      </c>
      <c r="AU144" s="232" t="s">
        <v>81</v>
      </c>
      <c r="AV144" s="13" t="s">
        <v>81</v>
      </c>
      <c r="AW144" s="13" t="s">
        <v>32</v>
      </c>
      <c r="AX144" s="13" t="s">
        <v>79</v>
      </c>
      <c r="AY144" s="232" t="s">
        <v>118</v>
      </c>
    </row>
    <row r="145" spans="1:65" s="2" customFormat="1" ht="33" customHeight="1">
      <c r="A145" s="38"/>
      <c r="B145" s="39"/>
      <c r="C145" s="201" t="s">
        <v>200</v>
      </c>
      <c r="D145" s="201" t="s">
        <v>120</v>
      </c>
      <c r="E145" s="202" t="s">
        <v>201</v>
      </c>
      <c r="F145" s="203" t="s">
        <v>202</v>
      </c>
      <c r="G145" s="204" t="s">
        <v>123</v>
      </c>
      <c r="H145" s="205">
        <v>4825</v>
      </c>
      <c r="I145" s="206"/>
      <c r="J145" s="207">
        <f>ROUND(I145*H145,2)</f>
        <v>0</v>
      </c>
      <c r="K145" s="208"/>
      <c r="L145" s="44"/>
      <c r="M145" s="209" t="s">
        <v>19</v>
      </c>
      <c r="N145" s="210" t="s">
        <v>42</v>
      </c>
      <c r="O145" s="84"/>
      <c r="P145" s="211">
        <f>O145*H145</f>
        <v>0</v>
      </c>
      <c r="Q145" s="211">
        <v>0.15559</v>
      </c>
      <c r="R145" s="211">
        <f>Q145*H145</f>
        <v>750.72175</v>
      </c>
      <c r="S145" s="211">
        <v>0</v>
      </c>
      <c r="T145" s="21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3" t="s">
        <v>124</v>
      </c>
      <c r="AT145" s="213" t="s">
        <v>120</v>
      </c>
      <c r="AU145" s="213" t="s">
        <v>81</v>
      </c>
      <c r="AY145" s="17" t="s">
        <v>118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7" t="s">
        <v>79</v>
      </c>
      <c r="BK145" s="214">
        <f>ROUND(I145*H145,2)</f>
        <v>0</v>
      </c>
      <c r="BL145" s="17" t="s">
        <v>124</v>
      </c>
      <c r="BM145" s="213" t="s">
        <v>203</v>
      </c>
    </row>
    <row r="146" spans="1:47" s="2" customFormat="1" ht="12">
      <c r="A146" s="38"/>
      <c r="B146" s="39"/>
      <c r="C146" s="40"/>
      <c r="D146" s="215" t="s">
        <v>126</v>
      </c>
      <c r="E146" s="40"/>
      <c r="F146" s="216" t="s">
        <v>204</v>
      </c>
      <c r="G146" s="40"/>
      <c r="H146" s="40"/>
      <c r="I146" s="217"/>
      <c r="J146" s="40"/>
      <c r="K146" s="40"/>
      <c r="L146" s="44"/>
      <c r="M146" s="218"/>
      <c r="N146" s="21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126</v>
      </c>
      <c r="AU146" s="17" t="s">
        <v>81</v>
      </c>
    </row>
    <row r="147" spans="1:47" s="2" customFormat="1" ht="12">
      <c r="A147" s="38"/>
      <c r="B147" s="39"/>
      <c r="C147" s="40"/>
      <c r="D147" s="220" t="s">
        <v>128</v>
      </c>
      <c r="E147" s="40"/>
      <c r="F147" s="221" t="s">
        <v>205</v>
      </c>
      <c r="G147" s="40"/>
      <c r="H147" s="40"/>
      <c r="I147" s="217"/>
      <c r="J147" s="40"/>
      <c r="K147" s="40"/>
      <c r="L147" s="44"/>
      <c r="M147" s="218"/>
      <c r="N147" s="21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128</v>
      </c>
      <c r="AU147" s="17" t="s">
        <v>81</v>
      </c>
    </row>
    <row r="148" spans="1:51" s="13" customFormat="1" ht="12">
      <c r="A148" s="13"/>
      <c r="B148" s="222"/>
      <c r="C148" s="223"/>
      <c r="D148" s="215" t="s">
        <v>130</v>
      </c>
      <c r="E148" s="224" t="s">
        <v>19</v>
      </c>
      <c r="F148" s="225" t="s">
        <v>193</v>
      </c>
      <c r="G148" s="223"/>
      <c r="H148" s="226">
        <v>4825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2" t="s">
        <v>130</v>
      </c>
      <c r="AU148" s="232" t="s">
        <v>81</v>
      </c>
      <c r="AV148" s="13" t="s">
        <v>81</v>
      </c>
      <c r="AW148" s="13" t="s">
        <v>32</v>
      </c>
      <c r="AX148" s="13" t="s">
        <v>79</v>
      </c>
      <c r="AY148" s="232" t="s">
        <v>118</v>
      </c>
    </row>
    <row r="149" spans="1:63" s="12" customFormat="1" ht="22.8" customHeight="1">
      <c r="A149" s="12"/>
      <c r="B149" s="185"/>
      <c r="C149" s="186"/>
      <c r="D149" s="187" t="s">
        <v>70</v>
      </c>
      <c r="E149" s="199" t="s">
        <v>171</v>
      </c>
      <c r="F149" s="199" t="s">
        <v>206</v>
      </c>
      <c r="G149" s="186"/>
      <c r="H149" s="186"/>
      <c r="I149" s="189"/>
      <c r="J149" s="200">
        <f>BK149</f>
        <v>0</v>
      </c>
      <c r="K149" s="186"/>
      <c r="L149" s="191"/>
      <c r="M149" s="192"/>
      <c r="N149" s="193"/>
      <c r="O149" s="193"/>
      <c r="P149" s="194">
        <f>SUM(P150:P161)</f>
        <v>0</v>
      </c>
      <c r="Q149" s="193"/>
      <c r="R149" s="194">
        <f>SUM(R150:R161)</f>
        <v>13.19032</v>
      </c>
      <c r="S149" s="193"/>
      <c r="T149" s="195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6" t="s">
        <v>79</v>
      </c>
      <c r="AT149" s="197" t="s">
        <v>70</v>
      </c>
      <c r="AU149" s="197" t="s">
        <v>79</v>
      </c>
      <c r="AY149" s="196" t="s">
        <v>118</v>
      </c>
      <c r="BK149" s="198">
        <f>SUM(BK150:BK161)</f>
        <v>0</v>
      </c>
    </row>
    <row r="150" spans="1:65" s="2" customFormat="1" ht="24.15" customHeight="1">
      <c r="A150" s="38"/>
      <c r="B150" s="39"/>
      <c r="C150" s="201" t="s">
        <v>207</v>
      </c>
      <c r="D150" s="201" t="s">
        <v>120</v>
      </c>
      <c r="E150" s="202" t="s">
        <v>208</v>
      </c>
      <c r="F150" s="203" t="s">
        <v>209</v>
      </c>
      <c r="G150" s="204" t="s">
        <v>210</v>
      </c>
      <c r="H150" s="205">
        <v>12</v>
      </c>
      <c r="I150" s="206"/>
      <c r="J150" s="207">
        <f>ROUND(I150*H150,2)</f>
        <v>0</v>
      </c>
      <c r="K150" s="208"/>
      <c r="L150" s="44"/>
      <c r="M150" s="209" t="s">
        <v>19</v>
      </c>
      <c r="N150" s="210" t="s">
        <v>42</v>
      </c>
      <c r="O150" s="84"/>
      <c r="P150" s="211">
        <f>O150*H150</f>
        <v>0</v>
      </c>
      <c r="Q150" s="211">
        <v>0.42368</v>
      </c>
      <c r="R150" s="211">
        <f>Q150*H150</f>
        <v>5.08416</v>
      </c>
      <c r="S150" s="211">
        <v>0</v>
      </c>
      <c r="T150" s="21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3" t="s">
        <v>124</v>
      </c>
      <c r="AT150" s="213" t="s">
        <v>120</v>
      </c>
      <c r="AU150" s="213" t="s">
        <v>81</v>
      </c>
      <c r="AY150" s="17" t="s">
        <v>118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7" t="s">
        <v>79</v>
      </c>
      <c r="BK150" s="214">
        <f>ROUND(I150*H150,2)</f>
        <v>0</v>
      </c>
      <c r="BL150" s="17" t="s">
        <v>124</v>
      </c>
      <c r="BM150" s="213" t="s">
        <v>211</v>
      </c>
    </row>
    <row r="151" spans="1:47" s="2" customFormat="1" ht="12">
      <c r="A151" s="38"/>
      <c r="B151" s="39"/>
      <c r="C151" s="40"/>
      <c r="D151" s="215" t="s">
        <v>126</v>
      </c>
      <c r="E151" s="40"/>
      <c r="F151" s="216" t="s">
        <v>209</v>
      </c>
      <c r="G151" s="40"/>
      <c r="H151" s="40"/>
      <c r="I151" s="217"/>
      <c r="J151" s="40"/>
      <c r="K151" s="40"/>
      <c r="L151" s="44"/>
      <c r="M151" s="218"/>
      <c r="N151" s="21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126</v>
      </c>
      <c r="AU151" s="17" t="s">
        <v>81</v>
      </c>
    </row>
    <row r="152" spans="1:47" s="2" customFormat="1" ht="12">
      <c r="A152" s="38"/>
      <c r="B152" s="39"/>
      <c r="C152" s="40"/>
      <c r="D152" s="220" t="s">
        <v>128</v>
      </c>
      <c r="E152" s="40"/>
      <c r="F152" s="221" t="s">
        <v>212</v>
      </c>
      <c r="G152" s="40"/>
      <c r="H152" s="40"/>
      <c r="I152" s="217"/>
      <c r="J152" s="40"/>
      <c r="K152" s="40"/>
      <c r="L152" s="44"/>
      <c r="M152" s="218"/>
      <c r="N152" s="21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128</v>
      </c>
      <c r="AU152" s="17" t="s">
        <v>81</v>
      </c>
    </row>
    <row r="153" spans="1:51" s="13" customFormat="1" ht="12">
      <c r="A153" s="13"/>
      <c r="B153" s="222"/>
      <c r="C153" s="223"/>
      <c r="D153" s="215" t="s">
        <v>130</v>
      </c>
      <c r="E153" s="224" t="s">
        <v>19</v>
      </c>
      <c r="F153" s="225" t="s">
        <v>213</v>
      </c>
      <c r="G153" s="223"/>
      <c r="H153" s="226">
        <v>12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2" t="s">
        <v>130</v>
      </c>
      <c r="AU153" s="232" t="s">
        <v>81</v>
      </c>
      <c r="AV153" s="13" t="s">
        <v>81</v>
      </c>
      <c r="AW153" s="13" t="s">
        <v>32</v>
      </c>
      <c r="AX153" s="13" t="s">
        <v>79</v>
      </c>
      <c r="AY153" s="232" t="s">
        <v>118</v>
      </c>
    </row>
    <row r="154" spans="1:65" s="2" customFormat="1" ht="24.15" customHeight="1">
      <c r="A154" s="38"/>
      <c r="B154" s="39"/>
      <c r="C154" s="201" t="s">
        <v>8</v>
      </c>
      <c r="D154" s="201" t="s">
        <v>120</v>
      </c>
      <c r="E154" s="202" t="s">
        <v>214</v>
      </c>
      <c r="F154" s="203" t="s">
        <v>215</v>
      </c>
      <c r="G154" s="204" t="s">
        <v>210</v>
      </c>
      <c r="H154" s="205">
        <v>3</v>
      </c>
      <c r="I154" s="206"/>
      <c r="J154" s="207">
        <f>ROUND(I154*H154,2)</f>
        <v>0</v>
      </c>
      <c r="K154" s="208"/>
      <c r="L154" s="44"/>
      <c r="M154" s="209" t="s">
        <v>19</v>
      </c>
      <c r="N154" s="210" t="s">
        <v>42</v>
      </c>
      <c r="O154" s="84"/>
      <c r="P154" s="211">
        <f>O154*H154</f>
        <v>0</v>
      </c>
      <c r="Q154" s="211">
        <v>0.4208</v>
      </c>
      <c r="R154" s="211">
        <f>Q154*H154</f>
        <v>1.2624</v>
      </c>
      <c r="S154" s="211">
        <v>0</v>
      </c>
      <c r="T154" s="21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3" t="s">
        <v>124</v>
      </c>
      <c r="AT154" s="213" t="s">
        <v>120</v>
      </c>
      <c r="AU154" s="213" t="s">
        <v>81</v>
      </c>
      <c r="AY154" s="17" t="s">
        <v>118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7" t="s">
        <v>79</v>
      </c>
      <c r="BK154" s="214">
        <f>ROUND(I154*H154,2)</f>
        <v>0</v>
      </c>
      <c r="BL154" s="17" t="s">
        <v>124</v>
      </c>
      <c r="BM154" s="213" t="s">
        <v>216</v>
      </c>
    </row>
    <row r="155" spans="1:47" s="2" customFormat="1" ht="12">
      <c r="A155" s="38"/>
      <c r="B155" s="39"/>
      <c r="C155" s="40"/>
      <c r="D155" s="215" t="s">
        <v>126</v>
      </c>
      <c r="E155" s="40"/>
      <c r="F155" s="216" t="s">
        <v>215</v>
      </c>
      <c r="G155" s="40"/>
      <c r="H155" s="40"/>
      <c r="I155" s="217"/>
      <c r="J155" s="40"/>
      <c r="K155" s="40"/>
      <c r="L155" s="44"/>
      <c r="M155" s="218"/>
      <c r="N155" s="21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126</v>
      </c>
      <c r="AU155" s="17" t="s">
        <v>81</v>
      </c>
    </row>
    <row r="156" spans="1:47" s="2" customFormat="1" ht="12">
      <c r="A156" s="38"/>
      <c r="B156" s="39"/>
      <c r="C156" s="40"/>
      <c r="D156" s="220" t="s">
        <v>128</v>
      </c>
      <c r="E156" s="40"/>
      <c r="F156" s="221" t="s">
        <v>217</v>
      </c>
      <c r="G156" s="40"/>
      <c r="H156" s="40"/>
      <c r="I156" s="217"/>
      <c r="J156" s="40"/>
      <c r="K156" s="40"/>
      <c r="L156" s="44"/>
      <c r="M156" s="218"/>
      <c r="N156" s="21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128</v>
      </c>
      <c r="AU156" s="17" t="s">
        <v>81</v>
      </c>
    </row>
    <row r="157" spans="1:51" s="13" customFormat="1" ht="12">
      <c r="A157" s="13"/>
      <c r="B157" s="222"/>
      <c r="C157" s="223"/>
      <c r="D157" s="215" t="s">
        <v>130</v>
      </c>
      <c r="E157" s="224" t="s">
        <v>19</v>
      </c>
      <c r="F157" s="225" t="s">
        <v>218</v>
      </c>
      <c r="G157" s="223"/>
      <c r="H157" s="226">
        <v>3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2" t="s">
        <v>130</v>
      </c>
      <c r="AU157" s="232" t="s">
        <v>81</v>
      </c>
      <c r="AV157" s="13" t="s">
        <v>81</v>
      </c>
      <c r="AW157" s="13" t="s">
        <v>32</v>
      </c>
      <c r="AX157" s="13" t="s">
        <v>79</v>
      </c>
      <c r="AY157" s="232" t="s">
        <v>118</v>
      </c>
    </row>
    <row r="158" spans="1:65" s="2" customFormat="1" ht="33" customHeight="1">
      <c r="A158" s="38"/>
      <c r="B158" s="39"/>
      <c r="C158" s="201" t="s">
        <v>219</v>
      </c>
      <c r="D158" s="201" t="s">
        <v>120</v>
      </c>
      <c r="E158" s="202" t="s">
        <v>220</v>
      </c>
      <c r="F158" s="203" t="s">
        <v>221</v>
      </c>
      <c r="G158" s="204" t="s">
        <v>210</v>
      </c>
      <c r="H158" s="205">
        <v>22</v>
      </c>
      <c r="I158" s="206"/>
      <c r="J158" s="207">
        <f>ROUND(I158*H158,2)</f>
        <v>0</v>
      </c>
      <c r="K158" s="208"/>
      <c r="L158" s="44"/>
      <c r="M158" s="209" t="s">
        <v>19</v>
      </c>
      <c r="N158" s="210" t="s">
        <v>42</v>
      </c>
      <c r="O158" s="84"/>
      <c r="P158" s="211">
        <f>O158*H158</f>
        <v>0</v>
      </c>
      <c r="Q158" s="211">
        <v>0.31108</v>
      </c>
      <c r="R158" s="211">
        <f>Q158*H158</f>
        <v>6.8437600000000005</v>
      </c>
      <c r="S158" s="211">
        <v>0</v>
      </c>
      <c r="T158" s="21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3" t="s">
        <v>124</v>
      </c>
      <c r="AT158" s="213" t="s">
        <v>120</v>
      </c>
      <c r="AU158" s="213" t="s">
        <v>81</v>
      </c>
      <c r="AY158" s="17" t="s">
        <v>118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7" t="s">
        <v>79</v>
      </c>
      <c r="BK158" s="214">
        <f>ROUND(I158*H158,2)</f>
        <v>0</v>
      </c>
      <c r="BL158" s="17" t="s">
        <v>124</v>
      </c>
      <c r="BM158" s="213" t="s">
        <v>222</v>
      </c>
    </row>
    <row r="159" spans="1:47" s="2" customFormat="1" ht="12">
      <c r="A159" s="38"/>
      <c r="B159" s="39"/>
      <c r="C159" s="40"/>
      <c r="D159" s="215" t="s">
        <v>126</v>
      </c>
      <c r="E159" s="40"/>
      <c r="F159" s="216" t="s">
        <v>223</v>
      </c>
      <c r="G159" s="40"/>
      <c r="H159" s="40"/>
      <c r="I159" s="217"/>
      <c r="J159" s="40"/>
      <c r="K159" s="40"/>
      <c r="L159" s="44"/>
      <c r="M159" s="218"/>
      <c r="N159" s="21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126</v>
      </c>
      <c r="AU159" s="17" t="s">
        <v>81</v>
      </c>
    </row>
    <row r="160" spans="1:47" s="2" customFormat="1" ht="12">
      <c r="A160" s="38"/>
      <c r="B160" s="39"/>
      <c r="C160" s="40"/>
      <c r="D160" s="220" t="s">
        <v>128</v>
      </c>
      <c r="E160" s="40"/>
      <c r="F160" s="221" t="s">
        <v>224</v>
      </c>
      <c r="G160" s="40"/>
      <c r="H160" s="40"/>
      <c r="I160" s="217"/>
      <c r="J160" s="40"/>
      <c r="K160" s="40"/>
      <c r="L160" s="44"/>
      <c r="M160" s="218"/>
      <c r="N160" s="21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128</v>
      </c>
      <c r="AU160" s="17" t="s">
        <v>81</v>
      </c>
    </row>
    <row r="161" spans="1:51" s="13" customFormat="1" ht="12">
      <c r="A161" s="13"/>
      <c r="B161" s="222"/>
      <c r="C161" s="223"/>
      <c r="D161" s="215" t="s">
        <v>130</v>
      </c>
      <c r="E161" s="224" t="s">
        <v>19</v>
      </c>
      <c r="F161" s="225" t="s">
        <v>225</v>
      </c>
      <c r="G161" s="223"/>
      <c r="H161" s="226">
        <v>22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2" t="s">
        <v>130</v>
      </c>
      <c r="AU161" s="232" t="s">
        <v>81</v>
      </c>
      <c r="AV161" s="13" t="s">
        <v>81</v>
      </c>
      <c r="AW161" s="13" t="s">
        <v>32</v>
      </c>
      <c r="AX161" s="13" t="s">
        <v>79</v>
      </c>
      <c r="AY161" s="232" t="s">
        <v>118</v>
      </c>
    </row>
    <row r="162" spans="1:63" s="12" customFormat="1" ht="22.8" customHeight="1">
      <c r="A162" s="12"/>
      <c r="B162" s="185"/>
      <c r="C162" s="186"/>
      <c r="D162" s="187" t="s">
        <v>70</v>
      </c>
      <c r="E162" s="199" t="s">
        <v>175</v>
      </c>
      <c r="F162" s="199" t="s">
        <v>226</v>
      </c>
      <c r="G162" s="186"/>
      <c r="H162" s="186"/>
      <c r="I162" s="189"/>
      <c r="J162" s="200">
        <f>BK162</f>
        <v>0</v>
      </c>
      <c r="K162" s="186"/>
      <c r="L162" s="191"/>
      <c r="M162" s="192"/>
      <c r="N162" s="193"/>
      <c r="O162" s="193"/>
      <c r="P162" s="194">
        <f>SUM(P163:P189)</f>
        <v>0</v>
      </c>
      <c r="Q162" s="193"/>
      <c r="R162" s="194">
        <f>SUM(R163:R189)</f>
        <v>56.945116999999996</v>
      </c>
      <c r="S162" s="193"/>
      <c r="T162" s="195">
        <f>SUM(T163:T189)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6" t="s">
        <v>79</v>
      </c>
      <c r="AT162" s="197" t="s">
        <v>70</v>
      </c>
      <c r="AU162" s="197" t="s">
        <v>79</v>
      </c>
      <c r="AY162" s="196" t="s">
        <v>118</v>
      </c>
      <c r="BK162" s="198">
        <f>SUM(BK163:BK189)</f>
        <v>0</v>
      </c>
    </row>
    <row r="163" spans="1:65" s="2" customFormat="1" ht="24.15" customHeight="1">
      <c r="A163" s="38"/>
      <c r="B163" s="39"/>
      <c r="C163" s="201" t="s">
        <v>227</v>
      </c>
      <c r="D163" s="201" t="s">
        <v>120</v>
      </c>
      <c r="E163" s="202" t="s">
        <v>228</v>
      </c>
      <c r="F163" s="203" t="s">
        <v>229</v>
      </c>
      <c r="G163" s="204" t="s">
        <v>136</v>
      </c>
      <c r="H163" s="205">
        <v>44</v>
      </c>
      <c r="I163" s="206"/>
      <c r="J163" s="207">
        <f>ROUND(I163*H163,2)</f>
        <v>0</v>
      </c>
      <c r="K163" s="208"/>
      <c r="L163" s="44"/>
      <c r="M163" s="209" t="s">
        <v>19</v>
      </c>
      <c r="N163" s="210" t="s">
        <v>42</v>
      </c>
      <c r="O163" s="84"/>
      <c r="P163" s="211">
        <f>O163*H163</f>
        <v>0</v>
      </c>
      <c r="Q163" s="211">
        <v>0.0001</v>
      </c>
      <c r="R163" s="211">
        <f>Q163*H163</f>
        <v>0.0044</v>
      </c>
      <c r="S163" s="211">
        <v>0</v>
      </c>
      <c r="T163" s="21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3" t="s">
        <v>124</v>
      </c>
      <c r="AT163" s="213" t="s">
        <v>120</v>
      </c>
      <c r="AU163" s="213" t="s">
        <v>81</v>
      </c>
      <c r="AY163" s="17" t="s">
        <v>118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7" t="s">
        <v>79</v>
      </c>
      <c r="BK163" s="214">
        <f>ROUND(I163*H163,2)</f>
        <v>0</v>
      </c>
      <c r="BL163" s="17" t="s">
        <v>124</v>
      </c>
      <c r="BM163" s="213" t="s">
        <v>230</v>
      </c>
    </row>
    <row r="164" spans="1:47" s="2" customFormat="1" ht="12">
      <c r="A164" s="38"/>
      <c r="B164" s="39"/>
      <c r="C164" s="40"/>
      <c r="D164" s="215" t="s">
        <v>126</v>
      </c>
      <c r="E164" s="40"/>
      <c r="F164" s="216" t="s">
        <v>231</v>
      </c>
      <c r="G164" s="40"/>
      <c r="H164" s="40"/>
      <c r="I164" s="217"/>
      <c r="J164" s="40"/>
      <c r="K164" s="40"/>
      <c r="L164" s="44"/>
      <c r="M164" s="218"/>
      <c r="N164" s="21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126</v>
      </c>
      <c r="AU164" s="17" t="s">
        <v>81</v>
      </c>
    </row>
    <row r="165" spans="1:47" s="2" customFormat="1" ht="12">
      <c r="A165" s="38"/>
      <c r="B165" s="39"/>
      <c r="C165" s="40"/>
      <c r="D165" s="220" t="s">
        <v>128</v>
      </c>
      <c r="E165" s="40"/>
      <c r="F165" s="221" t="s">
        <v>232</v>
      </c>
      <c r="G165" s="40"/>
      <c r="H165" s="40"/>
      <c r="I165" s="217"/>
      <c r="J165" s="40"/>
      <c r="K165" s="40"/>
      <c r="L165" s="44"/>
      <c r="M165" s="218"/>
      <c r="N165" s="21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128</v>
      </c>
      <c r="AU165" s="17" t="s">
        <v>81</v>
      </c>
    </row>
    <row r="166" spans="1:51" s="13" customFormat="1" ht="12">
      <c r="A166" s="13"/>
      <c r="B166" s="222"/>
      <c r="C166" s="223"/>
      <c r="D166" s="215" t="s">
        <v>130</v>
      </c>
      <c r="E166" s="224" t="s">
        <v>19</v>
      </c>
      <c r="F166" s="225" t="s">
        <v>233</v>
      </c>
      <c r="G166" s="223"/>
      <c r="H166" s="226">
        <v>44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2" t="s">
        <v>130</v>
      </c>
      <c r="AU166" s="232" t="s">
        <v>81</v>
      </c>
      <c r="AV166" s="13" t="s">
        <v>81</v>
      </c>
      <c r="AW166" s="13" t="s">
        <v>32</v>
      </c>
      <c r="AX166" s="13" t="s">
        <v>79</v>
      </c>
      <c r="AY166" s="232" t="s">
        <v>118</v>
      </c>
    </row>
    <row r="167" spans="1:65" s="2" customFormat="1" ht="24.15" customHeight="1">
      <c r="A167" s="38"/>
      <c r="B167" s="39"/>
      <c r="C167" s="201" t="s">
        <v>234</v>
      </c>
      <c r="D167" s="201" t="s">
        <v>120</v>
      </c>
      <c r="E167" s="202" t="s">
        <v>235</v>
      </c>
      <c r="F167" s="203" t="s">
        <v>236</v>
      </c>
      <c r="G167" s="204" t="s">
        <v>123</v>
      </c>
      <c r="H167" s="205">
        <v>207.7</v>
      </c>
      <c r="I167" s="206"/>
      <c r="J167" s="207">
        <f>ROUND(I167*H167,2)</f>
        <v>0</v>
      </c>
      <c r="K167" s="208"/>
      <c r="L167" s="44"/>
      <c r="M167" s="209" t="s">
        <v>19</v>
      </c>
      <c r="N167" s="210" t="s">
        <v>42</v>
      </c>
      <c r="O167" s="84"/>
      <c r="P167" s="211">
        <f>O167*H167</f>
        <v>0</v>
      </c>
      <c r="Q167" s="211">
        <v>0.0012</v>
      </c>
      <c r="R167" s="211">
        <f>Q167*H167</f>
        <v>0.24923999999999996</v>
      </c>
      <c r="S167" s="211">
        <v>0</v>
      </c>
      <c r="T167" s="21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3" t="s">
        <v>124</v>
      </c>
      <c r="AT167" s="213" t="s">
        <v>120</v>
      </c>
      <c r="AU167" s="213" t="s">
        <v>81</v>
      </c>
      <c r="AY167" s="17" t="s">
        <v>118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7" t="s">
        <v>79</v>
      </c>
      <c r="BK167" s="214">
        <f>ROUND(I167*H167,2)</f>
        <v>0</v>
      </c>
      <c r="BL167" s="17" t="s">
        <v>124</v>
      </c>
      <c r="BM167" s="213" t="s">
        <v>237</v>
      </c>
    </row>
    <row r="168" spans="1:47" s="2" customFormat="1" ht="12">
      <c r="A168" s="38"/>
      <c r="B168" s="39"/>
      <c r="C168" s="40"/>
      <c r="D168" s="215" t="s">
        <v>126</v>
      </c>
      <c r="E168" s="40"/>
      <c r="F168" s="216" t="s">
        <v>238</v>
      </c>
      <c r="G168" s="40"/>
      <c r="H168" s="40"/>
      <c r="I168" s="217"/>
      <c r="J168" s="40"/>
      <c r="K168" s="40"/>
      <c r="L168" s="44"/>
      <c r="M168" s="218"/>
      <c r="N168" s="21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126</v>
      </c>
      <c r="AU168" s="17" t="s">
        <v>81</v>
      </c>
    </row>
    <row r="169" spans="1:47" s="2" customFormat="1" ht="12">
      <c r="A169" s="38"/>
      <c r="B169" s="39"/>
      <c r="C169" s="40"/>
      <c r="D169" s="220" t="s">
        <v>128</v>
      </c>
      <c r="E169" s="40"/>
      <c r="F169" s="221" t="s">
        <v>239</v>
      </c>
      <c r="G169" s="40"/>
      <c r="H169" s="40"/>
      <c r="I169" s="217"/>
      <c r="J169" s="40"/>
      <c r="K169" s="40"/>
      <c r="L169" s="44"/>
      <c r="M169" s="218"/>
      <c r="N169" s="21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128</v>
      </c>
      <c r="AU169" s="17" t="s">
        <v>81</v>
      </c>
    </row>
    <row r="170" spans="1:51" s="13" customFormat="1" ht="12">
      <c r="A170" s="13"/>
      <c r="B170" s="222"/>
      <c r="C170" s="223"/>
      <c r="D170" s="215" t="s">
        <v>130</v>
      </c>
      <c r="E170" s="224" t="s">
        <v>19</v>
      </c>
      <c r="F170" s="225" t="s">
        <v>240</v>
      </c>
      <c r="G170" s="223"/>
      <c r="H170" s="226">
        <v>84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2" t="s">
        <v>130</v>
      </c>
      <c r="AU170" s="232" t="s">
        <v>81</v>
      </c>
      <c r="AV170" s="13" t="s">
        <v>81</v>
      </c>
      <c r="AW170" s="13" t="s">
        <v>32</v>
      </c>
      <c r="AX170" s="13" t="s">
        <v>71</v>
      </c>
      <c r="AY170" s="232" t="s">
        <v>118</v>
      </c>
    </row>
    <row r="171" spans="1:51" s="13" customFormat="1" ht="12">
      <c r="A171" s="13"/>
      <c r="B171" s="222"/>
      <c r="C171" s="223"/>
      <c r="D171" s="215" t="s">
        <v>130</v>
      </c>
      <c r="E171" s="224" t="s">
        <v>19</v>
      </c>
      <c r="F171" s="225" t="s">
        <v>241</v>
      </c>
      <c r="G171" s="223"/>
      <c r="H171" s="226">
        <v>15.7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2" t="s">
        <v>130</v>
      </c>
      <c r="AU171" s="232" t="s">
        <v>81</v>
      </c>
      <c r="AV171" s="13" t="s">
        <v>81</v>
      </c>
      <c r="AW171" s="13" t="s">
        <v>32</v>
      </c>
      <c r="AX171" s="13" t="s">
        <v>71</v>
      </c>
      <c r="AY171" s="232" t="s">
        <v>118</v>
      </c>
    </row>
    <row r="172" spans="1:51" s="13" customFormat="1" ht="12">
      <c r="A172" s="13"/>
      <c r="B172" s="222"/>
      <c r="C172" s="223"/>
      <c r="D172" s="215" t="s">
        <v>130</v>
      </c>
      <c r="E172" s="224" t="s">
        <v>19</v>
      </c>
      <c r="F172" s="225" t="s">
        <v>242</v>
      </c>
      <c r="G172" s="223"/>
      <c r="H172" s="226">
        <v>108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2" t="s">
        <v>130</v>
      </c>
      <c r="AU172" s="232" t="s">
        <v>81</v>
      </c>
      <c r="AV172" s="13" t="s">
        <v>81</v>
      </c>
      <c r="AW172" s="13" t="s">
        <v>32</v>
      </c>
      <c r="AX172" s="13" t="s">
        <v>71</v>
      </c>
      <c r="AY172" s="232" t="s">
        <v>118</v>
      </c>
    </row>
    <row r="173" spans="1:51" s="14" customFormat="1" ht="12">
      <c r="A173" s="14"/>
      <c r="B173" s="233"/>
      <c r="C173" s="234"/>
      <c r="D173" s="215" t="s">
        <v>130</v>
      </c>
      <c r="E173" s="235" t="s">
        <v>19</v>
      </c>
      <c r="F173" s="236" t="s">
        <v>133</v>
      </c>
      <c r="G173" s="234"/>
      <c r="H173" s="237">
        <v>207.7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3" t="s">
        <v>130</v>
      </c>
      <c r="AU173" s="243" t="s">
        <v>81</v>
      </c>
      <c r="AV173" s="14" t="s">
        <v>124</v>
      </c>
      <c r="AW173" s="14" t="s">
        <v>32</v>
      </c>
      <c r="AX173" s="14" t="s">
        <v>79</v>
      </c>
      <c r="AY173" s="243" t="s">
        <v>118</v>
      </c>
    </row>
    <row r="174" spans="1:65" s="2" customFormat="1" ht="16.5" customHeight="1">
      <c r="A174" s="38"/>
      <c r="B174" s="39"/>
      <c r="C174" s="201" t="s">
        <v>243</v>
      </c>
      <c r="D174" s="201" t="s">
        <v>120</v>
      </c>
      <c r="E174" s="202" t="s">
        <v>244</v>
      </c>
      <c r="F174" s="203" t="s">
        <v>245</v>
      </c>
      <c r="G174" s="204" t="s">
        <v>136</v>
      </c>
      <c r="H174" s="205">
        <v>44</v>
      </c>
      <c r="I174" s="206"/>
      <c r="J174" s="207">
        <f>ROUND(I174*H174,2)</f>
        <v>0</v>
      </c>
      <c r="K174" s="208"/>
      <c r="L174" s="44"/>
      <c r="M174" s="209" t="s">
        <v>19</v>
      </c>
      <c r="N174" s="210" t="s">
        <v>42</v>
      </c>
      <c r="O174" s="84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3" t="s">
        <v>124</v>
      </c>
      <c r="AT174" s="213" t="s">
        <v>120</v>
      </c>
      <c r="AU174" s="213" t="s">
        <v>81</v>
      </c>
      <c r="AY174" s="17" t="s">
        <v>118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7" t="s">
        <v>79</v>
      </c>
      <c r="BK174" s="214">
        <f>ROUND(I174*H174,2)</f>
        <v>0</v>
      </c>
      <c r="BL174" s="17" t="s">
        <v>124</v>
      </c>
      <c r="BM174" s="213" t="s">
        <v>246</v>
      </c>
    </row>
    <row r="175" spans="1:47" s="2" customFormat="1" ht="12">
      <c r="A175" s="38"/>
      <c r="B175" s="39"/>
      <c r="C175" s="40"/>
      <c r="D175" s="215" t="s">
        <v>126</v>
      </c>
      <c r="E175" s="40"/>
      <c r="F175" s="216" t="s">
        <v>247</v>
      </c>
      <c r="G175" s="40"/>
      <c r="H175" s="40"/>
      <c r="I175" s="217"/>
      <c r="J175" s="40"/>
      <c r="K175" s="40"/>
      <c r="L175" s="44"/>
      <c r="M175" s="218"/>
      <c r="N175" s="21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126</v>
      </c>
      <c r="AU175" s="17" t="s">
        <v>81</v>
      </c>
    </row>
    <row r="176" spans="1:47" s="2" customFormat="1" ht="12">
      <c r="A176" s="38"/>
      <c r="B176" s="39"/>
      <c r="C176" s="40"/>
      <c r="D176" s="220" t="s">
        <v>128</v>
      </c>
      <c r="E176" s="40"/>
      <c r="F176" s="221" t="s">
        <v>248</v>
      </c>
      <c r="G176" s="40"/>
      <c r="H176" s="40"/>
      <c r="I176" s="217"/>
      <c r="J176" s="40"/>
      <c r="K176" s="40"/>
      <c r="L176" s="44"/>
      <c r="M176" s="218"/>
      <c r="N176" s="21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128</v>
      </c>
      <c r="AU176" s="17" t="s">
        <v>81</v>
      </c>
    </row>
    <row r="177" spans="1:65" s="2" customFormat="1" ht="16.5" customHeight="1">
      <c r="A177" s="38"/>
      <c r="B177" s="39"/>
      <c r="C177" s="201" t="s">
        <v>249</v>
      </c>
      <c r="D177" s="201" t="s">
        <v>120</v>
      </c>
      <c r="E177" s="202" t="s">
        <v>250</v>
      </c>
      <c r="F177" s="203" t="s">
        <v>251</v>
      </c>
      <c r="G177" s="204" t="s">
        <v>123</v>
      </c>
      <c r="H177" s="205">
        <v>207.7</v>
      </c>
      <c r="I177" s="206"/>
      <c r="J177" s="207">
        <f>ROUND(I177*H177,2)</f>
        <v>0</v>
      </c>
      <c r="K177" s="208"/>
      <c r="L177" s="44"/>
      <c r="M177" s="209" t="s">
        <v>19</v>
      </c>
      <c r="N177" s="210" t="s">
        <v>42</v>
      </c>
      <c r="O177" s="84"/>
      <c r="P177" s="211">
        <f>O177*H177</f>
        <v>0</v>
      </c>
      <c r="Q177" s="211">
        <v>1E-05</v>
      </c>
      <c r="R177" s="211">
        <f>Q177*H177</f>
        <v>0.002077</v>
      </c>
      <c r="S177" s="211">
        <v>0</v>
      </c>
      <c r="T177" s="21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3" t="s">
        <v>124</v>
      </c>
      <c r="AT177" s="213" t="s">
        <v>120</v>
      </c>
      <c r="AU177" s="213" t="s">
        <v>81</v>
      </c>
      <c r="AY177" s="17" t="s">
        <v>118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7" t="s">
        <v>79</v>
      </c>
      <c r="BK177" s="214">
        <f>ROUND(I177*H177,2)</f>
        <v>0</v>
      </c>
      <c r="BL177" s="17" t="s">
        <v>124</v>
      </c>
      <c r="BM177" s="213" t="s">
        <v>252</v>
      </c>
    </row>
    <row r="178" spans="1:47" s="2" customFormat="1" ht="12">
      <c r="A178" s="38"/>
      <c r="B178" s="39"/>
      <c r="C178" s="40"/>
      <c r="D178" s="215" t="s">
        <v>126</v>
      </c>
      <c r="E178" s="40"/>
      <c r="F178" s="216" t="s">
        <v>253</v>
      </c>
      <c r="G178" s="40"/>
      <c r="H178" s="40"/>
      <c r="I178" s="217"/>
      <c r="J178" s="40"/>
      <c r="K178" s="40"/>
      <c r="L178" s="44"/>
      <c r="M178" s="218"/>
      <c r="N178" s="21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126</v>
      </c>
      <c r="AU178" s="17" t="s">
        <v>81</v>
      </c>
    </row>
    <row r="179" spans="1:47" s="2" customFormat="1" ht="12">
      <c r="A179" s="38"/>
      <c r="B179" s="39"/>
      <c r="C179" s="40"/>
      <c r="D179" s="220" t="s">
        <v>128</v>
      </c>
      <c r="E179" s="40"/>
      <c r="F179" s="221" t="s">
        <v>254</v>
      </c>
      <c r="G179" s="40"/>
      <c r="H179" s="40"/>
      <c r="I179" s="217"/>
      <c r="J179" s="40"/>
      <c r="K179" s="40"/>
      <c r="L179" s="44"/>
      <c r="M179" s="218"/>
      <c r="N179" s="21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128</v>
      </c>
      <c r="AU179" s="17" t="s">
        <v>81</v>
      </c>
    </row>
    <row r="180" spans="1:65" s="2" customFormat="1" ht="24.15" customHeight="1">
      <c r="A180" s="38"/>
      <c r="B180" s="39"/>
      <c r="C180" s="201" t="s">
        <v>7</v>
      </c>
      <c r="D180" s="201" t="s">
        <v>120</v>
      </c>
      <c r="E180" s="202" t="s">
        <v>255</v>
      </c>
      <c r="F180" s="203" t="s">
        <v>256</v>
      </c>
      <c r="G180" s="204" t="s">
        <v>136</v>
      </c>
      <c r="H180" s="205">
        <v>211</v>
      </c>
      <c r="I180" s="206"/>
      <c r="J180" s="207">
        <f>ROUND(I180*H180,2)</f>
        <v>0</v>
      </c>
      <c r="K180" s="208"/>
      <c r="L180" s="44"/>
      <c r="M180" s="209" t="s">
        <v>19</v>
      </c>
      <c r="N180" s="210" t="s">
        <v>42</v>
      </c>
      <c r="O180" s="84"/>
      <c r="P180" s="211">
        <f>O180*H180</f>
        <v>0</v>
      </c>
      <c r="Q180" s="211">
        <v>0.14067</v>
      </c>
      <c r="R180" s="211">
        <f>Q180*H180</f>
        <v>29.681369999999998</v>
      </c>
      <c r="S180" s="211">
        <v>0</v>
      </c>
      <c r="T180" s="21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3" t="s">
        <v>124</v>
      </c>
      <c r="AT180" s="213" t="s">
        <v>120</v>
      </c>
      <c r="AU180" s="213" t="s">
        <v>81</v>
      </c>
      <c r="AY180" s="17" t="s">
        <v>118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7" t="s">
        <v>79</v>
      </c>
      <c r="BK180" s="214">
        <f>ROUND(I180*H180,2)</f>
        <v>0</v>
      </c>
      <c r="BL180" s="17" t="s">
        <v>124</v>
      </c>
      <c r="BM180" s="213" t="s">
        <v>257</v>
      </c>
    </row>
    <row r="181" spans="1:47" s="2" customFormat="1" ht="12">
      <c r="A181" s="38"/>
      <c r="B181" s="39"/>
      <c r="C181" s="40"/>
      <c r="D181" s="215" t="s">
        <v>126</v>
      </c>
      <c r="E181" s="40"/>
      <c r="F181" s="216" t="s">
        <v>258</v>
      </c>
      <c r="G181" s="40"/>
      <c r="H181" s="40"/>
      <c r="I181" s="217"/>
      <c r="J181" s="40"/>
      <c r="K181" s="40"/>
      <c r="L181" s="44"/>
      <c r="M181" s="218"/>
      <c r="N181" s="21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126</v>
      </c>
      <c r="AU181" s="17" t="s">
        <v>81</v>
      </c>
    </row>
    <row r="182" spans="1:47" s="2" customFormat="1" ht="12">
      <c r="A182" s="38"/>
      <c r="B182" s="39"/>
      <c r="C182" s="40"/>
      <c r="D182" s="220" t="s">
        <v>128</v>
      </c>
      <c r="E182" s="40"/>
      <c r="F182" s="221" t="s">
        <v>259</v>
      </c>
      <c r="G182" s="40"/>
      <c r="H182" s="40"/>
      <c r="I182" s="217"/>
      <c r="J182" s="40"/>
      <c r="K182" s="40"/>
      <c r="L182" s="44"/>
      <c r="M182" s="218"/>
      <c r="N182" s="21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128</v>
      </c>
      <c r="AU182" s="17" t="s">
        <v>81</v>
      </c>
    </row>
    <row r="183" spans="1:65" s="2" customFormat="1" ht="16.5" customHeight="1">
      <c r="A183" s="38"/>
      <c r="B183" s="39"/>
      <c r="C183" s="244" t="s">
        <v>260</v>
      </c>
      <c r="D183" s="244" t="s">
        <v>261</v>
      </c>
      <c r="E183" s="245" t="s">
        <v>262</v>
      </c>
      <c r="F183" s="246" t="s">
        <v>263</v>
      </c>
      <c r="G183" s="247" t="s">
        <v>136</v>
      </c>
      <c r="H183" s="248">
        <v>215.22</v>
      </c>
      <c r="I183" s="249"/>
      <c r="J183" s="250">
        <f>ROUND(I183*H183,2)</f>
        <v>0</v>
      </c>
      <c r="K183" s="251"/>
      <c r="L183" s="252"/>
      <c r="M183" s="253" t="s">
        <v>19</v>
      </c>
      <c r="N183" s="254" t="s">
        <v>42</v>
      </c>
      <c r="O183" s="84"/>
      <c r="P183" s="211">
        <f>O183*H183</f>
        <v>0</v>
      </c>
      <c r="Q183" s="211">
        <v>0.125</v>
      </c>
      <c r="R183" s="211">
        <f>Q183*H183</f>
        <v>26.9025</v>
      </c>
      <c r="S183" s="211">
        <v>0</v>
      </c>
      <c r="T183" s="21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3" t="s">
        <v>171</v>
      </c>
      <c r="AT183" s="213" t="s">
        <v>261</v>
      </c>
      <c r="AU183" s="213" t="s">
        <v>81</v>
      </c>
      <c r="AY183" s="17" t="s">
        <v>118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7" t="s">
        <v>79</v>
      </c>
      <c r="BK183" s="214">
        <f>ROUND(I183*H183,2)</f>
        <v>0</v>
      </c>
      <c r="BL183" s="17" t="s">
        <v>124</v>
      </c>
      <c r="BM183" s="213" t="s">
        <v>264</v>
      </c>
    </row>
    <row r="184" spans="1:47" s="2" customFormat="1" ht="12">
      <c r="A184" s="38"/>
      <c r="B184" s="39"/>
      <c r="C184" s="40"/>
      <c r="D184" s="215" t="s">
        <v>126</v>
      </c>
      <c r="E184" s="40"/>
      <c r="F184" s="216" t="s">
        <v>263</v>
      </c>
      <c r="G184" s="40"/>
      <c r="H184" s="40"/>
      <c r="I184" s="217"/>
      <c r="J184" s="40"/>
      <c r="K184" s="40"/>
      <c r="L184" s="44"/>
      <c r="M184" s="218"/>
      <c r="N184" s="21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126</v>
      </c>
      <c r="AU184" s="17" t="s">
        <v>81</v>
      </c>
    </row>
    <row r="185" spans="1:51" s="13" customFormat="1" ht="12">
      <c r="A185" s="13"/>
      <c r="B185" s="222"/>
      <c r="C185" s="223"/>
      <c r="D185" s="215" t="s">
        <v>130</v>
      </c>
      <c r="E185" s="223"/>
      <c r="F185" s="225" t="s">
        <v>265</v>
      </c>
      <c r="G185" s="223"/>
      <c r="H185" s="226">
        <v>215.22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2" t="s">
        <v>130</v>
      </c>
      <c r="AU185" s="232" t="s">
        <v>81</v>
      </c>
      <c r="AV185" s="13" t="s">
        <v>81</v>
      </c>
      <c r="AW185" s="13" t="s">
        <v>4</v>
      </c>
      <c r="AX185" s="13" t="s">
        <v>79</v>
      </c>
      <c r="AY185" s="232" t="s">
        <v>118</v>
      </c>
    </row>
    <row r="186" spans="1:65" s="2" customFormat="1" ht="33" customHeight="1">
      <c r="A186" s="38"/>
      <c r="B186" s="39"/>
      <c r="C186" s="201" t="s">
        <v>266</v>
      </c>
      <c r="D186" s="201" t="s">
        <v>120</v>
      </c>
      <c r="E186" s="202" t="s">
        <v>267</v>
      </c>
      <c r="F186" s="203" t="s">
        <v>268</v>
      </c>
      <c r="G186" s="204" t="s">
        <v>136</v>
      </c>
      <c r="H186" s="205">
        <v>173</v>
      </c>
      <c r="I186" s="206"/>
      <c r="J186" s="207">
        <f>ROUND(I186*H186,2)</f>
        <v>0</v>
      </c>
      <c r="K186" s="208"/>
      <c r="L186" s="44"/>
      <c r="M186" s="209" t="s">
        <v>19</v>
      </c>
      <c r="N186" s="210" t="s">
        <v>42</v>
      </c>
      <c r="O186" s="84"/>
      <c r="P186" s="211">
        <f>O186*H186</f>
        <v>0</v>
      </c>
      <c r="Q186" s="211">
        <v>0.00061</v>
      </c>
      <c r="R186" s="211">
        <f>Q186*H186</f>
        <v>0.10553</v>
      </c>
      <c r="S186" s="211">
        <v>0</v>
      </c>
      <c r="T186" s="21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3" t="s">
        <v>124</v>
      </c>
      <c r="AT186" s="213" t="s">
        <v>120</v>
      </c>
      <c r="AU186" s="213" t="s">
        <v>81</v>
      </c>
      <c r="AY186" s="17" t="s">
        <v>118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7" t="s">
        <v>79</v>
      </c>
      <c r="BK186" s="214">
        <f>ROUND(I186*H186,2)</f>
        <v>0</v>
      </c>
      <c r="BL186" s="17" t="s">
        <v>124</v>
      </c>
      <c r="BM186" s="213" t="s">
        <v>269</v>
      </c>
    </row>
    <row r="187" spans="1:47" s="2" customFormat="1" ht="12">
      <c r="A187" s="38"/>
      <c r="B187" s="39"/>
      <c r="C187" s="40"/>
      <c r="D187" s="215" t="s">
        <v>126</v>
      </c>
      <c r="E187" s="40"/>
      <c r="F187" s="216" t="s">
        <v>270</v>
      </c>
      <c r="G187" s="40"/>
      <c r="H187" s="40"/>
      <c r="I187" s="217"/>
      <c r="J187" s="40"/>
      <c r="K187" s="40"/>
      <c r="L187" s="44"/>
      <c r="M187" s="218"/>
      <c r="N187" s="21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126</v>
      </c>
      <c r="AU187" s="17" t="s">
        <v>81</v>
      </c>
    </row>
    <row r="188" spans="1:47" s="2" customFormat="1" ht="12">
      <c r="A188" s="38"/>
      <c r="B188" s="39"/>
      <c r="C188" s="40"/>
      <c r="D188" s="220" t="s">
        <v>128</v>
      </c>
      <c r="E188" s="40"/>
      <c r="F188" s="221" t="s">
        <v>271</v>
      </c>
      <c r="G188" s="40"/>
      <c r="H188" s="40"/>
      <c r="I188" s="217"/>
      <c r="J188" s="40"/>
      <c r="K188" s="40"/>
      <c r="L188" s="44"/>
      <c r="M188" s="218"/>
      <c r="N188" s="21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128</v>
      </c>
      <c r="AU188" s="17" t="s">
        <v>81</v>
      </c>
    </row>
    <row r="189" spans="1:51" s="13" customFormat="1" ht="12">
      <c r="A189" s="13"/>
      <c r="B189" s="222"/>
      <c r="C189" s="223"/>
      <c r="D189" s="215" t="s">
        <v>130</v>
      </c>
      <c r="E189" s="224" t="s">
        <v>19</v>
      </c>
      <c r="F189" s="225" t="s">
        <v>272</v>
      </c>
      <c r="G189" s="223"/>
      <c r="H189" s="226">
        <v>173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2" t="s">
        <v>130</v>
      </c>
      <c r="AU189" s="232" t="s">
        <v>81</v>
      </c>
      <c r="AV189" s="13" t="s">
        <v>81</v>
      </c>
      <c r="AW189" s="13" t="s">
        <v>32</v>
      </c>
      <c r="AX189" s="13" t="s">
        <v>79</v>
      </c>
      <c r="AY189" s="232" t="s">
        <v>118</v>
      </c>
    </row>
    <row r="190" spans="1:63" s="12" customFormat="1" ht="22.8" customHeight="1">
      <c r="A190" s="12"/>
      <c r="B190" s="185"/>
      <c r="C190" s="186"/>
      <c r="D190" s="187" t="s">
        <v>70</v>
      </c>
      <c r="E190" s="199" t="s">
        <v>273</v>
      </c>
      <c r="F190" s="199" t="s">
        <v>274</v>
      </c>
      <c r="G190" s="186"/>
      <c r="H190" s="186"/>
      <c r="I190" s="189"/>
      <c r="J190" s="200">
        <f>BK190</f>
        <v>0</v>
      </c>
      <c r="K190" s="186"/>
      <c r="L190" s="191"/>
      <c r="M190" s="192"/>
      <c r="N190" s="193"/>
      <c r="O190" s="193"/>
      <c r="P190" s="194">
        <f>SUM(P191:P193)</f>
        <v>0</v>
      </c>
      <c r="Q190" s="193"/>
      <c r="R190" s="194">
        <f>SUM(R191:R193)</f>
        <v>0</v>
      </c>
      <c r="S190" s="193"/>
      <c r="T190" s="195">
        <f>SUM(T191:T193)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6" t="s">
        <v>79</v>
      </c>
      <c r="AT190" s="197" t="s">
        <v>70</v>
      </c>
      <c r="AU190" s="197" t="s">
        <v>79</v>
      </c>
      <c r="AY190" s="196" t="s">
        <v>118</v>
      </c>
      <c r="BK190" s="198">
        <f>SUM(BK191:BK193)</f>
        <v>0</v>
      </c>
    </row>
    <row r="191" spans="1:65" s="2" customFormat="1" ht="21.75" customHeight="1">
      <c r="A191" s="38"/>
      <c r="B191" s="39"/>
      <c r="C191" s="201" t="s">
        <v>275</v>
      </c>
      <c r="D191" s="201" t="s">
        <v>120</v>
      </c>
      <c r="E191" s="202" t="s">
        <v>276</v>
      </c>
      <c r="F191" s="203" t="s">
        <v>277</v>
      </c>
      <c r="G191" s="204" t="s">
        <v>278</v>
      </c>
      <c r="H191" s="205">
        <v>609.63</v>
      </c>
      <c r="I191" s="206"/>
      <c r="J191" s="207">
        <f>ROUND(I191*H191,2)</f>
        <v>0</v>
      </c>
      <c r="K191" s="208"/>
      <c r="L191" s="44"/>
      <c r="M191" s="209" t="s">
        <v>19</v>
      </c>
      <c r="N191" s="210" t="s">
        <v>42</v>
      </c>
      <c r="O191" s="84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3" t="s">
        <v>124</v>
      </c>
      <c r="AT191" s="213" t="s">
        <v>120</v>
      </c>
      <c r="AU191" s="213" t="s">
        <v>81</v>
      </c>
      <c r="AY191" s="17" t="s">
        <v>118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7" t="s">
        <v>79</v>
      </c>
      <c r="BK191" s="214">
        <f>ROUND(I191*H191,2)</f>
        <v>0</v>
      </c>
      <c r="BL191" s="17" t="s">
        <v>124</v>
      </c>
      <c r="BM191" s="213" t="s">
        <v>279</v>
      </c>
    </row>
    <row r="192" spans="1:47" s="2" customFormat="1" ht="12">
      <c r="A192" s="38"/>
      <c r="B192" s="39"/>
      <c r="C192" s="40"/>
      <c r="D192" s="215" t="s">
        <v>126</v>
      </c>
      <c r="E192" s="40"/>
      <c r="F192" s="216" t="s">
        <v>280</v>
      </c>
      <c r="G192" s="40"/>
      <c r="H192" s="40"/>
      <c r="I192" s="217"/>
      <c r="J192" s="40"/>
      <c r="K192" s="40"/>
      <c r="L192" s="44"/>
      <c r="M192" s="218"/>
      <c r="N192" s="21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126</v>
      </c>
      <c r="AU192" s="17" t="s">
        <v>81</v>
      </c>
    </row>
    <row r="193" spans="1:47" s="2" customFormat="1" ht="12">
      <c r="A193" s="38"/>
      <c r="B193" s="39"/>
      <c r="C193" s="40"/>
      <c r="D193" s="220" t="s">
        <v>128</v>
      </c>
      <c r="E193" s="40"/>
      <c r="F193" s="221" t="s">
        <v>281</v>
      </c>
      <c r="G193" s="40"/>
      <c r="H193" s="40"/>
      <c r="I193" s="217"/>
      <c r="J193" s="40"/>
      <c r="K193" s="40"/>
      <c r="L193" s="44"/>
      <c r="M193" s="218"/>
      <c r="N193" s="21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128</v>
      </c>
      <c r="AU193" s="17" t="s">
        <v>81</v>
      </c>
    </row>
    <row r="194" spans="1:63" s="12" customFormat="1" ht="22.8" customHeight="1">
      <c r="A194" s="12"/>
      <c r="B194" s="185"/>
      <c r="C194" s="186"/>
      <c r="D194" s="187" t="s">
        <v>70</v>
      </c>
      <c r="E194" s="199" t="s">
        <v>282</v>
      </c>
      <c r="F194" s="199" t="s">
        <v>283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SUM(P195:P200)</f>
        <v>0</v>
      </c>
      <c r="Q194" s="193"/>
      <c r="R194" s="194">
        <f>SUM(R195:R200)</f>
        <v>0</v>
      </c>
      <c r="S194" s="193"/>
      <c r="T194" s="195">
        <f>SUM(T195:T200)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6" t="s">
        <v>79</v>
      </c>
      <c r="AT194" s="197" t="s">
        <v>70</v>
      </c>
      <c r="AU194" s="197" t="s">
        <v>79</v>
      </c>
      <c r="AY194" s="196" t="s">
        <v>118</v>
      </c>
      <c r="BK194" s="198">
        <f>SUM(BK195:BK200)</f>
        <v>0</v>
      </c>
    </row>
    <row r="195" spans="1:65" s="2" customFormat="1" ht="33" customHeight="1">
      <c r="A195" s="38"/>
      <c r="B195" s="39"/>
      <c r="C195" s="201" t="s">
        <v>284</v>
      </c>
      <c r="D195" s="201" t="s">
        <v>120</v>
      </c>
      <c r="E195" s="202" t="s">
        <v>285</v>
      </c>
      <c r="F195" s="203" t="s">
        <v>286</v>
      </c>
      <c r="G195" s="204" t="s">
        <v>278</v>
      </c>
      <c r="H195" s="205">
        <v>933.946</v>
      </c>
      <c r="I195" s="206"/>
      <c r="J195" s="207">
        <f>ROUND(I195*H195,2)</f>
        <v>0</v>
      </c>
      <c r="K195" s="208"/>
      <c r="L195" s="44"/>
      <c r="M195" s="209" t="s">
        <v>19</v>
      </c>
      <c r="N195" s="210" t="s">
        <v>42</v>
      </c>
      <c r="O195" s="84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3" t="s">
        <v>124</v>
      </c>
      <c r="AT195" s="213" t="s">
        <v>120</v>
      </c>
      <c r="AU195" s="213" t="s">
        <v>81</v>
      </c>
      <c r="AY195" s="17" t="s">
        <v>118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7" t="s">
        <v>79</v>
      </c>
      <c r="BK195" s="214">
        <f>ROUND(I195*H195,2)</f>
        <v>0</v>
      </c>
      <c r="BL195" s="17" t="s">
        <v>124</v>
      </c>
      <c r="BM195" s="213" t="s">
        <v>287</v>
      </c>
    </row>
    <row r="196" spans="1:47" s="2" customFormat="1" ht="12">
      <c r="A196" s="38"/>
      <c r="B196" s="39"/>
      <c r="C196" s="40"/>
      <c r="D196" s="215" t="s">
        <v>126</v>
      </c>
      <c r="E196" s="40"/>
      <c r="F196" s="216" t="s">
        <v>288</v>
      </c>
      <c r="G196" s="40"/>
      <c r="H196" s="40"/>
      <c r="I196" s="217"/>
      <c r="J196" s="40"/>
      <c r="K196" s="40"/>
      <c r="L196" s="44"/>
      <c r="M196" s="218"/>
      <c r="N196" s="21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126</v>
      </c>
      <c r="AU196" s="17" t="s">
        <v>81</v>
      </c>
    </row>
    <row r="197" spans="1:47" s="2" customFormat="1" ht="12">
      <c r="A197" s="38"/>
      <c r="B197" s="39"/>
      <c r="C197" s="40"/>
      <c r="D197" s="220" t="s">
        <v>128</v>
      </c>
      <c r="E197" s="40"/>
      <c r="F197" s="221" t="s">
        <v>289</v>
      </c>
      <c r="G197" s="40"/>
      <c r="H197" s="40"/>
      <c r="I197" s="217"/>
      <c r="J197" s="40"/>
      <c r="K197" s="40"/>
      <c r="L197" s="44"/>
      <c r="M197" s="218"/>
      <c r="N197" s="21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128</v>
      </c>
      <c r="AU197" s="17" t="s">
        <v>81</v>
      </c>
    </row>
    <row r="198" spans="1:65" s="2" customFormat="1" ht="33" customHeight="1">
      <c r="A198" s="38"/>
      <c r="B198" s="39"/>
      <c r="C198" s="201" t="s">
        <v>290</v>
      </c>
      <c r="D198" s="201" t="s">
        <v>120</v>
      </c>
      <c r="E198" s="202" t="s">
        <v>291</v>
      </c>
      <c r="F198" s="203" t="s">
        <v>292</v>
      </c>
      <c r="G198" s="204" t="s">
        <v>278</v>
      </c>
      <c r="H198" s="205">
        <v>933.946</v>
      </c>
      <c r="I198" s="206"/>
      <c r="J198" s="207">
        <f>ROUND(I198*H198,2)</f>
        <v>0</v>
      </c>
      <c r="K198" s="208"/>
      <c r="L198" s="44"/>
      <c r="M198" s="209" t="s">
        <v>19</v>
      </c>
      <c r="N198" s="210" t="s">
        <v>42</v>
      </c>
      <c r="O198" s="84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3" t="s">
        <v>124</v>
      </c>
      <c r="AT198" s="213" t="s">
        <v>120</v>
      </c>
      <c r="AU198" s="213" t="s">
        <v>81</v>
      </c>
      <c r="AY198" s="17" t="s">
        <v>118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7" t="s">
        <v>79</v>
      </c>
      <c r="BK198" s="214">
        <f>ROUND(I198*H198,2)</f>
        <v>0</v>
      </c>
      <c r="BL198" s="17" t="s">
        <v>124</v>
      </c>
      <c r="BM198" s="213" t="s">
        <v>293</v>
      </c>
    </row>
    <row r="199" spans="1:47" s="2" customFormat="1" ht="12">
      <c r="A199" s="38"/>
      <c r="B199" s="39"/>
      <c r="C199" s="40"/>
      <c r="D199" s="215" t="s">
        <v>126</v>
      </c>
      <c r="E199" s="40"/>
      <c r="F199" s="216" t="s">
        <v>294</v>
      </c>
      <c r="G199" s="40"/>
      <c r="H199" s="40"/>
      <c r="I199" s="217"/>
      <c r="J199" s="40"/>
      <c r="K199" s="40"/>
      <c r="L199" s="44"/>
      <c r="M199" s="218"/>
      <c r="N199" s="21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126</v>
      </c>
      <c r="AU199" s="17" t="s">
        <v>81</v>
      </c>
    </row>
    <row r="200" spans="1:47" s="2" customFormat="1" ht="12">
      <c r="A200" s="38"/>
      <c r="B200" s="39"/>
      <c r="C200" s="40"/>
      <c r="D200" s="220" t="s">
        <v>128</v>
      </c>
      <c r="E200" s="40"/>
      <c r="F200" s="221" t="s">
        <v>295</v>
      </c>
      <c r="G200" s="40"/>
      <c r="H200" s="40"/>
      <c r="I200" s="217"/>
      <c r="J200" s="40"/>
      <c r="K200" s="40"/>
      <c r="L200" s="44"/>
      <c r="M200" s="218"/>
      <c r="N200" s="21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128</v>
      </c>
      <c r="AU200" s="17" t="s">
        <v>81</v>
      </c>
    </row>
    <row r="201" spans="1:63" s="12" customFormat="1" ht="25.9" customHeight="1">
      <c r="A201" s="12"/>
      <c r="B201" s="185"/>
      <c r="C201" s="186"/>
      <c r="D201" s="187" t="s">
        <v>70</v>
      </c>
      <c r="E201" s="188" t="s">
        <v>296</v>
      </c>
      <c r="F201" s="188" t="s">
        <v>297</v>
      </c>
      <c r="G201" s="186"/>
      <c r="H201" s="186"/>
      <c r="I201" s="189"/>
      <c r="J201" s="190">
        <f>BK201</f>
        <v>0</v>
      </c>
      <c r="K201" s="186"/>
      <c r="L201" s="191"/>
      <c r="M201" s="192"/>
      <c r="N201" s="193"/>
      <c r="O201" s="193"/>
      <c r="P201" s="194">
        <f>P202+P206+P210+P217+P221+P230</f>
        <v>0</v>
      </c>
      <c r="Q201" s="193"/>
      <c r="R201" s="194">
        <f>R202+R206+R210+R217+R221+R230</f>
        <v>0</v>
      </c>
      <c r="S201" s="193"/>
      <c r="T201" s="195">
        <f>T202+T206+T210+T217+T221+T230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6" t="s">
        <v>153</v>
      </c>
      <c r="AT201" s="197" t="s">
        <v>70</v>
      </c>
      <c r="AU201" s="197" t="s">
        <v>71</v>
      </c>
      <c r="AY201" s="196" t="s">
        <v>118</v>
      </c>
      <c r="BK201" s="198">
        <f>BK202+BK206+BK210+BK217+BK221+BK230</f>
        <v>0</v>
      </c>
    </row>
    <row r="202" spans="1:63" s="12" customFormat="1" ht="22.8" customHeight="1">
      <c r="A202" s="12"/>
      <c r="B202" s="185"/>
      <c r="C202" s="186"/>
      <c r="D202" s="187" t="s">
        <v>70</v>
      </c>
      <c r="E202" s="199" t="s">
        <v>298</v>
      </c>
      <c r="F202" s="199" t="s">
        <v>299</v>
      </c>
      <c r="G202" s="186"/>
      <c r="H202" s="186"/>
      <c r="I202" s="189"/>
      <c r="J202" s="200">
        <f>BK202</f>
        <v>0</v>
      </c>
      <c r="K202" s="186"/>
      <c r="L202" s="191"/>
      <c r="M202" s="192"/>
      <c r="N202" s="193"/>
      <c r="O202" s="193"/>
      <c r="P202" s="194">
        <f>SUM(P203:P205)</f>
        <v>0</v>
      </c>
      <c r="Q202" s="193"/>
      <c r="R202" s="194">
        <f>SUM(R203:R205)</f>
        <v>0</v>
      </c>
      <c r="S202" s="193"/>
      <c r="T202" s="195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6" t="s">
        <v>153</v>
      </c>
      <c r="AT202" s="197" t="s">
        <v>70</v>
      </c>
      <c r="AU202" s="197" t="s">
        <v>79</v>
      </c>
      <c r="AY202" s="196" t="s">
        <v>118</v>
      </c>
      <c r="BK202" s="198">
        <f>SUM(BK203:BK205)</f>
        <v>0</v>
      </c>
    </row>
    <row r="203" spans="1:65" s="2" customFormat="1" ht="16.5" customHeight="1">
      <c r="A203" s="38"/>
      <c r="B203" s="39"/>
      <c r="C203" s="201" t="s">
        <v>300</v>
      </c>
      <c r="D203" s="201" t="s">
        <v>120</v>
      </c>
      <c r="E203" s="202" t="s">
        <v>301</v>
      </c>
      <c r="F203" s="203" t="s">
        <v>302</v>
      </c>
      <c r="G203" s="204" t="s">
        <v>303</v>
      </c>
      <c r="H203" s="205">
        <v>1</v>
      </c>
      <c r="I203" s="206"/>
      <c r="J203" s="207">
        <f>ROUND(I203*H203,2)</f>
        <v>0</v>
      </c>
      <c r="K203" s="208"/>
      <c r="L203" s="44"/>
      <c r="M203" s="209" t="s">
        <v>19</v>
      </c>
      <c r="N203" s="210" t="s">
        <v>42</v>
      </c>
      <c r="O203" s="84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3" t="s">
        <v>304</v>
      </c>
      <c r="AT203" s="213" t="s">
        <v>120</v>
      </c>
      <c r="AU203" s="213" t="s">
        <v>81</v>
      </c>
      <c r="AY203" s="17" t="s">
        <v>118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7" t="s">
        <v>79</v>
      </c>
      <c r="BK203" s="214">
        <f>ROUND(I203*H203,2)</f>
        <v>0</v>
      </c>
      <c r="BL203" s="17" t="s">
        <v>304</v>
      </c>
      <c r="BM203" s="213" t="s">
        <v>305</v>
      </c>
    </row>
    <row r="204" spans="1:47" s="2" customFormat="1" ht="12">
      <c r="A204" s="38"/>
      <c r="B204" s="39"/>
      <c r="C204" s="40"/>
      <c r="D204" s="215" t="s">
        <v>126</v>
      </c>
      <c r="E204" s="40"/>
      <c r="F204" s="216" t="s">
        <v>302</v>
      </c>
      <c r="G204" s="40"/>
      <c r="H204" s="40"/>
      <c r="I204" s="217"/>
      <c r="J204" s="40"/>
      <c r="K204" s="40"/>
      <c r="L204" s="44"/>
      <c r="M204" s="218"/>
      <c r="N204" s="21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126</v>
      </c>
      <c r="AU204" s="17" t="s">
        <v>81</v>
      </c>
    </row>
    <row r="205" spans="1:47" s="2" customFormat="1" ht="12">
      <c r="A205" s="38"/>
      <c r="B205" s="39"/>
      <c r="C205" s="40"/>
      <c r="D205" s="220" t="s">
        <v>128</v>
      </c>
      <c r="E205" s="40"/>
      <c r="F205" s="221" t="s">
        <v>306</v>
      </c>
      <c r="G205" s="40"/>
      <c r="H205" s="40"/>
      <c r="I205" s="217"/>
      <c r="J205" s="40"/>
      <c r="K205" s="40"/>
      <c r="L205" s="44"/>
      <c r="M205" s="218"/>
      <c r="N205" s="21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128</v>
      </c>
      <c r="AU205" s="17" t="s">
        <v>81</v>
      </c>
    </row>
    <row r="206" spans="1:63" s="12" customFormat="1" ht="22.8" customHeight="1">
      <c r="A206" s="12"/>
      <c r="B206" s="185"/>
      <c r="C206" s="186"/>
      <c r="D206" s="187" t="s">
        <v>70</v>
      </c>
      <c r="E206" s="199" t="s">
        <v>307</v>
      </c>
      <c r="F206" s="199" t="s">
        <v>308</v>
      </c>
      <c r="G206" s="186"/>
      <c r="H206" s="186"/>
      <c r="I206" s="189"/>
      <c r="J206" s="200">
        <f>BK206</f>
        <v>0</v>
      </c>
      <c r="K206" s="186"/>
      <c r="L206" s="191"/>
      <c r="M206" s="192"/>
      <c r="N206" s="193"/>
      <c r="O206" s="193"/>
      <c r="P206" s="194">
        <f>SUM(P207:P209)</f>
        <v>0</v>
      </c>
      <c r="Q206" s="193"/>
      <c r="R206" s="194">
        <f>SUM(R207:R209)</f>
        <v>0</v>
      </c>
      <c r="S206" s="193"/>
      <c r="T206" s="195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6" t="s">
        <v>153</v>
      </c>
      <c r="AT206" s="197" t="s">
        <v>70</v>
      </c>
      <c r="AU206" s="197" t="s">
        <v>79</v>
      </c>
      <c r="AY206" s="196" t="s">
        <v>118</v>
      </c>
      <c r="BK206" s="198">
        <f>SUM(BK207:BK209)</f>
        <v>0</v>
      </c>
    </row>
    <row r="207" spans="1:65" s="2" customFormat="1" ht="16.5" customHeight="1">
      <c r="A207" s="38"/>
      <c r="B207" s="39"/>
      <c r="C207" s="201" t="s">
        <v>309</v>
      </c>
      <c r="D207" s="201" t="s">
        <v>120</v>
      </c>
      <c r="E207" s="202" t="s">
        <v>310</v>
      </c>
      <c r="F207" s="203" t="s">
        <v>308</v>
      </c>
      <c r="G207" s="204" t="s">
        <v>303</v>
      </c>
      <c r="H207" s="205">
        <v>1</v>
      </c>
      <c r="I207" s="206"/>
      <c r="J207" s="207">
        <f>ROUND(I207*H207,2)</f>
        <v>0</v>
      </c>
      <c r="K207" s="208"/>
      <c r="L207" s="44"/>
      <c r="M207" s="209" t="s">
        <v>19</v>
      </c>
      <c r="N207" s="210" t="s">
        <v>42</v>
      </c>
      <c r="O207" s="84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3" t="s">
        <v>304</v>
      </c>
      <c r="AT207" s="213" t="s">
        <v>120</v>
      </c>
      <c r="AU207" s="213" t="s">
        <v>81</v>
      </c>
      <c r="AY207" s="17" t="s">
        <v>118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7" t="s">
        <v>79</v>
      </c>
      <c r="BK207" s="214">
        <f>ROUND(I207*H207,2)</f>
        <v>0</v>
      </c>
      <c r="BL207" s="17" t="s">
        <v>304</v>
      </c>
      <c r="BM207" s="213" t="s">
        <v>311</v>
      </c>
    </row>
    <row r="208" spans="1:47" s="2" customFormat="1" ht="12">
      <c r="A208" s="38"/>
      <c r="B208" s="39"/>
      <c r="C208" s="40"/>
      <c r="D208" s="215" t="s">
        <v>126</v>
      </c>
      <c r="E208" s="40"/>
      <c r="F208" s="216" t="s">
        <v>308</v>
      </c>
      <c r="G208" s="40"/>
      <c r="H208" s="40"/>
      <c r="I208" s="217"/>
      <c r="J208" s="40"/>
      <c r="K208" s="40"/>
      <c r="L208" s="44"/>
      <c r="M208" s="218"/>
      <c r="N208" s="21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126</v>
      </c>
      <c r="AU208" s="17" t="s">
        <v>81</v>
      </c>
    </row>
    <row r="209" spans="1:47" s="2" customFormat="1" ht="12">
      <c r="A209" s="38"/>
      <c r="B209" s="39"/>
      <c r="C209" s="40"/>
      <c r="D209" s="220" t="s">
        <v>128</v>
      </c>
      <c r="E209" s="40"/>
      <c r="F209" s="221" t="s">
        <v>312</v>
      </c>
      <c r="G209" s="40"/>
      <c r="H209" s="40"/>
      <c r="I209" s="217"/>
      <c r="J209" s="40"/>
      <c r="K209" s="40"/>
      <c r="L209" s="44"/>
      <c r="M209" s="218"/>
      <c r="N209" s="21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128</v>
      </c>
      <c r="AU209" s="17" t="s">
        <v>81</v>
      </c>
    </row>
    <row r="210" spans="1:63" s="12" customFormat="1" ht="22.8" customHeight="1">
      <c r="A210" s="12"/>
      <c r="B210" s="185"/>
      <c r="C210" s="186"/>
      <c r="D210" s="187" t="s">
        <v>70</v>
      </c>
      <c r="E210" s="199" t="s">
        <v>313</v>
      </c>
      <c r="F210" s="199" t="s">
        <v>314</v>
      </c>
      <c r="G210" s="186"/>
      <c r="H210" s="186"/>
      <c r="I210" s="189"/>
      <c r="J210" s="200">
        <f>BK210</f>
        <v>0</v>
      </c>
      <c r="K210" s="186"/>
      <c r="L210" s="191"/>
      <c r="M210" s="192"/>
      <c r="N210" s="193"/>
      <c r="O210" s="193"/>
      <c r="P210" s="194">
        <f>SUM(P211:P216)</f>
        <v>0</v>
      </c>
      <c r="Q210" s="193"/>
      <c r="R210" s="194">
        <f>SUM(R211:R216)</f>
        <v>0</v>
      </c>
      <c r="S210" s="193"/>
      <c r="T210" s="195">
        <f>SUM(T211:T216)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96" t="s">
        <v>153</v>
      </c>
      <c r="AT210" s="197" t="s">
        <v>70</v>
      </c>
      <c r="AU210" s="197" t="s">
        <v>79</v>
      </c>
      <c r="AY210" s="196" t="s">
        <v>118</v>
      </c>
      <c r="BK210" s="198">
        <f>SUM(BK211:BK216)</f>
        <v>0</v>
      </c>
    </row>
    <row r="211" spans="1:65" s="2" customFormat="1" ht="16.5" customHeight="1">
      <c r="A211" s="38"/>
      <c r="B211" s="39"/>
      <c r="C211" s="201" t="s">
        <v>315</v>
      </c>
      <c r="D211" s="201" t="s">
        <v>120</v>
      </c>
      <c r="E211" s="202" t="s">
        <v>316</v>
      </c>
      <c r="F211" s="203" t="s">
        <v>317</v>
      </c>
      <c r="G211" s="204" t="s">
        <v>303</v>
      </c>
      <c r="H211" s="205">
        <v>1</v>
      </c>
      <c r="I211" s="206"/>
      <c r="J211" s="207">
        <f>ROUND(I211*H211,2)</f>
        <v>0</v>
      </c>
      <c r="K211" s="208"/>
      <c r="L211" s="44"/>
      <c r="M211" s="209" t="s">
        <v>19</v>
      </c>
      <c r="N211" s="210" t="s">
        <v>42</v>
      </c>
      <c r="O211" s="84"/>
      <c r="P211" s="211">
        <f>O211*H211</f>
        <v>0</v>
      </c>
      <c r="Q211" s="211">
        <v>0</v>
      </c>
      <c r="R211" s="211">
        <f>Q211*H211</f>
        <v>0</v>
      </c>
      <c r="S211" s="211">
        <v>0</v>
      </c>
      <c r="T211" s="21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3" t="s">
        <v>304</v>
      </c>
      <c r="AT211" s="213" t="s">
        <v>120</v>
      </c>
      <c r="AU211" s="213" t="s">
        <v>81</v>
      </c>
      <c r="AY211" s="17" t="s">
        <v>118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7" t="s">
        <v>79</v>
      </c>
      <c r="BK211" s="214">
        <f>ROUND(I211*H211,2)</f>
        <v>0</v>
      </c>
      <c r="BL211" s="17" t="s">
        <v>304</v>
      </c>
      <c r="BM211" s="213" t="s">
        <v>318</v>
      </c>
    </row>
    <row r="212" spans="1:47" s="2" customFormat="1" ht="12">
      <c r="A212" s="38"/>
      <c r="B212" s="39"/>
      <c r="C212" s="40"/>
      <c r="D212" s="215" t="s">
        <v>126</v>
      </c>
      <c r="E212" s="40"/>
      <c r="F212" s="216" t="s">
        <v>317</v>
      </c>
      <c r="G212" s="40"/>
      <c r="H212" s="40"/>
      <c r="I212" s="217"/>
      <c r="J212" s="40"/>
      <c r="K212" s="40"/>
      <c r="L212" s="44"/>
      <c r="M212" s="218"/>
      <c r="N212" s="21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126</v>
      </c>
      <c r="AU212" s="17" t="s">
        <v>81</v>
      </c>
    </row>
    <row r="213" spans="1:47" s="2" customFormat="1" ht="12">
      <c r="A213" s="38"/>
      <c r="B213" s="39"/>
      <c r="C213" s="40"/>
      <c r="D213" s="220" t="s">
        <v>128</v>
      </c>
      <c r="E213" s="40"/>
      <c r="F213" s="221" t="s">
        <v>319</v>
      </c>
      <c r="G213" s="40"/>
      <c r="H213" s="40"/>
      <c r="I213" s="217"/>
      <c r="J213" s="40"/>
      <c r="K213" s="40"/>
      <c r="L213" s="44"/>
      <c r="M213" s="218"/>
      <c r="N213" s="21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128</v>
      </c>
      <c r="AU213" s="17" t="s">
        <v>81</v>
      </c>
    </row>
    <row r="214" spans="1:65" s="2" customFormat="1" ht="16.5" customHeight="1">
      <c r="A214" s="38"/>
      <c r="B214" s="39"/>
      <c r="C214" s="201" t="s">
        <v>320</v>
      </c>
      <c r="D214" s="201" t="s">
        <v>120</v>
      </c>
      <c r="E214" s="202" t="s">
        <v>321</v>
      </c>
      <c r="F214" s="203" t="s">
        <v>322</v>
      </c>
      <c r="G214" s="204" t="s">
        <v>303</v>
      </c>
      <c r="H214" s="205">
        <v>1</v>
      </c>
      <c r="I214" s="206"/>
      <c r="J214" s="207">
        <f>ROUND(I214*H214,2)</f>
        <v>0</v>
      </c>
      <c r="K214" s="208"/>
      <c r="L214" s="44"/>
      <c r="M214" s="209" t="s">
        <v>19</v>
      </c>
      <c r="N214" s="210" t="s">
        <v>42</v>
      </c>
      <c r="O214" s="84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3" t="s">
        <v>304</v>
      </c>
      <c r="AT214" s="213" t="s">
        <v>120</v>
      </c>
      <c r="AU214" s="213" t="s">
        <v>81</v>
      </c>
      <c r="AY214" s="17" t="s">
        <v>118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7" t="s">
        <v>79</v>
      </c>
      <c r="BK214" s="214">
        <f>ROUND(I214*H214,2)</f>
        <v>0</v>
      </c>
      <c r="BL214" s="17" t="s">
        <v>304</v>
      </c>
      <c r="BM214" s="213" t="s">
        <v>323</v>
      </c>
    </row>
    <row r="215" spans="1:47" s="2" customFormat="1" ht="12">
      <c r="A215" s="38"/>
      <c r="B215" s="39"/>
      <c r="C215" s="40"/>
      <c r="D215" s="215" t="s">
        <v>126</v>
      </c>
      <c r="E215" s="40"/>
      <c r="F215" s="216" t="s">
        <v>322</v>
      </c>
      <c r="G215" s="40"/>
      <c r="H215" s="40"/>
      <c r="I215" s="217"/>
      <c r="J215" s="40"/>
      <c r="K215" s="40"/>
      <c r="L215" s="44"/>
      <c r="M215" s="218"/>
      <c r="N215" s="21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126</v>
      </c>
      <c r="AU215" s="17" t="s">
        <v>81</v>
      </c>
    </row>
    <row r="216" spans="1:47" s="2" customFormat="1" ht="12">
      <c r="A216" s="38"/>
      <c r="B216" s="39"/>
      <c r="C216" s="40"/>
      <c r="D216" s="220" t="s">
        <v>128</v>
      </c>
      <c r="E216" s="40"/>
      <c r="F216" s="221" t="s">
        <v>324</v>
      </c>
      <c r="G216" s="40"/>
      <c r="H216" s="40"/>
      <c r="I216" s="217"/>
      <c r="J216" s="40"/>
      <c r="K216" s="40"/>
      <c r="L216" s="44"/>
      <c r="M216" s="218"/>
      <c r="N216" s="21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128</v>
      </c>
      <c r="AU216" s="17" t="s">
        <v>81</v>
      </c>
    </row>
    <row r="217" spans="1:63" s="12" customFormat="1" ht="22.8" customHeight="1">
      <c r="A217" s="12"/>
      <c r="B217" s="185"/>
      <c r="C217" s="186"/>
      <c r="D217" s="187" t="s">
        <v>70</v>
      </c>
      <c r="E217" s="199" t="s">
        <v>325</v>
      </c>
      <c r="F217" s="199" t="s">
        <v>326</v>
      </c>
      <c r="G217" s="186"/>
      <c r="H217" s="186"/>
      <c r="I217" s="189"/>
      <c r="J217" s="200">
        <f>BK217</f>
        <v>0</v>
      </c>
      <c r="K217" s="186"/>
      <c r="L217" s="191"/>
      <c r="M217" s="192"/>
      <c r="N217" s="193"/>
      <c r="O217" s="193"/>
      <c r="P217" s="194">
        <f>SUM(P218:P220)</f>
        <v>0</v>
      </c>
      <c r="Q217" s="193"/>
      <c r="R217" s="194">
        <f>SUM(R218:R220)</f>
        <v>0</v>
      </c>
      <c r="S217" s="193"/>
      <c r="T217" s="195">
        <f>SUM(T218:T220)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6" t="s">
        <v>153</v>
      </c>
      <c r="AT217" s="197" t="s">
        <v>70</v>
      </c>
      <c r="AU217" s="197" t="s">
        <v>79</v>
      </c>
      <c r="AY217" s="196" t="s">
        <v>118</v>
      </c>
      <c r="BK217" s="198">
        <f>SUM(BK218:BK220)</f>
        <v>0</v>
      </c>
    </row>
    <row r="218" spans="1:65" s="2" customFormat="1" ht="16.5" customHeight="1">
      <c r="A218" s="38"/>
      <c r="B218" s="39"/>
      <c r="C218" s="201" t="s">
        <v>327</v>
      </c>
      <c r="D218" s="201" t="s">
        <v>120</v>
      </c>
      <c r="E218" s="202" t="s">
        <v>328</v>
      </c>
      <c r="F218" s="203" t="s">
        <v>329</v>
      </c>
      <c r="G218" s="204" t="s">
        <v>303</v>
      </c>
      <c r="H218" s="205">
        <v>1</v>
      </c>
      <c r="I218" s="206"/>
      <c r="J218" s="207">
        <f>ROUND(I218*H218,2)</f>
        <v>0</v>
      </c>
      <c r="K218" s="208"/>
      <c r="L218" s="44"/>
      <c r="M218" s="209" t="s">
        <v>19</v>
      </c>
      <c r="N218" s="210" t="s">
        <v>42</v>
      </c>
      <c r="O218" s="84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3" t="s">
        <v>304</v>
      </c>
      <c r="AT218" s="213" t="s">
        <v>120</v>
      </c>
      <c r="AU218" s="213" t="s">
        <v>81</v>
      </c>
      <c r="AY218" s="17" t="s">
        <v>118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7" t="s">
        <v>79</v>
      </c>
      <c r="BK218" s="214">
        <f>ROUND(I218*H218,2)</f>
        <v>0</v>
      </c>
      <c r="BL218" s="17" t="s">
        <v>304</v>
      </c>
      <c r="BM218" s="213" t="s">
        <v>330</v>
      </c>
    </row>
    <row r="219" spans="1:47" s="2" customFormat="1" ht="12">
      <c r="A219" s="38"/>
      <c r="B219" s="39"/>
      <c r="C219" s="40"/>
      <c r="D219" s="215" t="s">
        <v>126</v>
      </c>
      <c r="E219" s="40"/>
      <c r="F219" s="216" t="s">
        <v>329</v>
      </c>
      <c r="G219" s="40"/>
      <c r="H219" s="40"/>
      <c r="I219" s="217"/>
      <c r="J219" s="40"/>
      <c r="K219" s="40"/>
      <c r="L219" s="44"/>
      <c r="M219" s="218"/>
      <c r="N219" s="21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126</v>
      </c>
      <c r="AU219" s="17" t="s">
        <v>81</v>
      </c>
    </row>
    <row r="220" spans="1:47" s="2" customFormat="1" ht="12">
      <c r="A220" s="38"/>
      <c r="B220" s="39"/>
      <c r="C220" s="40"/>
      <c r="D220" s="220" t="s">
        <v>128</v>
      </c>
      <c r="E220" s="40"/>
      <c r="F220" s="221" t="s">
        <v>331</v>
      </c>
      <c r="G220" s="40"/>
      <c r="H220" s="40"/>
      <c r="I220" s="217"/>
      <c r="J220" s="40"/>
      <c r="K220" s="40"/>
      <c r="L220" s="44"/>
      <c r="M220" s="218"/>
      <c r="N220" s="21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128</v>
      </c>
      <c r="AU220" s="17" t="s">
        <v>81</v>
      </c>
    </row>
    <row r="221" spans="1:63" s="12" customFormat="1" ht="22.8" customHeight="1">
      <c r="A221" s="12"/>
      <c r="B221" s="185"/>
      <c r="C221" s="186"/>
      <c r="D221" s="187" t="s">
        <v>70</v>
      </c>
      <c r="E221" s="199" t="s">
        <v>332</v>
      </c>
      <c r="F221" s="199" t="s">
        <v>333</v>
      </c>
      <c r="G221" s="186"/>
      <c r="H221" s="186"/>
      <c r="I221" s="189"/>
      <c r="J221" s="200">
        <f>BK221</f>
        <v>0</v>
      </c>
      <c r="K221" s="186"/>
      <c r="L221" s="191"/>
      <c r="M221" s="192"/>
      <c r="N221" s="193"/>
      <c r="O221" s="193"/>
      <c r="P221" s="194">
        <f>SUM(P222:P229)</f>
        <v>0</v>
      </c>
      <c r="Q221" s="193"/>
      <c r="R221" s="194">
        <f>SUM(R222:R229)</f>
        <v>0</v>
      </c>
      <c r="S221" s="193"/>
      <c r="T221" s="195">
        <f>SUM(T222:T229)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96" t="s">
        <v>153</v>
      </c>
      <c r="AT221" s="197" t="s">
        <v>70</v>
      </c>
      <c r="AU221" s="197" t="s">
        <v>79</v>
      </c>
      <c r="AY221" s="196" t="s">
        <v>118</v>
      </c>
      <c r="BK221" s="198">
        <f>SUM(BK222:BK229)</f>
        <v>0</v>
      </c>
    </row>
    <row r="222" spans="1:65" s="2" customFormat="1" ht="16.5" customHeight="1">
      <c r="A222" s="38"/>
      <c r="B222" s="39"/>
      <c r="C222" s="201" t="s">
        <v>334</v>
      </c>
      <c r="D222" s="201" t="s">
        <v>120</v>
      </c>
      <c r="E222" s="202" t="s">
        <v>335</v>
      </c>
      <c r="F222" s="203" t="s">
        <v>333</v>
      </c>
      <c r="G222" s="204" t="s">
        <v>303</v>
      </c>
      <c r="H222" s="205">
        <v>1</v>
      </c>
      <c r="I222" s="206"/>
      <c r="J222" s="207">
        <f>ROUND(I222*H222,2)</f>
        <v>0</v>
      </c>
      <c r="K222" s="208"/>
      <c r="L222" s="44"/>
      <c r="M222" s="209" t="s">
        <v>19</v>
      </c>
      <c r="N222" s="210" t="s">
        <v>42</v>
      </c>
      <c r="O222" s="84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3" t="s">
        <v>304</v>
      </c>
      <c r="AT222" s="213" t="s">
        <v>120</v>
      </c>
      <c r="AU222" s="213" t="s">
        <v>81</v>
      </c>
      <c r="AY222" s="17" t="s">
        <v>118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7" t="s">
        <v>79</v>
      </c>
      <c r="BK222" s="214">
        <f>ROUND(I222*H222,2)</f>
        <v>0</v>
      </c>
      <c r="BL222" s="17" t="s">
        <v>304</v>
      </c>
      <c r="BM222" s="213" t="s">
        <v>336</v>
      </c>
    </row>
    <row r="223" spans="1:47" s="2" customFormat="1" ht="12">
      <c r="A223" s="38"/>
      <c r="B223" s="39"/>
      <c r="C223" s="40"/>
      <c r="D223" s="215" t="s">
        <v>126</v>
      </c>
      <c r="E223" s="40"/>
      <c r="F223" s="216" t="s">
        <v>333</v>
      </c>
      <c r="G223" s="40"/>
      <c r="H223" s="40"/>
      <c r="I223" s="217"/>
      <c r="J223" s="40"/>
      <c r="K223" s="40"/>
      <c r="L223" s="44"/>
      <c r="M223" s="218"/>
      <c r="N223" s="21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126</v>
      </c>
      <c r="AU223" s="17" t="s">
        <v>81</v>
      </c>
    </row>
    <row r="224" spans="1:47" s="2" customFormat="1" ht="12">
      <c r="A224" s="38"/>
      <c r="B224" s="39"/>
      <c r="C224" s="40"/>
      <c r="D224" s="220" t="s">
        <v>128</v>
      </c>
      <c r="E224" s="40"/>
      <c r="F224" s="221" t="s">
        <v>337</v>
      </c>
      <c r="G224" s="40"/>
      <c r="H224" s="40"/>
      <c r="I224" s="217"/>
      <c r="J224" s="40"/>
      <c r="K224" s="40"/>
      <c r="L224" s="44"/>
      <c r="M224" s="218"/>
      <c r="N224" s="21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128</v>
      </c>
      <c r="AU224" s="17" t="s">
        <v>81</v>
      </c>
    </row>
    <row r="225" spans="1:65" s="2" customFormat="1" ht="16.5" customHeight="1">
      <c r="A225" s="38"/>
      <c r="B225" s="39"/>
      <c r="C225" s="201" t="s">
        <v>338</v>
      </c>
      <c r="D225" s="201" t="s">
        <v>120</v>
      </c>
      <c r="E225" s="202" t="s">
        <v>339</v>
      </c>
      <c r="F225" s="203" t="s">
        <v>340</v>
      </c>
      <c r="G225" s="204" t="s">
        <v>303</v>
      </c>
      <c r="H225" s="205">
        <v>1</v>
      </c>
      <c r="I225" s="206"/>
      <c r="J225" s="207">
        <f>ROUND(I225*H225,2)</f>
        <v>0</v>
      </c>
      <c r="K225" s="208"/>
      <c r="L225" s="44"/>
      <c r="M225" s="209" t="s">
        <v>19</v>
      </c>
      <c r="N225" s="210" t="s">
        <v>42</v>
      </c>
      <c r="O225" s="84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3" t="s">
        <v>304</v>
      </c>
      <c r="AT225" s="213" t="s">
        <v>120</v>
      </c>
      <c r="AU225" s="213" t="s">
        <v>81</v>
      </c>
      <c r="AY225" s="17" t="s">
        <v>118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7" t="s">
        <v>79</v>
      </c>
      <c r="BK225" s="214">
        <f>ROUND(I225*H225,2)</f>
        <v>0</v>
      </c>
      <c r="BL225" s="17" t="s">
        <v>304</v>
      </c>
      <c r="BM225" s="213" t="s">
        <v>341</v>
      </c>
    </row>
    <row r="226" spans="1:47" s="2" customFormat="1" ht="12">
      <c r="A226" s="38"/>
      <c r="B226" s="39"/>
      <c r="C226" s="40"/>
      <c r="D226" s="215" t="s">
        <v>126</v>
      </c>
      <c r="E226" s="40"/>
      <c r="F226" s="216" t="s">
        <v>340</v>
      </c>
      <c r="G226" s="40"/>
      <c r="H226" s="40"/>
      <c r="I226" s="217"/>
      <c r="J226" s="40"/>
      <c r="K226" s="40"/>
      <c r="L226" s="44"/>
      <c r="M226" s="218"/>
      <c r="N226" s="21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126</v>
      </c>
      <c r="AU226" s="17" t="s">
        <v>81</v>
      </c>
    </row>
    <row r="227" spans="1:47" s="2" customFormat="1" ht="12">
      <c r="A227" s="38"/>
      <c r="B227" s="39"/>
      <c r="C227" s="40"/>
      <c r="D227" s="220" t="s">
        <v>128</v>
      </c>
      <c r="E227" s="40"/>
      <c r="F227" s="221" t="s">
        <v>342</v>
      </c>
      <c r="G227" s="40"/>
      <c r="H227" s="40"/>
      <c r="I227" s="217"/>
      <c r="J227" s="40"/>
      <c r="K227" s="40"/>
      <c r="L227" s="44"/>
      <c r="M227" s="218"/>
      <c r="N227" s="21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128</v>
      </c>
      <c r="AU227" s="17" t="s">
        <v>81</v>
      </c>
    </row>
    <row r="228" spans="1:65" s="2" customFormat="1" ht="24.15" customHeight="1">
      <c r="A228" s="38"/>
      <c r="B228" s="39"/>
      <c r="C228" s="201" t="s">
        <v>343</v>
      </c>
      <c r="D228" s="201" t="s">
        <v>120</v>
      </c>
      <c r="E228" s="202" t="s">
        <v>344</v>
      </c>
      <c r="F228" s="203" t="s">
        <v>345</v>
      </c>
      <c r="G228" s="204" t="s">
        <v>303</v>
      </c>
      <c r="H228" s="205">
        <v>1</v>
      </c>
      <c r="I228" s="206"/>
      <c r="J228" s="207">
        <f>ROUND(I228*H228,2)</f>
        <v>0</v>
      </c>
      <c r="K228" s="208"/>
      <c r="L228" s="44"/>
      <c r="M228" s="209" t="s">
        <v>19</v>
      </c>
      <c r="N228" s="210" t="s">
        <v>42</v>
      </c>
      <c r="O228" s="84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3" t="s">
        <v>304</v>
      </c>
      <c r="AT228" s="213" t="s">
        <v>120</v>
      </c>
      <c r="AU228" s="213" t="s">
        <v>81</v>
      </c>
      <c r="AY228" s="17" t="s">
        <v>118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7" t="s">
        <v>79</v>
      </c>
      <c r="BK228" s="214">
        <f>ROUND(I228*H228,2)</f>
        <v>0</v>
      </c>
      <c r="BL228" s="17" t="s">
        <v>304</v>
      </c>
      <c r="BM228" s="213" t="s">
        <v>346</v>
      </c>
    </row>
    <row r="229" spans="1:47" s="2" customFormat="1" ht="12">
      <c r="A229" s="38"/>
      <c r="B229" s="39"/>
      <c r="C229" s="40"/>
      <c r="D229" s="215" t="s">
        <v>126</v>
      </c>
      <c r="E229" s="40"/>
      <c r="F229" s="216" t="s">
        <v>347</v>
      </c>
      <c r="G229" s="40"/>
      <c r="H229" s="40"/>
      <c r="I229" s="217"/>
      <c r="J229" s="40"/>
      <c r="K229" s="40"/>
      <c r="L229" s="44"/>
      <c r="M229" s="218"/>
      <c r="N229" s="21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126</v>
      </c>
      <c r="AU229" s="17" t="s">
        <v>81</v>
      </c>
    </row>
    <row r="230" spans="1:63" s="12" customFormat="1" ht="22.8" customHeight="1">
      <c r="A230" s="12"/>
      <c r="B230" s="185"/>
      <c r="C230" s="186"/>
      <c r="D230" s="187" t="s">
        <v>70</v>
      </c>
      <c r="E230" s="199" t="s">
        <v>348</v>
      </c>
      <c r="F230" s="199" t="s">
        <v>349</v>
      </c>
      <c r="G230" s="186"/>
      <c r="H230" s="186"/>
      <c r="I230" s="189"/>
      <c r="J230" s="200">
        <f>BK230</f>
        <v>0</v>
      </c>
      <c r="K230" s="186"/>
      <c r="L230" s="191"/>
      <c r="M230" s="192"/>
      <c r="N230" s="193"/>
      <c r="O230" s="193"/>
      <c r="P230" s="194">
        <f>SUM(P231:P233)</f>
        <v>0</v>
      </c>
      <c r="Q230" s="193"/>
      <c r="R230" s="194">
        <f>SUM(R231:R233)</f>
        <v>0</v>
      </c>
      <c r="S230" s="193"/>
      <c r="T230" s="195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96" t="s">
        <v>153</v>
      </c>
      <c r="AT230" s="197" t="s">
        <v>70</v>
      </c>
      <c r="AU230" s="197" t="s">
        <v>79</v>
      </c>
      <c r="AY230" s="196" t="s">
        <v>118</v>
      </c>
      <c r="BK230" s="198">
        <f>SUM(BK231:BK233)</f>
        <v>0</v>
      </c>
    </row>
    <row r="231" spans="1:65" s="2" customFormat="1" ht="16.5" customHeight="1">
      <c r="A231" s="38"/>
      <c r="B231" s="39"/>
      <c r="C231" s="201" t="s">
        <v>350</v>
      </c>
      <c r="D231" s="201" t="s">
        <v>120</v>
      </c>
      <c r="E231" s="202" t="s">
        <v>351</v>
      </c>
      <c r="F231" s="203" t="s">
        <v>352</v>
      </c>
      <c r="G231" s="204" t="s">
        <v>303</v>
      </c>
      <c r="H231" s="205">
        <v>1</v>
      </c>
      <c r="I231" s="206"/>
      <c r="J231" s="207">
        <f>ROUND(I231*H231,2)</f>
        <v>0</v>
      </c>
      <c r="K231" s="208"/>
      <c r="L231" s="44"/>
      <c r="M231" s="209" t="s">
        <v>19</v>
      </c>
      <c r="N231" s="210" t="s">
        <v>42</v>
      </c>
      <c r="O231" s="84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3" t="s">
        <v>304</v>
      </c>
      <c r="AT231" s="213" t="s">
        <v>120</v>
      </c>
      <c r="AU231" s="213" t="s">
        <v>81</v>
      </c>
      <c r="AY231" s="17" t="s">
        <v>118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7" t="s">
        <v>79</v>
      </c>
      <c r="BK231" s="214">
        <f>ROUND(I231*H231,2)</f>
        <v>0</v>
      </c>
      <c r="BL231" s="17" t="s">
        <v>304</v>
      </c>
      <c r="BM231" s="213" t="s">
        <v>353</v>
      </c>
    </row>
    <row r="232" spans="1:47" s="2" customFormat="1" ht="12">
      <c r="A232" s="38"/>
      <c r="B232" s="39"/>
      <c r="C232" s="40"/>
      <c r="D232" s="215" t="s">
        <v>126</v>
      </c>
      <c r="E232" s="40"/>
      <c r="F232" s="216" t="s">
        <v>352</v>
      </c>
      <c r="G232" s="40"/>
      <c r="H232" s="40"/>
      <c r="I232" s="217"/>
      <c r="J232" s="40"/>
      <c r="K232" s="40"/>
      <c r="L232" s="44"/>
      <c r="M232" s="218"/>
      <c r="N232" s="21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126</v>
      </c>
      <c r="AU232" s="17" t="s">
        <v>81</v>
      </c>
    </row>
    <row r="233" spans="1:47" s="2" customFormat="1" ht="12">
      <c r="A233" s="38"/>
      <c r="B233" s="39"/>
      <c r="C233" s="40"/>
      <c r="D233" s="220" t="s">
        <v>128</v>
      </c>
      <c r="E233" s="40"/>
      <c r="F233" s="221" t="s">
        <v>354</v>
      </c>
      <c r="G233" s="40"/>
      <c r="H233" s="40"/>
      <c r="I233" s="217"/>
      <c r="J233" s="40"/>
      <c r="K233" s="40"/>
      <c r="L233" s="44"/>
      <c r="M233" s="255"/>
      <c r="N233" s="256"/>
      <c r="O233" s="257"/>
      <c r="P233" s="257"/>
      <c r="Q233" s="257"/>
      <c r="R233" s="257"/>
      <c r="S233" s="257"/>
      <c r="T233" s="25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128</v>
      </c>
      <c r="AU233" s="17" t="s">
        <v>81</v>
      </c>
    </row>
    <row r="234" spans="1:31" s="2" customFormat="1" ht="6.95" customHeight="1">
      <c r="A234" s="38"/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44"/>
      <c r="M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</sheetData>
  <sheetProtection password="CC35" sheet="1" objects="1" scenarios="1" formatColumns="0" formatRows="0" autoFilter="0"/>
  <autoFilter ref="C92:K233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8" r:id="rId1" display="https://podminky.urs.cz/item/CS_URS_2023_01/113154353"/>
    <hyperlink ref="F104" r:id="rId2" display="https://podminky.urs.cz/item/CS_URS_2023_01/113202111"/>
    <hyperlink ref="F107" r:id="rId3" display="https://podminky.urs.cz/item/CS_URS_2023_01/122251102"/>
    <hyperlink ref="F111" r:id="rId4" display="https://podminky.urs.cz/item/CS_URS_2023_01/162351104"/>
    <hyperlink ref="F114" r:id="rId5" display="https://podminky.urs.cz/item/CS_URS_2023_01/181006113"/>
    <hyperlink ref="F118" r:id="rId6" display="https://podminky.urs.cz/item/CS_URS_2023_01/181951112"/>
    <hyperlink ref="F129" r:id="rId7" display="https://podminky.urs.cz/item/CS_URS_2023_01/565176111"/>
    <hyperlink ref="F133" r:id="rId8" display="https://podminky.urs.cz/item/CS_URS_2023_01/573111111"/>
    <hyperlink ref="F137" r:id="rId9" display="https://podminky.urs.cz/item/CS_URS_2023_01/573211109"/>
    <hyperlink ref="F143" r:id="rId10" display="https://podminky.urs.cz/item/CS_URS_2023_01/577154131"/>
    <hyperlink ref="F147" r:id="rId11" display="https://podminky.urs.cz/item/CS_URS_2023_01/577154141"/>
    <hyperlink ref="F152" r:id="rId12" display="https://podminky.urs.cz/item/CS_URS_2023_01/899231111"/>
    <hyperlink ref="F156" r:id="rId13" display="https://podminky.urs.cz/item/CS_URS_2023_01/899331111"/>
    <hyperlink ref="F160" r:id="rId14" display="https://podminky.urs.cz/item/CS_URS_2023_01/899431111"/>
    <hyperlink ref="F165" r:id="rId15" display="https://podminky.urs.cz/item/CS_URS_2023_01/915111111"/>
    <hyperlink ref="F169" r:id="rId16" display="https://podminky.urs.cz/item/CS_URS_2023_01/915131111"/>
    <hyperlink ref="F176" r:id="rId17" display="https://podminky.urs.cz/item/CS_URS_2023_01/915611111"/>
    <hyperlink ref="F179" r:id="rId18" display="https://podminky.urs.cz/item/CS_URS_2023_01/915621111"/>
    <hyperlink ref="F182" r:id="rId19" display="https://podminky.urs.cz/item/CS_URS_2023_01/916241213"/>
    <hyperlink ref="F188" r:id="rId20" display="https://podminky.urs.cz/item/CS_URS_2023_01/919732211"/>
    <hyperlink ref="F193" r:id="rId21" display="https://podminky.urs.cz/item/CS_URS_2023_01/997221561"/>
    <hyperlink ref="F197" r:id="rId22" display="https://podminky.urs.cz/item/CS_URS_2023_01/998225111"/>
    <hyperlink ref="F200" r:id="rId23" display="https://podminky.urs.cz/item/CS_URS_2023_01/998225191"/>
    <hyperlink ref="F205" r:id="rId24" display="https://podminky.urs.cz/item/CS_URS_2023_01/012002000"/>
    <hyperlink ref="F209" r:id="rId25" display="https://podminky.urs.cz/item/CS_URS_2023_01/030001000"/>
    <hyperlink ref="F213" r:id="rId26" display="https://podminky.urs.cz/item/CS_URS_2023_01/043002000"/>
    <hyperlink ref="F216" r:id="rId27" display="https://podminky.urs.cz/item/CS_URS_2023_01/045002000"/>
    <hyperlink ref="F220" r:id="rId28" display="https://podminky.urs.cz/item/CS_URS_2023_01/065002000"/>
    <hyperlink ref="F224" r:id="rId29" display="https://podminky.urs.cz/item/CS_URS_2023_01/070001000"/>
    <hyperlink ref="F227" r:id="rId30" display="https://podminky.urs.cz/item/CS_URS_2023_01/072002000"/>
    <hyperlink ref="F233" r:id="rId31" display="https://podminky.urs.cz/item/CS_URS_2023_01/08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5" customFormat="1" ht="45" customHeight="1">
      <c r="B3" s="263"/>
      <c r="C3" s="264" t="s">
        <v>355</v>
      </c>
      <c r="D3" s="264"/>
      <c r="E3" s="264"/>
      <c r="F3" s="264"/>
      <c r="G3" s="264"/>
      <c r="H3" s="264"/>
      <c r="I3" s="264"/>
      <c r="J3" s="264"/>
      <c r="K3" s="265"/>
    </row>
    <row r="4" spans="2:11" s="1" customFormat="1" ht="25.5" customHeight="1">
      <c r="B4" s="266"/>
      <c r="C4" s="267" t="s">
        <v>356</v>
      </c>
      <c r="D4" s="267"/>
      <c r="E4" s="267"/>
      <c r="F4" s="267"/>
      <c r="G4" s="267"/>
      <c r="H4" s="267"/>
      <c r="I4" s="267"/>
      <c r="J4" s="267"/>
      <c r="K4" s="268"/>
    </row>
    <row r="5" spans="2:11" s="1" customFormat="1" ht="5.25" customHeight="1">
      <c r="B5" s="266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6"/>
      <c r="C6" s="270" t="s">
        <v>357</v>
      </c>
      <c r="D6" s="270"/>
      <c r="E6" s="270"/>
      <c r="F6" s="270"/>
      <c r="G6" s="270"/>
      <c r="H6" s="270"/>
      <c r="I6" s="270"/>
      <c r="J6" s="270"/>
      <c r="K6" s="268"/>
    </row>
    <row r="7" spans="2:11" s="1" customFormat="1" ht="15" customHeight="1">
      <c r="B7" s="271"/>
      <c r="C7" s="270" t="s">
        <v>358</v>
      </c>
      <c r="D7" s="270"/>
      <c r="E7" s="270"/>
      <c r="F7" s="270"/>
      <c r="G7" s="270"/>
      <c r="H7" s="270"/>
      <c r="I7" s="270"/>
      <c r="J7" s="270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270" t="s">
        <v>359</v>
      </c>
      <c r="D9" s="270"/>
      <c r="E9" s="270"/>
      <c r="F9" s="270"/>
      <c r="G9" s="270"/>
      <c r="H9" s="270"/>
      <c r="I9" s="270"/>
      <c r="J9" s="270"/>
      <c r="K9" s="268"/>
    </row>
    <row r="10" spans="2:11" s="1" customFormat="1" ht="15" customHeight="1">
      <c r="B10" s="271"/>
      <c r="C10" s="270"/>
      <c r="D10" s="270" t="s">
        <v>360</v>
      </c>
      <c r="E10" s="270"/>
      <c r="F10" s="270"/>
      <c r="G10" s="270"/>
      <c r="H10" s="270"/>
      <c r="I10" s="270"/>
      <c r="J10" s="270"/>
      <c r="K10" s="268"/>
    </row>
    <row r="11" spans="2:11" s="1" customFormat="1" ht="15" customHeight="1">
      <c r="B11" s="271"/>
      <c r="C11" s="272"/>
      <c r="D11" s="270" t="s">
        <v>361</v>
      </c>
      <c r="E11" s="270"/>
      <c r="F11" s="270"/>
      <c r="G11" s="270"/>
      <c r="H11" s="270"/>
      <c r="I11" s="270"/>
      <c r="J11" s="270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362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270" t="s">
        <v>363</v>
      </c>
      <c r="E15" s="270"/>
      <c r="F15" s="270"/>
      <c r="G15" s="270"/>
      <c r="H15" s="270"/>
      <c r="I15" s="270"/>
      <c r="J15" s="270"/>
      <c r="K15" s="268"/>
    </row>
    <row r="16" spans="2:11" s="1" customFormat="1" ht="15" customHeight="1">
      <c r="B16" s="271"/>
      <c r="C16" s="272"/>
      <c r="D16" s="270" t="s">
        <v>364</v>
      </c>
      <c r="E16" s="270"/>
      <c r="F16" s="270"/>
      <c r="G16" s="270"/>
      <c r="H16" s="270"/>
      <c r="I16" s="270"/>
      <c r="J16" s="270"/>
      <c r="K16" s="268"/>
    </row>
    <row r="17" spans="2:11" s="1" customFormat="1" ht="15" customHeight="1">
      <c r="B17" s="271"/>
      <c r="C17" s="272"/>
      <c r="D17" s="270" t="s">
        <v>365</v>
      </c>
      <c r="E17" s="270"/>
      <c r="F17" s="270"/>
      <c r="G17" s="270"/>
      <c r="H17" s="270"/>
      <c r="I17" s="270"/>
      <c r="J17" s="270"/>
      <c r="K17" s="268"/>
    </row>
    <row r="18" spans="2:11" s="1" customFormat="1" ht="15" customHeight="1">
      <c r="B18" s="271"/>
      <c r="C18" s="272"/>
      <c r="D18" s="272"/>
      <c r="E18" s="274" t="s">
        <v>78</v>
      </c>
      <c r="F18" s="270" t="s">
        <v>366</v>
      </c>
      <c r="G18" s="270"/>
      <c r="H18" s="270"/>
      <c r="I18" s="270"/>
      <c r="J18" s="270"/>
      <c r="K18" s="268"/>
    </row>
    <row r="19" spans="2:11" s="1" customFormat="1" ht="15" customHeight="1">
      <c r="B19" s="271"/>
      <c r="C19" s="272"/>
      <c r="D19" s="272"/>
      <c r="E19" s="274" t="s">
        <v>367</v>
      </c>
      <c r="F19" s="270" t="s">
        <v>368</v>
      </c>
      <c r="G19" s="270"/>
      <c r="H19" s="270"/>
      <c r="I19" s="270"/>
      <c r="J19" s="270"/>
      <c r="K19" s="268"/>
    </row>
    <row r="20" spans="2:11" s="1" customFormat="1" ht="15" customHeight="1">
      <c r="B20" s="271"/>
      <c r="C20" s="272"/>
      <c r="D20" s="272"/>
      <c r="E20" s="274" t="s">
        <v>369</v>
      </c>
      <c r="F20" s="270" t="s">
        <v>370</v>
      </c>
      <c r="G20" s="270"/>
      <c r="H20" s="270"/>
      <c r="I20" s="270"/>
      <c r="J20" s="270"/>
      <c r="K20" s="268"/>
    </row>
    <row r="21" spans="2:11" s="1" customFormat="1" ht="15" customHeight="1">
      <c r="B21" s="271"/>
      <c r="C21" s="272"/>
      <c r="D21" s="272"/>
      <c r="E21" s="274" t="s">
        <v>371</v>
      </c>
      <c r="F21" s="270" t="s">
        <v>372</v>
      </c>
      <c r="G21" s="270"/>
      <c r="H21" s="270"/>
      <c r="I21" s="270"/>
      <c r="J21" s="270"/>
      <c r="K21" s="268"/>
    </row>
    <row r="22" spans="2:11" s="1" customFormat="1" ht="15" customHeight="1">
      <c r="B22" s="271"/>
      <c r="C22" s="272"/>
      <c r="D22" s="272"/>
      <c r="E22" s="274" t="s">
        <v>373</v>
      </c>
      <c r="F22" s="270" t="s">
        <v>374</v>
      </c>
      <c r="G22" s="270"/>
      <c r="H22" s="270"/>
      <c r="I22" s="270"/>
      <c r="J22" s="270"/>
      <c r="K22" s="268"/>
    </row>
    <row r="23" spans="2:11" s="1" customFormat="1" ht="15" customHeight="1">
      <c r="B23" s="271"/>
      <c r="C23" s="272"/>
      <c r="D23" s="272"/>
      <c r="E23" s="274" t="s">
        <v>375</v>
      </c>
      <c r="F23" s="270" t="s">
        <v>376</v>
      </c>
      <c r="G23" s="270"/>
      <c r="H23" s="270"/>
      <c r="I23" s="270"/>
      <c r="J23" s="270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270" t="s">
        <v>377</v>
      </c>
      <c r="D25" s="270"/>
      <c r="E25" s="270"/>
      <c r="F25" s="270"/>
      <c r="G25" s="270"/>
      <c r="H25" s="270"/>
      <c r="I25" s="270"/>
      <c r="J25" s="270"/>
      <c r="K25" s="268"/>
    </row>
    <row r="26" spans="2:11" s="1" customFormat="1" ht="15" customHeight="1">
      <c r="B26" s="271"/>
      <c r="C26" s="270" t="s">
        <v>378</v>
      </c>
      <c r="D26" s="270"/>
      <c r="E26" s="270"/>
      <c r="F26" s="270"/>
      <c r="G26" s="270"/>
      <c r="H26" s="270"/>
      <c r="I26" s="270"/>
      <c r="J26" s="270"/>
      <c r="K26" s="268"/>
    </row>
    <row r="27" spans="2:11" s="1" customFormat="1" ht="15" customHeight="1">
      <c r="B27" s="271"/>
      <c r="C27" s="270"/>
      <c r="D27" s="270" t="s">
        <v>379</v>
      </c>
      <c r="E27" s="270"/>
      <c r="F27" s="270"/>
      <c r="G27" s="270"/>
      <c r="H27" s="270"/>
      <c r="I27" s="270"/>
      <c r="J27" s="270"/>
      <c r="K27" s="268"/>
    </row>
    <row r="28" spans="2:11" s="1" customFormat="1" ht="15" customHeight="1">
      <c r="B28" s="271"/>
      <c r="C28" s="272"/>
      <c r="D28" s="270" t="s">
        <v>380</v>
      </c>
      <c r="E28" s="270"/>
      <c r="F28" s="270"/>
      <c r="G28" s="270"/>
      <c r="H28" s="270"/>
      <c r="I28" s="270"/>
      <c r="J28" s="270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270" t="s">
        <v>381</v>
      </c>
      <c r="E30" s="270"/>
      <c r="F30" s="270"/>
      <c r="G30" s="270"/>
      <c r="H30" s="270"/>
      <c r="I30" s="270"/>
      <c r="J30" s="270"/>
      <c r="K30" s="268"/>
    </row>
    <row r="31" spans="2:11" s="1" customFormat="1" ht="15" customHeight="1">
      <c r="B31" s="271"/>
      <c r="C31" s="272"/>
      <c r="D31" s="270" t="s">
        <v>382</v>
      </c>
      <c r="E31" s="270"/>
      <c r="F31" s="270"/>
      <c r="G31" s="270"/>
      <c r="H31" s="270"/>
      <c r="I31" s="270"/>
      <c r="J31" s="270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270" t="s">
        <v>383</v>
      </c>
      <c r="E33" s="270"/>
      <c r="F33" s="270"/>
      <c r="G33" s="270"/>
      <c r="H33" s="270"/>
      <c r="I33" s="270"/>
      <c r="J33" s="270"/>
      <c r="K33" s="268"/>
    </row>
    <row r="34" spans="2:11" s="1" customFormat="1" ht="15" customHeight="1">
      <c r="B34" s="271"/>
      <c r="C34" s="272"/>
      <c r="D34" s="270" t="s">
        <v>384</v>
      </c>
      <c r="E34" s="270"/>
      <c r="F34" s="270"/>
      <c r="G34" s="270"/>
      <c r="H34" s="270"/>
      <c r="I34" s="270"/>
      <c r="J34" s="270"/>
      <c r="K34" s="268"/>
    </row>
    <row r="35" spans="2:11" s="1" customFormat="1" ht="15" customHeight="1">
      <c r="B35" s="271"/>
      <c r="C35" s="272"/>
      <c r="D35" s="270" t="s">
        <v>385</v>
      </c>
      <c r="E35" s="270"/>
      <c r="F35" s="270"/>
      <c r="G35" s="270"/>
      <c r="H35" s="270"/>
      <c r="I35" s="270"/>
      <c r="J35" s="270"/>
      <c r="K35" s="268"/>
    </row>
    <row r="36" spans="2:11" s="1" customFormat="1" ht="15" customHeight="1">
      <c r="B36" s="271"/>
      <c r="C36" s="272"/>
      <c r="D36" s="270"/>
      <c r="E36" s="273" t="s">
        <v>104</v>
      </c>
      <c r="F36" s="270"/>
      <c r="G36" s="270" t="s">
        <v>386</v>
      </c>
      <c r="H36" s="270"/>
      <c r="I36" s="270"/>
      <c r="J36" s="270"/>
      <c r="K36" s="268"/>
    </row>
    <row r="37" spans="2:11" s="1" customFormat="1" ht="30.75" customHeight="1">
      <c r="B37" s="271"/>
      <c r="C37" s="272"/>
      <c r="D37" s="270"/>
      <c r="E37" s="273" t="s">
        <v>387</v>
      </c>
      <c r="F37" s="270"/>
      <c r="G37" s="270" t="s">
        <v>388</v>
      </c>
      <c r="H37" s="270"/>
      <c r="I37" s="270"/>
      <c r="J37" s="270"/>
      <c r="K37" s="268"/>
    </row>
    <row r="38" spans="2:11" s="1" customFormat="1" ht="15" customHeight="1">
      <c r="B38" s="271"/>
      <c r="C38" s="272"/>
      <c r="D38" s="270"/>
      <c r="E38" s="273" t="s">
        <v>52</v>
      </c>
      <c r="F38" s="270"/>
      <c r="G38" s="270" t="s">
        <v>389</v>
      </c>
      <c r="H38" s="270"/>
      <c r="I38" s="270"/>
      <c r="J38" s="270"/>
      <c r="K38" s="268"/>
    </row>
    <row r="39" spans="2:11" s="1" customFormat="1" ht="15" customHeight="1">
      <c r="B39" s="271"/>
      <c r="C39" s="272"/>
      <c r="D39" s="270"/>
      <c r="E39" s="273" t="s">
        <v>53</v>
      </c>
      <c r="F39" s="270"/>
      <c r="G39" s="270" t="s">
        <v>390</v>
      </c>
      <c r="H39" s="270"/>
      <c r="I39" s="270"/>
      <c r="J39" s="270"/>
      <c r="K39" s="268"/>
    </row>
    <row r="40" spans="2:11" s="1" customFormat="1" ht="15" customHeight="1">
      <c r="B40" s="271"/>
      <c r="C40" s="272"/>
      <c r="D40" s="270"/>
      <c r="E40" s="273" t="s">
        <v>105</v>
      </c>
      <c r="F40" s="270"/>
      <c r="G40" s="270" t="s">
        <v>391</v>
      </c>
      <c r="H40" s="270"/>
      <c r="I40" s="270"/>
      <c r="J40" s="270"/>
      <c r="K40" s="268"/>
    </row>
    <row r="41" spans="2:11" s="1" customFormat="1" ht="15" customHeight="1">
      <c r="B41" s="271"/>
      <c r="C41" s="272"/>
      <c r="D41" s="270"/>
      <c r="E41" s="273" t="s">
        <v>106</v>
      </c>
      <c r="F41" s="270"/>
      <c r="G41" s="270" t="s">
        <v>392</v>
      </c>
      <c r="H41" s="270"/>
      <c r="I41" s="270"/>
      <c r="J41" s="270"/>
      <c r="K41" s="268"/>
    </row>
    <row r="42" spans="2:11" s="1" customFormat="1" ht="15" customHeight="1">
      <c r="B42" s="271"/>
      <c r="C42" s="272"/>
      <c r="D42" s="270"/>
      <c r="E42" s="273" t="s">
        <v>393</v>
      </c>
      <c r="F42" s="270"/>
      <c r="G42" s="270" t="s">
        <v>394</v>
      </c>
      <c r="H42" s="270"/>
      <c r="I42" s="270"/>
      <c r="J42" s="270"/>
      <c r="K42" s="268"/>
    </row>
    <row r="43" spans="2:11" s="1" customFormat="1" ht="15" customHeight="1">
      <c r="B43" s="271"/>
      <c r="C43" s="272"/>
      <c r="D43" s="270"/>
      <c r="E43" s="273"/>
      <c r="F43" s="270"/>
      <c r="G43" s="270" t="s">
        <v>395</v>
      </c>
      <c r="H43" s="270"/>
      <c r="I43" s="270"/>
      <c r="J43" s="270"/>
      <c r="K43" s="268"/>
    </row>
    <row r="44" spans="2:11" s="1" customFormat="1" ht="15" customHeight="1">
      <c r="B44" s="271"/>
      <c r="C44" s="272"/>
      <c r="D44" s="270"/>
      <c r="E44" s="273" t="s">
        <v>396</v>
      </c>
      <c r="F44" s="270"/>
      <c r="G44" s="270" t="s">
        <v>397</v>
      </c>
      <c r="H44" s="270"/>
      <c r="I44" s="270"/>
      <c r="J44" s="270"/>
      <c r="K44" s="268"/>
    </row>
    <row r="45" spans="2:11" s="1" customFormat="1" ht="15" customHeight="1">
      <c r="B45" s="271"/>
      <c r="C45" s="272"/>
      <c r="D45" s="270"/>
      <c r="E45" s="273" t="s">
        <v>108</v>
      </c>
      <c r="F45" s="270"/>
      <c r="G45" s="270" t="s">
        <v>398</v>
      </c>
      <c r="H45" s="270"/>
      <c r="I45" s="270"/>
      <c r="J45" s="270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270" t="s">
        <v>399</v>
      </c>
      <c r="E47" s="270"/>
      <c r="F47" s="270"/>
      <c r="G47" s="270"/>
      <c r="H47" s="270"/>
      <c r="I47" s="270"/>
      <c r="J47" s="270"/>
      <c r="K47" s="268"/>
    </row>
    <row r="48" spans="2:11" s="1" customFormat="1" ht="15" customHeight="1">
      <c r="B48" s="271"/>
      <c r="C48" s="272"/>
      <c r="D48" s="272"/>
      <c r="E48" s="270" t="s">
        <v>400</v>
      </c>
      <c r="F48" s="270"/>
      <c r="G48" s="270"/>
      <c r="H48" s="270"/>
      <c r="I48" s="270"/>
      <c r="J48" s="270"/>
      <c r="K48" s="268"/>
    </row>
    <row r="49" spans="2:11" s="1" customFormat="1" ht="15" customHeight="1">
      <c r="B49" s="271"/>
      <c r="C49" s="272"/>
      <c r="D49" s="272"/>
      <c r="E49" s="270" t="s">
        <v>401</v>
      </c>
      <c r="F49" s="270"/>
      <c r="G49" s="270"/>
      <c r="H49" s="270"/>
      <c r="I49" s="270"/>
      <c r="J49" s="270"/>
      <c r="K49" s="268"/>
    </row>
    <row r="50" spans="2:11" s="1" customFormat="1" ht="15" customHeight="1">
      <c r="B50" s="271"/>
      <c r="C50" s="272"/>
      <c r="D50" s="272"/>
      <c r="E50" s="270" t="s">
        <v>402</v>
      </c>
      <c r="F50" s="270"/>
      <c r="G50" s="270"/>
      <c r="H50" s="270"/>
      <c r="I50" s="270"/>
      <c r="J50" s="270"/>
      <c r="K50" s="268"/>
    </row>
    <row r="51" spans="2:11" s="1" customFormat="1" ht="15" customHeight="1">
      <c r="B51" s="271"/>
      <c r="C51" s="272"/>
      <c r="D51" s="270" t="s">
        <v>403</v>
      </c>
      <c r="E51" s="270"/>
      <c r="F51" s="270"/>
      <c r="G51" s="270"/>
      <c r="H51" s="270"/>
      <c r="I51" s="270"/>
      <c r="J51" s="270"/>
      <c r="K51" s="268"/>
    </row>
    <row r="52" spans="2:11" s="1" customFormat="1" ht="25.5" customHeight="1">
      <c r="B52" s="266"/>
      <c r="C52" s="267" t="s">
        <v>404</v>
      </c>
      <c r="D52" s="267"/>
      <c r="E52" s="267"/>
      <c r="F52" s="267"/>
      <c r="G52" s="267"/>
      <c r="H52" s="267"/>
      <c r="I52" s="267"/>
      <c r="J52" s="267"/>
      <c r="K52" s="268"/>
    </row>
    <row r="53" spans="2:11" s="1" customFormat="1" ht="5.25" customHeight="1">
      <c r="B53" s="266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6"/>
      <c r="C54" s="270" t="s">
        <v>405</v>
      </c>
      <c r="D54" s="270"/>
      <c r="E54" s="270"/>
      <c r="F54" s="270"/>
      <c r="G54" s="270"/>
      <c r="H54" s="270"/>
      <c r="I54" s="270"/>
      <c r="J54" s="270"/>
      <c r="K54" s="268"/>
    </row>
    <row r="55" spans="2:11" s="1" customFormat="1" ht="15" customHeight="1">
      <c r="B55" s="266"/>
      <c r="C55" s="270" t="s">
        <v>406</v>
      </c>
      <c r="D55" s="270"/>
      <c r="E55" s="270"/>
      <c r="F55" s="270"/>
      <c r="G55" s="270"/>
      <c r="H55" s="270"/>
      <c r="I55" s="270"/>
      <c r="J55" s="270"/>
      <c r="K55" s="268"/>
    </row>
    <row r="56" spans="2:11" s="1" customFormat="1" ht="12.75" customHeight="1">
      <c r="B56" s="266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6"/>
      <c r="C57" s="270" t="s">
        <v>407</v>
      </c>
      <c r="D57" s="270"/>
      <c r="E57" s="270"/>
      <c r="F57" s="270"/>
      <c r="G57" s="270"/>
      <c r="H57" s="270"/>
      <c r="I57" s="270"/>
      <c r="J57" s="270"/>
      <c r="K57" s="268"/>
    </row>
    <row r="58" spans="2:11" s="1" customFormat="1" ht="15" customHeight="1">
      <c r="B58" s="266"/>
      <c r="C58" s="272"/>
      <c r="D58" s="270" t="s">
        <v>408</v>
      </c>
      <c r="E58" s="270"/>
      <c r="F58" s="270"/>
      <c r="G58" s="270"/>
      <c r="H58" s="270"/>
      <c r="I58" s="270"/>
      <c r="J58" s="270"/>
      <c r="K58" s="268"/>
    </row>
    <row r="59" spans="2:11" s="1" customFormat="1" ht="15" customHeight="1">
      <c r="B59" s="266"/>
      <c r="C59" s="272"/>
      <c r="D59" s="270" t="s">
        <v>409</v>
      </c>
      <c r="E59" s="270"/>
      <c r="F59" s="270"/>
      <c r="G59" s="270"/>
      <c r="H59" s="270"/>
      <c r="I59" s="270"/>
      <c r="J59" s="270"/>
      <c r="K59" s="268"/>
    </row>
    <row r="60" spans="2:11" s="1" customFormat="1" ht="15" customHeight="1">
      <c r="B60" s="266"/>
      <c r="C60" s="272"/>
      <c r="D60" s="270" t="s">
        <v>410</v>
      </c>
      <c r="E60" s="270"/>
      <c r="F60" s="270"/>
      <c r="G60" s="270"/>
      <c r="H60" s="270"/>
      <c r="I60" s="270"/>
      <c r="J60" s="270"/>
      <c r="K60" s="268"/>
    </row>
    <row r="61" spans="2:11" s="1" customFormat="1" ht="15" customHeight="1">
      <c r="B61" s="266"/>
      <c r="C61" s="272"/>
      <c r="D61" s="270" t="s">
        <v>411</v>
      </c>
      <c r="E61" s="270"/>
      <c r="F61" s="270"/>
      <c r="G61" s="270"/>
      <c r="H61" s="270"/>
      <c r="I61" s="270"/>
      <c r="J61" s="270"/>
      <c r="K61" s="268"/>
    </row>
    <row r="62" spans="2:11" s="1" customFormat="1" ht="15" customHeight="1">
      <c r="B62" s="266"/>
      <c r="C62" s="272"/>
      <c r="D62" s="275" t="s">
        <v>412</v>
      </c>
      <c r="E62" s="275"/>
      <c r="F62" s="275"/>
      <c r="G62" s="275"/>
      <c r="H62" s="275"/>
      <c r="I62" s="275"/>
      <c r="J62" s="275"/>
      <c r="K62" s="268"/>
    </row>
    <row r="63" spans="2:11" s="1" customFormat="1" ht="15" customHeight="1">
      <c r="B63" s="266"/>
      <c r="C63" s="272"/>
      <c r="D63" s="270" t="s">
        <v>413</v>
      </c>
      <c r="E63" s="270"/>
      <c r="F63" s="270"/>
      <c r="G63" s="270"/>
      <c r="H63" s="270"/>
      <c r="I63" s="270"/>
      <c r="J63" s="270"/>
      <c r="K63" s="268"/>
    </row>
    <row r="64" spans="2:11" s="1" customFormat="1" ht="12.75" customHeight="1">
      <c r="B64" s="266"/>
      <c r="C64" s="272"/>
      <c r="D64" s="272"/>
      <c r="E64" s="276"/>
      <c r="F64" s="272"/>
      <c r="G64" s="272"/>
      <c r="H64" s="272"/>
      <c r="I64" s="272"/>
      <c r="J64" s="272"/>
      <c r="K64" s="268"/>
    </row>
    <row r="65" spans="2:11" s="1" customFormat="1" ht="15" customHeight="1">
      <c r="B65" s="266"/>
      <c r="C65" s="272"/>
      <c r="D65" s="270" t="s">
        <v>414</v>
      </c>
      <c r="E65" s="270"/>
      <c r="F65" s="270"/>
      <c r="G65" s="270"/>
      <c r="H65" s="270"/>
      <c r="I65" s="270"/>
      <c r="J65" s="270"/>
      <c r="K65" s="268"/>
    </row>
    <row r="66" spans="2:11" s="1" customFormat="1" ht="15" customHeight="1">
      <c r="B66" s="266"/>
      <c r="C66" s="272"/>
      <c r="D66" s="275" t="s">
        <v>415</v>
      </c>
      <c r="E66" s="275"/>
      <c r="F66" s="275"/>
      <c r="G66" s="275"/>
      <c r="H66" s="275"/>
      <c r="I66" s="275"/>
      <c r="J66" s="275"/>
      <c r="K66" s="268"/>
    </row>
    <row r="67" spans="2:11" s="1" customFormat="1" ht="15" customHeight="1">
      <c r="B67" s="266"/>
      <c r="C67" s="272"/>
      <c r="D67" s="270" t="s">
        <v>416</v>
      </c>
      <c r="E67" s="270"/>
      <c r="F67" s="270"/>
      <c r="G67" s="270"/>
      <c r="H67" s="270"/>
      <c r="I67" s="270"/>
      <c r="J67" s="270"/>
      <c r="K67" s="268"/>
    </row>
    <row r="68" spans="2:11" s="1" customFormat="1" ht="15" customHeight="1">
      <c r="B68" s="266"/>
      <c r="C68" s="272"/>
      <c r="D68" s="270" t="s">
        <v>417</v>
      </c>
      <c r="E68" s="270"/>
      <c r="F68" s="270"/>
      <c r="G68" s="270"/>
      <c r="H68" s="270"/>
      <c r="I68" s="270"/>
      <c r="J68" s="270"/>
      <c r="K68" s="268"/>
    </row>
    <row r="69" spans="2:11" s="1" customFormat="1" ht="15" customHeight="1">
      <c r="B69" s="266"/>
      <c r="C69" s="272"/>
      <c r="D69" s="270" t="s">
        <v>418</v>
      </c>
      <c r="E69" s="270"/>
      <c r="F69" s="270"/>
      <c r="G69" s="270"/>
      <c r="H69" s="270"/>
      <c r="I69" s="270"/>
      <c r="J69" s="270"/>
      <c r="K69" s="268"/>
    </row>
    <row r="70" spans="2:11" s="1" customFormat="1" ht="15" customHeight="1">
      <c r="B70" s="266"/>
      <c r="C70" s="272"/>
      <c r="D70" s="270" t="s">
        <v>419</v>
      </c>
      <c r="E70" s="270"/>
      <c r="F70" s="270"/>
      <c r="G70" s="270"/>
      <c r="H70" s="270"/>
      <c r="I70" s="270"/>
      <c r="J70" s="270"/>
      <c r="K70" s="268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286" t="s">
        <v>420</v>
      </c>
      <c r="D75" s="286"/>
      <c r="E75" s="286"/>
      <c r="F75" s="286"/>
      <c r="G75" s="286"/>
      <c r="H75" s="286"/>
      <c r="I75" s="286"/>
      <c r="J75" s="286"/>
      <c r="K75" s="287"/>
    </row>
    <row r="76" spans="2:11" s="1" customFormat="1" ht="17.25" customHeight="1">
      <c r="B76" s="285"/>
      <c r="C76" s="288" t="s">
        <v>421</v>
      </c>
      <c r="D76" s="288"/>
      <c r="E76" s="288"/>
      <c r="F76" s="288" t="s">
        <v>422</v>
      </c>
      <c r="G76" s="289"/>
      <c r="H76" s="288" t="s">
        <v>53</v>
      </c>
      <c r="I76" s="288" t="s">
        <v>56</v>
      </c>
      <c r="J76" s="288" t="s">
        <v>423</v>
      </c>
      <c r="K76" s="287"/>
    </row>
    <row r="77" spans="2:11" s="1" customFormat="1" ht="17.25" customHeight="1">
      <c r="B77" s="285"/>
      <c r="C77" s="290" t="s">
        <v>424</v>
      </c>
      <c r="D77" s="290"/>
      <c r="E77" s="290"/>
      <c r="F77" s="291" t="s">
        <v>425</v>
      </c>
      <c r="G77" s="292"/>
      <c r="H77" s="290"/>
      <c r="I77" s="290"/>
      <c r="J77" s="290" t="s">
        <v>426</v>
      </c>
      <c r="K77" s="287"/>
    </row>
    <row r="78" spans="2:11" s="1" customFormat="1" ht="5.25" customHeight="1">
      <c r="B78" s="285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s="1" customFormat="1" ht="15" customHeight="1">
      <c r="B79" s="285"/>
      <c r="C79" s="273" t="s">
        <v>52</v>
      </c>
      <c r="D79" s="295"/>
      <c r="E79" s="295"/>
      <c r="F79" s="296" t="s">
        <v>427</v>
      </c>
      <c r="G79" s="297"/>
      <c r="H79" s="273" t="s">
        <v>428</v>
      </c>
      <c r="I79" s="273" t="s">
        <v>429</v>
      </c>
      <c r="J79" s="273">
        <v>20</v>
      </c>
      <c r="K79" s="287"/>
    </row>
    <row r="80" spans="2:11" s="1" customFormat="1" ht="15" customHeight="1">
      <c r="B80" s="285"/>
      <c r="C80" s="273" t="s">
        <v>430</v>
      </c>
      <c r="D80" s="273"/>
      <c r="E80" s="273"/>
      <c r="F80" s="296" t="s">
        <v>427</v>
      </c>
      <c r="G80" s="297"/>
      <c r="H80" s="273" t="s">
        <v>431</v>
      </c>
      <c r="I80" s="273" t="s">
        <v>429</v>
      </c>
      <c r="J80" s="273">
        <v>120</v>
      </c>
      <c r="K80" s="287"/>
    </row>
    <row r="81" spans="2:11" s="1" customFormat="1" ht="15" customHeight="1">
      <c r="B81" s="298"/>
      <c r="C81" s="273" t="s">
        <v>432</v>
      </c>
      <c r="D81" s="273"/>
      <c r="E81" s="273"/>
      <c r="F81" s="296" t="s">
        <v>433</v>
      </c>
      <c r="G81" s="297"/>
      <c r="H81" s="273" t="s">
        <v>434</v>
      </c>
      <c r="I81" s="273" t="s">
        <v>429</v>
      </c>
      <c r="J81" s="273">
        <v>50</v>
      </c>
      <c r="K81" s="287"/>
    </row>
    <row r="82" spans="2:11" s="1" customFormat="1" ht="15" customHeight="1">
      <c r="B82" s="298"/>
      <c r="C82" s="273" t="s">
        <v>435</v>
      </c>
      <c r="D82" s="273"/>
      <c r="E82" s="273"/>
      <c r="F82" s="296" t="s">
        <v>427</v>
      </c>
      <c r="G82" s="297"/>
      <c r="H82" s="273" t="s">
        <v>436</v>
      </c>
      <c r="I82" s="273" t="s">
        <v>437</v>
      </c>
      <c r="J82" s="273"/>
      <c r="K82" s="287"/>
    </row>
    <row r="83" spans="2:11" s="1" customFormat="1" ht="15" customHeight="1">
      <c r="B83" s="298"/>
      <c r="C83" s="299" t="s">
        <v>438</v>
      </c>
      <c r="D83" s="299"/>
      <c r="E83" s="299"/>
      <c r="F83" s="300" t="s">
        <v>433</v>
      </c>
      <c r="G83" s="299"/>
      <c r="H83" s="299" t="s">
        <v>439</v>
      </c>
      <c r="I83" s="299" t="s">
        <v>429</v>
      </c>
      <c r="J83" s="299">
        <v>15</v>
      </c>
      <c r="K83" s="287"/>
    </row>
    <row r="84" spans="2:11" s="1" customFormat="1" ht="15" customHeight="1">
      <c r="B84" s="298"/>
      <c r="C84" s="299" t="s">
        <v>440</v>
      </c>
      <c r="D84" s="299"/>
      <c r="E84" s="299"/>
      <c r="F84" s="300" t="s">
        <v>433</v>
      </c>
      <c r="G84" s="299"/>
      <c r="H84" s="299" t="s">
        <v>441</v>
      </c>
      <c r="I84" s="299" t="s">
        <v>429</v>
      </c>
      <c r="J84" s="299">
        <v>15</v>
      </c>
      <c r="K84" s="287"/>
    </row>
    <row r="85" spans="2:11" s="1" customFormat="1" ht="15" customHeight="1">
      <c r="B85" s="298"/>
      <c r="C85" s="299" t="s">
        <v>442</v>
      </c>
      <c r="D85" s="299"/>
      <c r="E85" s="299"/>
      <c r="F85" s="300" t="s">
        <v>433</v>
      </c>
      <c r="G85" s="299"/>
      <c r="H85" s="299" t="s">
        <v>443</v>
      </c>
      <c r="I85" s="299" t="s">
        <v>429</v>
      </c>
      <c r="J85" s="299">
        <v>20</v>
      </c>
      <c r="K85" s="287"/>
    </row>
    <row r="86" spans="2:11" s="1" customFormat="1" ht="15" customHeight="1">
      <c r="B86" s="298"/>
      <c r="C86" s="299" t="s">
        <v>444</v>
      </c>
      <c r="D86" s="299"/>
      <c r="E86" s="299"/>
      <c r="F86" s="300" t="s">
        <v>433</v>
      </c>
      <c r="G86" s="299"/>
      <c r="H86" s="299" t="s">
        <v>445</v>
      </c>
      <c r="I86" s="299" t="s">
        <v>429</v>
      </c>
      <c r="J86" s="299">
        <v>20</v>
      </c>
      <c r="K86" s="287"/>
    </row>
    <row r="87" spans="2:11" s="1" customFormat="1" ht="15" customHeight="1">
      <c r="B87" s="298"/>
      <c r="C87" s="273" t="s">
        <v>446</v>
      </c>
      <c r="D87" s="273"/>
      <c r="E87" s="273"/>
      <c r="F87" s="296" t="s">
        <v>433</v>
      </c>
      <c r="G87" s="297"/>
      <c r="H87" s="273" t="s">
        <v>447</v>
      </c>
      <c r="I87" s="273" t="s">
        <v>429</v>
      </c>
      <c r="J87" s="273">
        <v>50</v>
      </c>
      <c r="K87" s="287"/>
    </row>
    <row r="88" spans="2:11" s="1" customFormat="1" ht="15" customHeight="1">
      <c r="B88" s="298"/>
      <c r="C88" s="273" t="s">
        <v>448</v>
      </c>
      <c r="D88" s="273"/>
      <c r="E88" s="273"/>
      <c r="F88" s="296" t="s">
        <v>433</v>
      </c>
      <c r="G88" s="297"/>
      <c r="H88" s="273" t="s">
        <v>449</v>
      </c>
      <c r="I88" s="273" t="s">
        <v>429</v>
      </c>
      <c r="J88" s="273">
        <v>20</v>
      </c>
      <c r="K88" s="287"/>
    </row>
    <row r="89" spans="2:11" s="1" customFormat="1" ht="15" customHeight="1">
      <c r="B89" s="298"/>
      <c r="C89" s="273" t="s">
        <v>450</v>
      </c>
      <c r="D89" s="273"/>
      <c r="E89" s="273"/>
      <c r="F89" s="296" t="s">
        <v>433</v>
      </c>
      <c r="G89" s="297"/>
      <c r="H89" s="273" t="s">
        <v>451</v>
      </c>
      <c r="I89" s="273" t="s">
        <v>429</v>
      </c>
      <c r="J89" s="273">
        <v>20</v>
      </c>
      <c r="K89" s="287"/>
    </row>
    <row r="90" spans="2:11" s="1" customFormat="1" ht="15" customHeight="1">
      <c r="B90" s="298"/>
      <c r="C90" s="273" t="s">
        <v>452</v>
      </c>
      <c r="D90" s="273"/>
      <c r="E90" s="273"/>
      <c r="F90" s="296" t="s">
        <v>433</v>
      </c>
      <c r="G90" s="297"/>
      <c r="H90" s="273" t="s">
        <v>453</v>
      </c>
      <c r="I90" s="273" t="s">
        <v>429</v>
      </c>
      <c r="J90" s="273">
        <v>50</v>
      </c>
      <c r="K90" s="287"/>
    </row>
    <row r="91" spans="2:11" s="1" customFormat="1" ht="15" customHeight="1">
      <c r="B91" s="298"/>
      <c r="C91" s="273" t="s">
        <v>454</v>
      </c>
      <c r="D91" s="273"/>
      <c r="E91" s="273"/>
      <c r="F91" s="296" t="s">
        <v>433</v>
      </c>
      <c r="G91" s="297"/>
      <c r="H91" s="273" t="s">
        <v>454</v>
      </c>
      <c r="I91" s="273" t="s">
        <v>429</v>
      </c>
      <c r="J91" s="273">
        <v>50</v>
      </c>
      <c r="K91" s="287"/>
    </row>
    <row r="92" spans="2:11" s="1" customFormat="1" ht="15" customHeight="1">
      <c r="B92" s="298"/>
      <c r="C92" s="273" t="s">
        <v>455</v>
      </c>
      <c r="D92" s="273"/>
      <c r="E92" s="273"/>
      <c r="F92" s="296" t="s">
        <v>433</v>
      </c>
      <c r="G92" s="297"/>
      <c r="H92" s="273" t="s">
        <v>456</v>
      </c>
      <c r="I92" s="273" t="s">
        <v>429</v>
      </c>
      <c r="J92" s="273">
        <v>255</v>
      </c>
      <c r="K92" s="287"/>
    </row>
    <row r="93" spans="2:11" s="1" customFormat="1" ht="15" customHeight="1">
      <c r="B93" s="298"/>
      <c r="C93" s="273" t="s">
        <v>457</v>
      </c>
      <c r="D93" s="273"/>
      <c r="E93" s="273"/>
      <c r="F93" s="296" t="s">
        <v>427</v>
      </c>
      <c r="G93" s="297"/>
      <c r="H93" s="273" t="s">
        <v>458</v>
      </c>
      <c r="I93" s="273" t="s">
        <v>459</v>
      </c>
      <c r="J93" s="273"/>
      <c r="K93" s="287"/>
    </row>
    <row r="94" spans="2:11" s="1" customFormat="1" ht="15" customHeight="1">
      <c r="B94" s="298"/>
      <c r="C94" s="273" t="s">
        <v>460</v>
      </c>
      <c r="D94" s="273"/>
      <c r="E94" s="273"/>
      <c r="F94" s="296" t="s">
        <v>427</v>
      </c>
      <c r="G94" s="297"/>
      <c r="H94" s="273" t="s">
        <v>461</v>
      </c>
      <c r="I94" s="273" t="s">
        <v>462</v>
      </c>
      <c r="J94" s="273"/>
      <c r="K94" s="287"/>
    </row>
    <row r="95" spans="2:11" s="1" customFormat="1" ht="15" customHeight="1">
      <c r="B95" s="298"/>
      <c r="C95" s="273" t="s">
        <v>463</v>
      </c>
      <c r="D95" s="273"/>
      <c r="E95" s="273"/>
      <c r="F95" s="296" t="s">
        <v>427</v>
      </c>
      <c r="G95" s="297"/>
      <c r="H95" s="273" t="s">
        <v>463</v>
      </c>
      <c r="I95" s="273" t="s">
        <v>462</v>
      </c>
      <c r="J95" s="273"/>
      <c r="K95" s="287"/>
    </row>
    <row r="96" spans="2:11" s="1" customFormat="1" ht="15" customHeight="1">
      <c r="B96" s="298"/>
      <c r="C96" s="273" t="s">
        <v>37</v>
      </c>
      <c r="D96" s="273"/>
      <c r="E96" s="273"/>
      <c r="F96" s="296" t="s">
        <v>427</v>
      </c>
      <c r="G96" s="297"/>
      <c r="H96" s="273" t="s">
        <v>464</v>
      </c>
      <c r="I96" s="273" t="s">
        <v>462</v>
      </c>
      <c r="J96" s="273"/>
      <c r="K96" s="287"/>
    </row>
    <row r="97" spans="2:11" s="1" customFormat="1" ht="15" customHeight="1">
      <c r="B97" s="298"/>
      <c r="C97" s="273" t="s">
        <v>47</v>
      </c>
      <c r="D97" s="273"/>
      <c r="E97" s="273"/>
      <c r="F97" s="296" t="s">
        <v>427</v>
      </c>
      <c r="G97" s="297"/>
      <c r="H97" s="273" t="s">
        <v>465</v>
      </c>
      <c r="I97" s="273" t="s">
        <v>462</v>
      </c>
      <c r="J97" s="273"/>
      <c r="K97" s="287"/>
    </row>
    <row r="98" spans="2:11" s="1" customFormat="1" ht="1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3"/>
    </row>
    <row r="99" spans="2:11" s="1" customFormat="1" ht="18.7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4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286" t="s">
        <v>466</v>
      </c>
      <c r="D102" s="286"/>
      <c r="E102" s="286"/>
      <c r="F102" s="286"/>
      <c r="G102" s="286"/>
      <c r="H102" s="286"/>
      <c r="I102" s="286"/>
      <c r="J102" s="286"/>
      <c r="K102" s="287"/>
    </row>
    <row r="103" spans="2:11" s="1" customFormat="1" ht="17.25" customHeight="1">
      <c r="B103" s="285"/>
      <c r="C103" s="288" t="s">
        <v>421</v>
      </c>
      <c r="D103" s="288"/>
      <c r="E103" s="288"/>
      <c r="F103" s="288" t="s">
        <v>422</v>
      </c>
      <c r="G103" s="289"/>
      <c r="H103" s="288" t="s">
        <v>53</v>
      </c>
      <c r="I103" s="288" t="s">
        <v>56</v>
      </c>
      <c r="J103" s="288" t="s">
        <v>423</v>
      </c>
      <c r="K103" s="287"/>
    </row>
    <row r="104" spans="2:11" s="1" customFormat="1" ht="17.25" customHeight="1">
      <c r="B104" s="285"/>
      <c r="C104" s="290" t="s">
        <v>424</v>
      </c>
      <c r="D104" s="290"/>
      <c r="E104" s="290"/>
      <c r="F104" s="291" t="s">
        <v>425</v>
      </c>
      <c r="G104" s="292"/>
      <c r="H104" s="290"/>
      <c r="I104" s="290"/>
      <c r="J104" s="290" t="s">
        <v>426</v>
      </c>
      <c r="K104" s="287"/>
    </row>
    <row r="105" spans="2:11" s="1" customFormat="1" ht="5.25" customHeight="1">
      <c r="B105" s="285"/>
      <c r="C105" s="288"/>
      <c r="D105" s="288"/>
      <c r="E105" s="288"/>
      <c r="F105" s="288"/>
      <c r="G105" s="306"/>
      <c r="H105" s="288"/>
      <c r="I105" s="288"/>
      <c r="J105" s="288"/>
      <c r="K105" s="287"/>
    </row>
    <row r="106" spans="2:11" s="1" customFormat="1" ht="15" customHeight="1">
      <c r="B106" s="285"/>
      <c r="C106" s="273" t="s">
        <v>52</v>
      </c>
      <c r="D106" s="295"/>
      <c r="E106" s="295"/>
      <c r="F106" s="296" t="s">
        <v>427</v>
      </c>
      <c r="G106" s="273"/>
      <c r="H106" s="273" t="s">
        <v>467</v>
      </c>
      <c r="I106" s="273" t="s">
        <v>429</v>
      </c>
      <c r="J106" s="273">
        <v>20</v>
      </c>
      <c r="K106" s="287"/>
    </row>
    <row r="107" spans="2:11" s="1" customFormat="1" ht="15" customHeight="1">
      <c r="B107" s="285"/>
      <c r="C107" s="273" t="s">
        <v>430</v>
      </c>
      <c r="D107" s="273"/>
      <c r="E107" s="273"/>
      <c r="F107" s="296" t="s">
        <v>427</v>
      </c>
      <c r="G107" s="273"/>
      <c r="H107" s="273" t="s">
        <v>467</v>
      </c>
      <c r="I107" s="273" t="s">
        <v>429</v>
      </c>
      <c r="J107" s="273">
        <v>120</v>
      </c>
      <c r="K107" s="287"/>
    </row>
    <row r="108" spans="2:11" s="1" customFormat="1" ht="15" customHeight="1">
      <c r="B108" s="298"/>
      <c r="C108" s="273" t="s">
        <v>432</v>
      </c>
      <c r="D108" s="273"/>
      <c r="E108" s="273"/>
      <c r="F108" s="296" t="s">
        <v>433</v>
      </c>
      <c r="G108" s="273"/>
      <c r="H108" s="273" t="s">
        <v>467</v>
      </c>
      <c r="I108" s="273" t="s">
        <v>429</v>
      </c>
      <c r="J108" s="273">
        <v>50</v>
      </c>
      <c r="K108" s="287"/>
    </row>
    <row r="109" spans="2:11" s="1" customFormat="1" ht="15" customHeight="1">
      <c r="B109" s="298"/>
      <c r="C109" s="273" t="s">
        <v>435</v>
      </c>
      <c r="D109" s="273"/>
      <c r="E109" s="273"/>
      <c r="F109" s="296" t="s">
        <v>427</v>
      </c>
      <c r="G109" s="273"/>
      <c r="H109" s="273" t="s">
        <v>467</v>
      </c>
      <c r="I109" s="273" t="s">
        <v>437</v>
      </c>
      <c r="J109" s="273"/>
      <c r="K109" s="287"/>
    </row>
    <row r="110" spans="2:11" s="1" customFormat="1" ht="15" customHeight="1">
      <c r="B110" s="298"/>
      <c r="C110" s="273" t="s">
        <v>446</v>
      </c>
      <c r="D110" s="273"/>
      <c r="E110" s="273"/>
      <c r="F110" s="296" t="s">
        <v>433</v>
      </c>
      <c r="G110" s="273"/>
      <c r="H110" s="273" t="s">
        <v>467</v>
      </c>
      <c r="I110" s="273" t="s">
        <v>429</v>
      </c>
      <c r="J110" s="273">
        <v>50</v>
      </c>
      <c r="K110" s="287"/>
    </row>
    <row r="111" spans="2:11" s="1" customFormat="1" ht="15" customHeight="1">
      <c r="B111" s="298"/>
      <c r="C111" s="273" t="s">
        <v>454</v>
      </c>
      <c r="D111" s="273"/>
      <c r="E111" s="273"/>
      <c r="F111" s="296" t="s">
        <v>433</v>
      </c>
      <c r="G111" s="273"/>
      <c r="H111" s="273" t="s">
        <v>467</v>
      </c>
      <c r="I111" s="273" t="s">
        <v>429</v>
      </c>
      <c r="J111" s="273">
        <v>50</v>
      </c>
      <c r="K111" s="287"/>
    </row>
    <row r="112" spans="2:11" s="1" customFormat="1" ht="15" customHeight="1">
      <c r="B112" s="298"/>
      <c r="C112" s="273" t="s">
        <v>452</v>
      </c>
      <c r="D112" s="273"/>
      <c r="E112" s="273"/>
      <c r="F112" s="296" t="s">
        <v>433</v>
      </c>
      <c r="G112" s="273"/>
      <c r="H112" s="273" t="s">
        <v>467</v>
      </c>
      <c r="I112" s="273" t="s">
        <v>429</v>
      </c>
      <c r="J112" s="273">
        <v>50</v>
      </c>
      <c r="K112" s="287"/>
    </row>
    <row r="113" spans="2:11" s="1" customFormat="1" ht="15" customHeight="1">
      <c r="B113" s="298"/>
      <c r="C113" s="273" t="s">
        <v>52</v>
      </c>
      <c r="D113" s="273"/>
      <c r="E113" s="273"/>
      <c r="F113" s="296" t="s">
        <v>427</v>
      </c>
      <c r="G113" s="273"/>
      <c r="H113" s="273" t="s">
        <v>468</v>
      </c>
      <c r="I113" s="273" t="s">
        <v>429</v>
      </c>
      <c r="J113" s="273">
        <v>20</v>
      </c>
      <c r="K113" s="287"/>
    </row>
    <row r="114" spans="2:11" s="1" customFormat="1" ht="15" customHeight="1">
      <c r="B114" s="298"/>
      <c r="C114" s="273" t="s">
        <v>469</v>
      </c>
      <c r="D114" s="273"/>
      <c r="E114" s="273"/>
      <c r="F114" s="296" t="s">
        <v>427</v>
      </c>
      <c r="G114" s="273"/>
      <c r="H114" s="273" t="s">
        <v>470</v>
      </c>
      <c r="I114" s="273" t="s">
        <v>429</v>
      </c>
      <c r="J114" s="273">
        <v>120</v>
      </c>
      <c r="K114" s="287"/>
    </row>
    <row r="115" spans="2:11" s="1" customFormat="1" ht="15" customHeight="1">
      <c r="B115" s="298"/>
      <c r="C115" s="273" t="s">
        <v>37</v>
      </c>
      <c r="D115" s="273"/>
      <c r="E115" s="273"/>
      <c r="F115" s="296" t="s">
        <v>427</v>
      </c>
      <c r="G115" s="273"/>
      <c r="H115" s="273" t="s">
        <v>471</v>
      </c>
      <c r="I115" s="273" t="s">
        <v>462</v>
      </c>
      <c r="J115" s="273"/>
      <c r="K115" s="287"/>
    </row>
    <row r="116" spans="2:11" s="1" customFormat="1" ht="15" customHeight="1">
      <c r="B116" s="298"/>
      <c r="C116" s="273" t="s">
        <v>47</v>
      </c>
      <c r="D116" s="273"/>
      <c r="E116" s="273"/>
      <c r="F116" s="296" t="s">
        <v>427</v>
      </c>
      <c r="G116" s="273"/>
      <c r="H116" s="273" t="s">
        <v>472</v>
      </c>
      <c r="I116" s="273" t="s">
        <v>462</v>
      </c>
      <c r="J116" s="273"/>
      <c r="K116" s="287"/>
    </row>
    <row r="117" spans="2:11" s="1" customFormat="1" ht="15" customHeight="1">
      <c r="B117" s="298"/>
      <c r="C117" s="273" t="s">
        <v>56</v>
      </c>
      <c r="D117" s="273"/>
      <c r="E117" s="273"/>
      <c r="F117" s="296" t="s">
        <v>427</v>
      </c>
      <c r="G117" s="273"/>
      <c r="H117" s="273" t="s">
        <v>473</v>
      </c>
      <c r="I117" s="273" t="s">
        <v>474</v>
      </c>
      <c r="J117" s="273"/>
      <c r="K117" s="287"/>
    </row>
    <row r="118" spans="2:11" s="1" customFormat="1" ht="15" customHeight="1">
      <c r="B118" s="301"/>
      <c r="C118" s="307"/>
      <c r="D118" s="307"/>
      <c r="E118" s="307"/>
      <c r="F118" s="307"/>
      <c r="G118" s="307"/>
      <c r="H118" s="307"/>
      <c r="I118" s="307"/>
      <c r="J118" s="307"/>
      <c r="K118" s="303"/>
    </row>
    <row r="119" spans="2:11" s="1" customFormat="1" ht="18.75" customHeight="1">
      <c r="B119" s="308"/>
      <c r="C119" s="309"/>
      <c r="D119" s="309"/>
      <c r="E119" s="309"/>
      <c r="F119" s="310"/>
      <c r="G119" s="309"/>
      <c r="H119" s="309"/>
      <c r="I119" s="309"/>
      <c r="J119" s="309"/>
      <c r="K119" s="308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4" t="s">
        <v>475</v>
      </c>
      <c r="D122" s="264"/>
      <c r="E122" s="264"/>
      <c r="F122" s="264"/>
      <c r="G122" s="264"/>
      <c r="H122" s="264"/>
      <c r="I122" s="264"/>
      <c r="J122" s="264"/>
      <c r="K122" s="315"/>
    </row>
    <row r="123" spans="2:11" s="1" customFormat="1" ht="17.25" customHeight="1">
      <c r="B123" s="316"/>
      <c r="C123" s="288" t="s">
        <v>421</v>
      </c>
      <c r="D123" s="288"/>
      <c r="E123" s="288"/>
      <c r="F123" s="288" t="s">
        <v>422</v>
      </c>
      <c r="G123" s="289"/>
      <c r="H123" s="288" t="s">
        <v>53</v>
      </c>
      <c r="I123" s="288" t="s">
        <v>56</v>
      </c>
      <c r="J123" s="288" t="s">
        <v>423</v>
      </c>
      <c r="K123" s="317"/>
    </row>
    <row r="124" spans="2:11" s="1" customFormat="1" ht="17.25" customHeight="1">
      <c r="B124" s="316"/>
      <c r="C124" s="290" t="s">
        <v>424</v>
      </c>
      <c r="D124" s="290"/>
      <c r="E124" s="290"/>
      <c r="F124" s="291" t="s">
        <v>425</v>
      </c>
      <c r="G124" s="292"/>
      <c r="H124" s="290"/>
      <c r="I124" s="290"/>
      <c r="J124" s="290" t="s">
        <v>426</v>
      </c>
      <c r="K124" s="317"/>
    </row>
    <row r="125" spans="2:11" s="1" customFormat="1" ht="5.25" customHeight="1">
      <c r="B125" s="318"/>
      <c r="C125" s="293"/>
      <c r="D125" s="293"/>
      <c r="E125" s="293"/>
      <c r="F125" s="293"/>
      <c r="G125" s="319"/>
      <c r="H125" s="293"/>
      <c r="I125" s="293"/>
      <c r="J125" s="293"/>
      <c r="K125" s="320"/>
    </row>
    <row r="126" spans="2:11" s="1" customFormat="1" ht="15" customHeight="1">
      <c r="B126" s="318"/>
      <c r="C126" s="273" t="s">
        <v>430</v>
      </c>
      <c r="D126" s="295"/>
      <c r="E126" s="295"/>
      <c r="F126" s="296" t="s">
        <v>427</v>
      </c>
      <c r="G126" s="273"/>
      <c r="H126" s="273" t="s">
        <v>467</v>
      </c>
      <c r="I126" s="273" t="s">
        <v>429</v>
      </c>
      <c r="J126" s="273">
        <v>120</v>
      </c>
      <c r="K126" s="321"/>
    </row>
    <row r="127" spans="2:11" s="1" customFormat="1" ht="15" customHeight="1">
      <c r="B127" s="318"/>
      <c r="C127" s="273" t="s">
        <v>476</v>
      </c>
      <c r="D127" s="273"/>
      <c r="E127" s="273"/>
      <c r="F127" s="296" t="s">
        <v>427</v>
      </c>
      <c r="G127" s="273"/>
      <c r="H127" s="273" t="s">
        <v>477</v>
      </c>
      <c r="I127" s="273" t="s">
        <v>429</v>
      </c>
      <c r="J127" s="273" t="s">
        <v>478</v>
      </c>
      <c r="K127" s="321"/>
    </row>
    <row r="128" spans="2:11" s="1" customFormat="1" ht="15" customHeight="1">
      <c r="B128" s="318"/>
      <c r="C128" s="273" t="s">
        <v>375</v>
      </c>
      <c r="D128" s="273"/>
      <c r="E128" s="273"/>
      <c r="F128" s="296" t="s">
        <v>427</v>
      </c>
      <c r="G128" s="273"/>
      <c r="H128" s="273" t="s">
        <v>479</v>
      </c>
      <c r="I128" s="273" t="s">
        <v>429</v>
      </c>
      <c r="J128" s="273" t="s">
        <v>478</v>
      </c>
      <c r="K128" s="321"/>
    </row>
    <row r="129" spans="2:11" s="1" customFormat="1" ht="15" customHeight="1">
      <c r="B129" s="318"/>
      <c r="C129" s="273" t="s">
        <v>438</v>
      </c>
      <c r="D129" s="273"/>
      <c r="E129" s="273"/>
      <c r="F129" s="296" t="s">
        <v>433</v>
      </c>
      <c r="G129" s="273"/>
      <c r="H129" s="273" t="s">
        <v>439</v>
      </c>
      <c r="I129" s="273" t="s">
        <v>429</v>
      </c>
      <c r="J129" s="273">
        <v>15</v>
      </c>
      <c r="K129" s="321"/>
    </row>
    <row r="130" spans="2:11" s="1" customFormat="1" ht="15" customHeight="1">
      <c r="B130" s="318"/>
      <c r="C130" s="299" t="s">
        <v>440</v>
      </c>
      <c r="D130" s="299"/>
      <c r="E130" s="299"/>
      <c r="F130" s="300" t="s">
        <v>433</v>
      </c>
      <c r="G130" s="299"/>
      <c r="H130" s="299" t="s">
        <v>441</v>
      </c>
      <c r="I130" s="299" t="s">
        <v>429</v>
      </c>
      <c r="J130" s="299">
        <v>15</v>
      </c>
      <c r="K130" s="321"/>
    </row>
    <row r="131" spans="2:11" s="1" customFormat="1" ht="15" customHeight="1">
      <c r="B131" s="318"/>
      <c r="C131" s="299" t="s">
        <v>442</v>
      </c>
      <c r="D131" s="299"/>
      <c r="E131" s="299"/>
      <c r="F131" s="300" t="s">
        <v>433</v>
      </c>
      <c r="G131" s="299"/>
      <c r="H131" s="299" t="s">
        <v>443</v>
      </c>
      <c r="I131" s="299" t="s">
        <v>429</v>
      </c>
      <c r="J131" s="299">
        <v>20</v>
      </c>
      <c r="K131" s="321"/>
    </row>
    <row r="132" spans="2:11" s="1" customFormat="1" ht="15" customHeight="1">
      <c r="B132" s="318"/>
      <c r="C132" s="299" t="s">
        <v>444</v>
      </c>
      <c r="D132" s="299"/>
      <c r="E132" s="299"/>
      <c r="F132" s="300" t="s">
        <v>433</v>
      </c>
      <c r="G132" s="299"/>
      <c r="H132" s="299" t="s">
        <v>445</v>
      </c>
      <c r="I132" s="299" t="s">
        <v>429</v>
      </c>
      <c r="J132" s="299">
        <v>20</v>
      </c>
      <c r="K132" s="321"/>
    </row>
    <row r="133" spans="2:11" s="1" customFormat="1" ht="15" customHeight="1">
      <c r="B133" s="318"/>
      <c r="C133" s="273" t="s">
        <v>432</v>
      </c>
      <c r="D133" s="273"/>
      <c r="E133" s="273"/>
      <c r="F133" s="296" t="s">
        <v>433</v>
      </c>
      <c r="G133" s="273"/>
      <c r="H133" s="273" t="s">
        <v>467</v>
      </c>
      <c r="I133" s="273" t="s">
        <v>429</v>
      </c>
      <c r="J133" s="273">
        <v>50</v>
      </c>
      <c r="K133" s="321"/>
    </row>
    <row r="134" spans="2:11" s="1" customFormat="1" ht="15" customHeight="1">
      <c r="B134" s="318"/>
      <c r="C134" s="273" t="s">
        <v>446</v>
      </c>
      <c r="D134" s="273"/>
      <c r="E134" s="273"/>
      <c r="F134" s="296" t="s">
        <v>433</v>
      </c>
      <c r="G134" s="273"/>
      <c r="H134" s="273" t="s">
        <v>467</v>
      </c>
      <c r="I134" s="273" t="s">
        <v>429</v>
      </c>
      <c r="J134" s="273">
        <v>50</v>
      </c>
      <c r="K134" s="321"/>
    </row>
    <row r="135" spans="2:11" s="1" customFormat="1" ht="15" customHeight="1">
      <c r="B135" s="318"/>
      <c r="C135" s="273" t="s">
        <v>452</v>
      </c>
      <c r="D135" s="273"/>
      <c r="E135" s="273"/>
      <c r="F135" s="296" t="s">
        <v>433</v>
      </c>
      <c r="G135" s="273"/>
      <c r="H135" s="273" t="s">
        <v>467</v>
      </c>
      <c r="I135" s="273" t="s">
        <v>429</v>
      </c>
      <c r="J135" s="273">
        <v>50</v>
      </c>
      <c r="K135" s="321"/>
    </row>
    <row r="136" spans="2:11" s="1" customFormat="1" ht="15" customHeight="1">
      <c r="B136" s="318"/>
      <c r="C136" s="273" t="s">
        <v>454</v>
      </c>
      <c r="D136" s="273"/>
      <c r="E136" s="273"/>
      <c r="F136" s="296" t="s">
        <v>433</v>
      </c>
      <c r="G136" s="273"/>
      <c r="H136" s="273" t="s">
        <v>467</v>
      </c>
      <c r="I136" s="273" t="s">
        <v>429</v>
      </c>
      <c r="J136" s="273">
        <v>50</v>
      </c>
      <c r="K136" s="321"/>
    </row>
    <row r="137" spans="2:11" s="1" customFormat="1" ht="15" customHeight="1">
      <c r="B137" s="318"/>
      <c r="C137" s="273" t="s">
        <v>455</v>
      </c>
      <c r="D137" s="273"/>
      <c r="E137" s="273"/>
      <c r="F137" s="296" t="s">
        <v>433</v>
      </c>
      <c r="G137" s="273"/>
      <c r="H137" s="273" t="s">
        <v>480</v>
      </c>
      <c r="I137" s="273" t="s">
        <v>429</v>
      </c>
      <c r="J137" s="273">
        <v>255</v>
      </c>
      <c r="K137" s="321"/>
    </row>
    <row r="138" spans="2:11" s="1" customFormat="1" ht="15" customHeight="1">
      <c r="B138" s="318"/>
      <c r="C138" s="273" t="s">
        <v>457</v>
      </c>
      <c r="D138" s="273"/>
      <c r="E138" s="273"/>
      <c r="F138" s="296" t="s">
        <v>427</v>
      </c>
      <c r="G138" s="273"/>
      <c r="H138" s="273" t="s">
        <v>481</v>
      </c>
      <c r="I138" s="273" t="s">
        <v>459</v>
      </c>
      <c r="J138" s="273"/>
      <c r="K138" s="321"/>
    </row>
    <row r="139" spans="2:11" s="1" customFormat="1" ht="15" customHeight="1">
      <c r="B139" s="318"/>
      <c r="C139" s="273" t="s">
        <v>460</v>
      </c>
      <c r="D139" s="273"/>
      <c r="E139" s="273"/>
      <c r="F139" s="296" t="s">
        <v>427</v>
      </c>
      <c r="G139" s="273"/>
      <c r="H139" s="273" t="s">
        <v>482</v>
      </c>
      <c r="I139" s="273" t="s">
        <v>462</v>
      </c>
      <c r="J139" s="273"/>
      <c r="K139" s="321"/>
    </row>
    <row r="140" spans="2:11" s="1" customFormat="1" ht="15" customHeight="1">
      <c r="B140" s="318"/>
      <c r="C140" s="273" t="s">
        <v>463</v>
      </c>
      <c r="D140" s="273"/>
      <c r="E140" s="273"/>
      <c r="F140" s="296" t="s">
        <v>427</v>
      </c>
      <c r="G140" s="273"/>
      <c r="H140" s="273" t="s">
        <v>463</v>
      </c>
      <c r="I140" s="273" t="s">
        <v>462</v>
      </c>
      <c r="J140" s="273"/>
      <c r="K140" s="321"/>
    </row>
    <row r="141" spans="2:11" s="1" customFormat="1" ht="15" customHeight="1">
      <c r="B141" s="318"/>
      <c r="C141" s="273" t="s">
        <v>37</v>
      </c>
      <c r="D141" s="273"/>
      <c r="E141" s="273"/>
      <c r="F141" s="296" t="s">
        <v>427</v>
      </c>
      <c r="G141" s="273"/>
      <c r="H141" s="273" t="s">
        <v>483</v>
      </c>
      <c r="I141" s="273" t="s">
        <v>462</v>
      </c>
      <c r="J141" s="273"/>
      <c r="K141" s="321"/>
    </row>
    <row r="142" spans="2:11" s="1" customFormat="1" ht="15" customHeight="1">
      <c r="B142" s="318"/>
      <c r="C142" s="273" t="s">
        <v>484</v>
      </c>
      <c r="D142" s="273"/>
      <c r="E142" s="273"/>
      <c r="F142" s="296" t="s">
        <v>427</v>
      </c>
      <c r="G142" s="273"/>
      <c r="H142" s="273" t="s">
        <v>485</v>
      </c>
      <c r="I142" s="273" t="s">
        <v>462</v>
      </c>
      <c r="J142" s="273"/>
      <c r="K142" s="321"/>
    </row>
    <row r="143" spans="2:11" s="1" customFormat="1" ht="15" customHeight="1">
      <c r="B143" s="322"/>
      <c r="C143" s="323"/>
      <c r="D143" s="323"/>
      <c r="E143" s="323"/>
      <c r="F143" s="323"/>
      <c r="G143" s="323"/>
      <c r="H143" s="323"/>
      <c r="I143" s="323"/>
      <c r="J143" s="323"/>
      <c r="K143" s="324"/>
    </row>
    <row r="144" spans="2:11" s="1" customFormat="1" ht="18.75" customHeight="1">
      <c r="B144" s="309"/>
      <c r="C144" s="309"/>
      <c r="D144" s="309"/>
      <c r="E144" s="309"/>
      <c r="F144" s="310"/>
      <c r="G144" s="309"/>
      <c r="H144" s="309"/>
      <c r="I144" s="309"/>
      <c r="J144" s="309"/>
      <c r="K144" s="309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286" t="s">
        <v>486</v>
      </c>
      <c r="D147" s="286"/>
      <c r="E147" s="286"/>
      <c r="F147" s="286"/>
      <c r="G147" s="286"/>
      <c r="H147" s="286"/>
      <c r="I147" s="286"/>
      <c r="J147" s="286"/>
      <c r="K147" s="287"/>
    </row>
    <row r="148" spans="2:11" s="1" customFormat="1" ht="17.25" customHeight="1">
      <c r="B148" s="285"/>
      <c r="C148" s="288" t="s">
        <v>421</v>
      </c>
      <c r="D148" s="288"/>
      <c r="E148" s="288"/>
      <c r="F148" s="288" t="s">
        <v>422</v>
      </c>
      <c r="G148" s="289"/>
      <c r="H148" s="288" t="s">
        <v>53</v>
      </c>
      <c r="I148" s="288" t="s">
        <v>56</v>
      </c>
      <c r="J148" s="288" t="s">
        <v>423</v>
      </c>
      <c r="K148" s="287"/>
    </row>
    <row r="149" spans="2:11" s="1" customFormat="1" ht="17.25" customHeight="1">
      <c r="B149" s="285"/>
      <c r="C149" s="290" t="s">
        <v>424</v>
      </c>
      <c r="D149" s="290"/>
      <c r="E149" s="290"/>
      <c r="F149" s="291" t="s">
        <v>425</v>
      </c>
      <c r="G149" s="292"/>
      <c r="H149" s="290"/>
      <c r="I149" s="290"/>
      <c r="J149" s="290" t="s">
        <v>426</v>
      </c>
      <c r="K149" s="287"/>
    </row>
    <row r="150" spans="2:11" s="1" customFormat="1" ht="5.25" customHeight="1">
      <c r="B150" s="298"/>
      <c r="C150" s="293"/>
      <c r="D150" s="293"/>
      <c r="E150" s="293"/>
      <c r="F150" s="293"/>
      <c r="G150" s="294"/>
      <c r="H150" s="293"/>
      <c r="I150" s="293"/>
      <c r="J150" s="293"/>
      <c r="K150" s="321"/>
    </row>
    <row r="151" spans="2:11" s="1" customFormat="1" ht="15" customHeight="1">
      <c r="B151" s="298"/>
      <c r="C151" s="325" t="s">
        <v>430</v>
      </c>
      <c r="D151" s="273"/>
      <c r="E151" s="273"/>
      <c r="F151" s="326" t="s">
        <v>427</v>
      </c>
      <c r="G151" s="273"/>
      <c r="H151" s="325" t="s">
        <v>467</v>
      </c>
      <c r="I151" s="325" t="s">
        <v>429</v>
      </c>
      <c r="J151" s="325">
        <v>120</v>
      </c>
      <c r="K151" s="321"/>
    </row>
    <row r="152" spans="2:11" s="1" customFormat="1" ht="15" customHeight="1">
      <c r="B152" s="298"/>
      <c r="C152" s="325" t="s">
        <v>476</v>
      </c>
      <c r="D152" s="273"/>
      <c r="E152" s="273"/>
      <c r="F152" s="326" t="s">
        <v>427</v>
      </c>
      <c r="G152" s="273"/>
      <c r="H152" s="325" t="s">
        <v>487</v>
      </c>
      <c r="I152" s="325" t="s">
        <v>429</v>
      </c>
      <c r="J152" s="325" t="s">
        <v>478</v>
      </c>
      <c r="K152" s="321"/>
    </row>
    <row r="153" spans="2:11" s="1" customFormat="1" ht="15" customHeight="1">
      <c r="B153" s="298"/>
      <c r="C153" s="325" t="s">
        <v>375</v>
      </c>
      <c r="D153" s="273"/>
      <c r="E153" s="273"/>
      <c r="F153" s="326" t="s">
        <v>427</v>
      </c>
      <c r="G153" s="273"/>
      <c r="H153" s="325" t="s">
        <v>488</v>
      </c>
      <c r="I153" s="325" t="s">
        <v>429</v>
      </c>
      <c r="J153" s="325" t="s">
        <v>478</v>
      </c>
      <c r="K153" s="321"/>
    </row>
    <row r="154" spans="2:11" s="1" customFormat="1" ht="15" customHeight="1">
      <c r="B154" s="298"/>
      <c r="C154" s="325" t="s">
        <v>432</v>
      </c>
      <c r="D154" s="273"/>
      <c r="E154" s="273"/>
      <c r="F154" s="326" t="s">
        <v>433</v>
      </c>
      <c r="G154" s="273"/>
      <c r="H154" s="325" t="s">
        <v>467</v>
      </c>
      <c r="I154" s="325" t="s">
        <v>429</v>
      </c>
      <c r="J154" s="325">
        <v>50</v>
      </c>
      <c r="K154" s="321"/>
    </row>
    <row r="155" spans="2:11" s="1" customFormat="1" ht="15" customHeight="1">
      <c r="B155" s="298"/>
      <c r="C155" s="325" t="s">
        <v>435</v>
      </c>
      <c r="D155" s="273"/>
      <c r="E155" s="273"/>
      <c r="F155" s="326" t="s">
        <v>427</v>
      </c>
      <c r="G155" s="273"/>
      <c r="H155" s="325" t="s">
        <v>467</v>
      </c>
      <c r="I155" s="325" t="s">
        <v>437</v>
      </c>
      <c r="J155" s="325"/>
      <c r="K155" s="321"/>
    </row>
    <row r="156" spans="2:11" s="1" customFormat="1" ht="15" customHeight="1">
      <c r="B156" s="298"/>
      <c r="C156" s="325" t="s">
        <v>446</v>
      </c>
      <c r="D156" s="273"/>
      <c r="E156" s="273"/>
      <c r="F156" s="326" t="s">
        <v>433</v>
      </c>
      <c r="G156" s="273"/>
      <c r="H156" s="325" t="s">
        <v>467</v>
      </c>
      <c r="I156" s="325" t="s">
        <v>429</v>
      </c>
      <c r="J156" s="325">
        <v>50</v>
      </c>
      <c r="K156" s="321"/>
    </row>
    <row r="157" spans="2:11" s="1" customFormat="1" ht="15" customHeight="1">
      <c r="B157" s="298"/>
      <c r="C157" s="325" t="s">
        <v>454</v>
      </c>
      <c r="D157" s="273"/>
      <c r="E157" s="273"/>
      <c r="F157" s="326" t="s">
        <v>433</v>
      </c>
      <c r="G157" s="273"/>
      <c r="H157" s="325" t="s">
        <v>467</v>
      </c>
      <c r="I157" s="325" t="s">
        <v>429</v>
      </c>
      <c r="J157" s="325">
        <v>50</v>
      </c>
      <c r="K157" s="321"/>
    </row>
    <row r="158" spans="2:11" s="1" customFormat="1" ht="15" customHeight="1">
      <c r="B158" s="298"/>
      <c r="C158" s="325" t="s">
        <v>452</v>
      </c>
      <c r="D158" s="273"/>
      <c r="E158" s="273"/>
      <c r="F158" s="326" t="s">
        <v>433</v>
      </c>
      <c r="G158" s="273"/>
      <c r="H158" s="325" t="s">
        <v>467</v>
      </c>
      <c r="I158" s="325" t="s">
        <v>429</v>
      </c>
      <c r="J158" s="325">
        <v>50</v>
      </c>
      <c r="K158" s="321"/>
    </row>
    <row r="159" spans="2:11" s="1" customFormat="1" ht="15" customHeight="1">
      <c r="B159" s="298"/>
      <c r="C159" s="325" t="s">
        <v>86</v>
      </c>
      <c r="D159" s="273"/>
      <c r="E159" s="273"/>
      <c r="F159" s="326" t="s">
        <v>427</v>
      </c>
      <c r="G159" s="273"/>
      <c r="H159" s="325" t="s">
        <v>489</v>
      </c>
      <c r="I159" s="325" t="s">
        <v>429</v>
      </c>
      <c r="J159" s="325" t="s">
        <v>490</v>
      </c>
      <c r="K159" s="321"/>
    </row>
    <row r="160" spans="2:11" s="1" customFormat="1" ht="15" customHeight="1">
      <c r="B160" s="298"/>
      <c r="C160" s="325" t="s">
        <v>491</v>
      </c>
      <c r="D160" s="273"/>
      <c r="E160" s="273"/>
      <c r="F160" s="326" t="s">
        <v>427</v>
      </c>
      <c r="G160" s="273"/>
      <c r="H160" s="325" t="s">
        <v>492</v>
      </c>
      <c r="I160" s="325" t="s">
        <v>462</v>
      </c>
      <c r="J160" s="325"/>
      <c r="K160" s="321"/>
    </row>
    <row r="161" spans="2:11" s="1" customFormat="1" ht="15" customHeight="1">
      <c r="B161" s="327"/>
      <c r="C161" s="307"/>
      <c r="D161" s="307"/>
      <c r="E161" s="307"/>
      <c r="F161" s="307"/>
      <c r="G161" s="307"/>
      <c r="H161" s="307"/>
      <c r="I161" s="307"/>
      <c r="J161" s="307"/>
      <c r="K161" s="328"/>
    </row>
    <row r="162" spans="2:11" s="1" customFormat="1" ht="18.75" customHeight="1">
      <c r="B162" s="309"/>
      <c r="C162" s="319"/>
      <c r="D162" s="319"/>
      <c r="E162" s="319"/>
      <c r="F162" s="329"/>
      <c r="G162" s="319"/>
      <c r="H162" s="319"/>
      <c r="I162" s="319"/>
      <c r="J162" s="319"/>
      <c r="K162" s="309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264" t="s">
        <v>493</v>
      </c>
      <c r="D165" s="264"/>
      <c r="E165" s="264"/>
      <c r="F165" s="264"/>
      <c r="G165" s="264"/>
      <c r="H165" s="264"/>
      <c r="I165" s="264"/>
      <c r="J165" s="264"/>
      <c r="K165" s="265"/>
    </row>
    <row r="166" spans="2:11" s="1" customFormat="1" ht="17.25" customHeight="1">
      <c r="B166" s="263"/>
      <c r="C166" s="288" t="s">
        <v>421</v>
      </c>
      <c r="D166" s="288"/>
      <c r="E166" s="288"/>
      <c r="F166" s="288" t="s">
        <v>422</v>
      </c>
      <c r="G166" s="330"/>
      <c r="H166" s="331" t="s">
        <v>53</v>
      </c>
      <c r="I166" s="331" t="s">
        <v>56</v>
      </c>
      <c r="J166" s="288" t="s">
        <v>423</v>
      </c>
      <c r="K166" s="265"/>
    </row>
    <row r="167" spans="2:11" s="1" customFormat="1" ht="17.25" customHeight="1">
      <c r="B167" s="266"/>
      <c r="C167" s="290" t="s">
        <v>424</v>
      </c>
      <c r="D167" s="290"/>
      <c r="E167" s="290"/>
      <c r="F167" s="291" t="s">
        <v>425</v>
      </c>
      <c r="G167" s="332"/>
      <c r="H167" s="333"/>
      <c r="I167" s="333"/>
      <c r="J167" s="290" t="s">
        <v>426</v>
      </c>
      <c r="K167" s="268"/>
    </row>
    <row r="168" spans="2:11" s="1" customFormat="1" ht="5.25" customHeight="1">
      <c r="B168" s="298"/>
      <c r="C168" s="293"/>
      <c r="D168" s="293"/>
      <c r="E168" s="293"/>
      <c r="F168" s="293"/>
      <c r="G168" s="294"/>
      <c r="H168" s="293"/>
      <c r="I168" s="293"/>
      <c r="J168" s="293"/>
      <c r="K168" s="321"/>
    </row>
    <row r="169" spans="2:11" s="1" customFormat="1" ht="15" customHeight="1">
      <c r="B169" s="298"/>
      <c r="C169" s="273" t="s">
        <v>430</v>
      </c>
      <c r="D169" s="273"/>
      <c r="E169" s="273"/>
      <c r="F169" s="296" t="s">
        <v>427</v>
      </c>
      <c r="G169" s="273"/>
      <c r="H169" s="273" t="s">
        <v>467</v>
      </c>
      <c r="I169" s="273" t="s">
        <v>429</v>
      </c>
      <c r="J169" s="273">
        <v>120</v>
      </c>
      <c r="K169" s="321"/>
    </row>
    <row r="170" spans="2:11" s="1" customFormat="1" ht="15" customHeight="1">
      <c r="B170" s="298"/>
      <c r="C170" s="273" t="s">
        <v>476</v>
      </c>
      <c r="D170" s="273"/>
      <c r="E170" s="273"/>
      <c r="F170" s="296" t="s">
        <v>427</v>
      </c>
      <c r="G170" s="273"/>
      <c r="H170" s="273" t="s">
        <v>477</v>
      </c>
      <c r="I170" s="273" t="s">
        <v>429</v>
      </c>
      <c r="J170" s="273" t="s">
        <v>478</v>
      </c>
      <c r="K170" s="321"/>
    </row>
    <row r="171" spans="2:11" s="1" customFormat="1" ht="15" customHeight="1">
      <c r="B171" s="298"/>
      <c r="C171" s="273" t="s">
        <v>375</v>
      </c>
      <c r="D171" s="273"/>
      <c r="E171" s="273"/>
      <c r="F171" s="296" t="s">
        <v>427</v>
      </c>
      <c r="G171" s="273"/>
      <c r="H171" s="273" t="s">
        <v>494</v>
      </c>
      <c r="I171" s="273" t="s">
        <v>429</v>
      </c>
      <c r="J171" s="273" t="s">
        <v>478</v>
      </c>
      <c r="K171" s="321"/>
    </row>
    <row r="172" spans="2:11" s="1" customFormat="1" ht="15" customHeight="1">
      <c r="B172" s="298"/>
      <c r="C172" s="273" t="s">
        <v>432</v>
      </c>
      <c r="D172" s="273"/>
      <c r="E172" s="273"/>
      <c r="F172" s="296" t="s">
        <v>433</v>
      </c>
      <c r="G172" s="273"/>
      <c r="H172" s="273" t="s">
        <v>494</v>
      </c>
      <c r="I172" s="273" t="s">
        <v>429</v>
      </c>
      <c r="J172" s="273">
        <v>50</v>
      </c>
      <c r="K172" s="321"/>
    </row>
    <row r="173" spans="2:11" s="1" customFormat="1" ht="15" customHeight="1">
      <c r="B173" s="298"/>
      <c r="C173" s="273" t="s">
        <v>435</v>
      </c>
      <c r="D173" s="273"/>
      <c r="E173" s="273"/>
      <c r="F173" s="296" t="s">
        <v>427</v>
      </c>
      <c r="G173" s="273"/>
      <c r="H173" s="273" t="s">
        <v>494</v>
      </c>
      <c r="I173" s="273" t="s">
        <v>437</v>
      </c>
      <c r="J173" s="273"/>
      <c r="K173" s="321"/>
    </row>
    <row r="174" spans="2:11" s="1" customFormat="1" ht="15" customHeight="1">
      <c r="B174" s="298"/>
      <c r="C174" s="273" t="s">
        <v>446</v>
      </c>
      <c r="D174" s="273"/>
      <c r="E174" s="273"/>
      <c r="F174" s="296" t="s">
        <v>433</v>
      </c>
      <c r="G174" s="273"/>
      <c r="H174" s="273" t="s">
        <v>494</v>
      </c>
      <c r="I174" s="273" t="s">
        <v>429</v>
      </c>
      <c r="J174" s="273">
        <v>50</v>
      </c>
      <c r="K174" s="321"/>
    </row>
    <row r="175" spans="2:11" s="1" customFormat="1" ht="15" customHeight="1">
      <c r="B175" s="298"/>
      <c r="C175" s="273" t="s">
        <v>454</v>
      </c>
      <c r="D175" s="273"/>
      <c r="E175" s="273"/>
      <c r="F175" s="296" t="s">
        <v>433</v>
      </c>
      <c r="G175" s="273"/>
      <c r="H175" s="273" t="s">
        <v>494</v>
      </c>
      <c r="I175" s="273" t="s">
        <v>429</v>
      </c>
      <c r="J175" s="273">
        <v>50</v>
      </c>
      <c r="K175" s="321"/>
    </row>
    <row r="176" spans="2:11" s="1" customFormat="1" ht="15" customHeight="1">
      <c r="B176" s="298"/>
      <c r="C176" s="273" t="s">
        <v>452</v>
      </c>
      <c r="D176" s="273"/>
      <c r="E176" s="273"/>
      <c r="F176" s="296" t="s">
        <v>433</v>
      </c>
      <c r="G176" s="273"/>
      <c r="H176" s="273" t="s">
        <v>494</v>
      </c>
      <c r="I176" s="273" t="s">
        <v>429</v>
      </c>
      <c r="J176" s="273">
        <v>50</v>
      </c>
      <c r="K176" s="321"/>
    </row>
    <row r="177" spans="2:11" s="1" customFormat="1" ht="15" customHeight="1">
      <c r="B177" s="298"/>
      <c r="C177" s="273" t="s">
        <v>104</v>
      </c>
      <c r="D177" s="273"/>
      <c r="E177" s="273"/>
      <c r="F177" s="296" t="s">
        <v>427</v>
      </c>
      <c r="G177" s="273"/>
      <c r="H177" s="273" t="s">
        <v>495</v>
      </c>
      <c r="I177" s="273" t="s">
        <v>496</v>
      </c>
      <c r="J177" s="273"/>
      <c r="K177" s="321"/>
    </row>
    <row r="178" spans="2:11" s="1" customFormat="1" ht="15" customHeight="1">
      <c r="B178" s="298"/>
      <c r="C178" s="273" t="s">
        <v>56</v>
      </c>
      <c r="D178" s="273"/>
      <c r="E178" s="273"/>
      <c r="F178" s="296" t="s">
        <v>427</v>
      </c>
      <c r="G178" s="273"/>
      <c r="H178" s="273" t="s">
        <v>497</v>
      </c>
      <c r="I178" s="273" t="s">
        <v>498</v>
      </c>
      <c r="J178" s="273">
        <v>1</v>
      </c>
      <c r="K178" s="321"/>
    </row>
    <row r="179" spans="2:11" s="1" customFormat="1" ht="15" customHeight="1">
      <c r="B179" s="298"/>
      <c r="C179" s="273" t="s">
        <v>52</v>
      </c>
      <c r="D179" s="273"/>
      <c r="E179" s="273"/>
      <c r="F179" s="296" t="s">
        <v>427</v>
      </c>
      <c r="G179" s="273"/>
      <c r="H179" s="273" t="s">
        <v>499</v>
      </c>
      <c r="I179" s="273" t="s">
        <v>429</v>
      </c>
      <c r="J179" s="273">
        <v>20</v>
      </c>
      <c r="K179" s="321"/>
    </row>
    <row r="180" spans="2:11" s="1" customFormat="1" ht="15" customHeight="1">
      <c r="B180" s="298"/>
      <c r="C180" s="273" t="s">
        <v>53</v>
      </c>
      <c r="D180" s="273"/>
      <c r="E180" s="273"/>
      <c r="F180" s="296" t="s">
        <v>427</v>
      </c>
      <c r="G180" s="273"/>
      <c r="H180" s="273" t="s">
        <v>500</v>
      </c>
      <c r="I180" s="273" t="s">
        <v>429</v>
      </c>
      <c r="J180" s="273">
        <v>255</v>
      </c>
      <c r="K180" s="321"/>
    </row>
    <row r="181" spans="2:11" s="1" customFormat="1" ht="15" customHeight="1">
      <c r="B181" s="298"/>
      <c r="C181" s="273" t="s">
        <v>105</v>
      </c>
      <c r="D181" s="273"/>
      <c r="E181" s="273"/>
      <c r="F181" s="296" t="s">
        <v>427</v>
      </c>
      <c r="G181" s="273"/>
      <c r="H181" s="273" t="s">
        <v>391</v>
      </c>
      <c r="I181" s="273" t="s">
        <v>429</v>
      </c>
      <c r="J181" s="273">
        <v>10</v>
      </c>
      <c r="K181" s="321"/>
    </row>
    <row r="182" spans="2:11" s="1" customFormat="1" ht="15" customHeight="1">
      <c r="B182" s="298"/>
      <c r="C182" s="273" t="s">
        <v>106</v>
      </c>
      <c r="D182" s="273"/>
      <c r="E182" s="273"/>
      <c r="F182" s="296" t="s">
        <v>427</v>
      </c>
      <c r="G182" s="273"/>
      <c r="H182" s="273" t="s">
        <v>501</v>
      </c>
      <c r="I182" s="273" t="s">
        <v>462</v>
      </c>
      <c r="J182" s="273"/>
      <c r="K182" s="321"/>
    </row>
    <row r="183" spans="2:11" s="1" customFormat="1" ht="15" customHeight="1">
      <c r="B183" s="298"/>
      <c r="C183" s="273" t="s">
        <v>502</v>
      </c>
      <c r="D183" s="273"/>
      <c r="E183" s="273"/>
      <c r="F183" s="296" t="s">
        <v>427</v>
      </c>
      <c r="G183" s="273"/>
      <c r="H183" s="273" t="s">
        <v>503</v>
      </c>
      <c r="I183" s="273" t="s">
        <v>462</v>
      </c>
      <c r="J183" s="273"/>
      <c r="K183" s="321"/>
    </row>
    <row r="184" spans="2:11" s="1" customFormat="1" ht="15" customHeight="1">
      <c r="B184" s="298"/>
      <c r="C184" s="273" t="s">
        <v>491</v>
      </c>
      <c r="D184" s="273"/>
      <c r="E184" s="273"/>
      <c r="F184" s="296" t="s">
        <v>427</v>
      </c>
      <c r="G184" s="273"/>
      <c r="H184" s="273" t="s">
        <v>504</v>
      </c>
      <c r="I184" s="273" t="s">
        <v>462</v>
      </c>
      <c r="J184" s="273"/>
      <c r="K184" s="321"/>
    </row>
    <row r="185" spans="2:11" s="1" customFormat="1" ht="15" customHeight="1">
      <c r="B185" s="298"/>
      <c r="C185" s="273" t="s">
        <v>108</v>
      </c>
      <c r="D185" s="273"/>
      <c r="E185" s="273"/>
      <c r="F185" s="296" t="s">
        <v>433</v>
      </c>
      <c r="G185" s="273"/>
      <c r="H185" s="273" t="s">
        <v>505</v>
      </c>
      <c r="I185" s="273" t="s">
        <v>429</v>
      </c>
      <c r="J185" s="273">
        <v>50</v>
      </c>
      <c r="K185" s="321"/>
    </row>
    <row r="186" spans="2:11" s="1" customFormat="1" ht="15" customHeight="1">
      <c r="B186" s="298"/>
      <c r="C186" s="273" t="s">
        <v>506</v>
      </c>
      <c r="D186" s="273"/>
      <c r="E186" s="273"/>
      <c r="F186" s="296" t="s">
        <v>433</v>
      </c>
      <c r="G186" s="273"/>
      <c r="H186" s="273" t="s">
        <v>507</v>
      </c>
      <c r="I186" s="273" t="s">
        <v>508</v>
      </c>
      <c r="J186" s="273"/>
      <c r="K186" s="321"/>
    </row>
    <row r="187" spans="2:11" s="1" customFormat="1" ht="15" customHeight="1">
      <c r="B187" s="298"/>
      <c r="C187" s="273" t="s">
        <v>509</v>
      </c>
      <c r="D187" s="273"/>
      <c r="E187" s="273"/>
      <c r="F187" s="296" t="s">
        <v>433</v>
      </c>
      <c r="G187" s="273"/>
      <c r="H187" s="273" t="s">
        <v>510</v>
      </c>
      <c r="I187" s="273" t="s">
        <v>508</v>
      </c>
      <c r="J187" s="273"/>
      <c r="K187" s="321"/>
    </row>
    <row r="188" spans="2:11" s="1" customFormat="1" ht="15" customHeight="1">
      <c r="B188" s="298"/>
      <c r="C188" s="273" t="s">
        <v>511</v>
      </c>
      <c r="D188" s="273"/>
      <c r="E188" s="273"/>
      <c r="F188" s="296" t="s">
        <v>433</v>
      </c>
      <c r="G188" s="273"/>
      <c r="H188" s="273" t="s">
        <v>512</v>
      </c>
      <c r="I188" s="273" t="s">
        <v>508</v>
      </c>
      <c r="J188" s="273"/>
      <c r="K188" s="321"/>
    </row>
    <row r="189" spans="2:11" s="1" customFormat="1" ht="15" customHeight="1">
      <c r="B189" s="298"/>
      <c r="C189" s="334" t="s">
        <v>513</v>
      </c>
      <c r="D189" s="273"/>
      <c r="E189" s="273"/>
      <c r="F189" s="296" t="s">
        <v>433</v>
      </c>
      <c r="G189" s="273"/>
      <c r="H189" s="273" t="s">
        <v>514</v>
      </c>
      <c r="I189" s="273" t="s">
        <v>515</v>
      </c>
      <c r="J189" s="335" t="s">
        <v>516</v>
      </c>
      <c r="K189" s="321"/>
    </row>
    <row r="190" spans="2:11" s="1" customFormat="1" ht="15" customHeight="1">
      <c r="B190" s="298"/>
      <c r="C190" s="334" t="s">
        <v>41</v>
      </c>
      <c r="D190" s="273"/>
      <c r="E190" s="273"/>
      <c r="F190" s="296" t="s">
        <v>427</v>
      </c>
      <c r="G190" s="273"/>
      <c r="H190" s="270" t="s">
        <v>517</v>
      </c>
      <c r="I190" s="273" t="s">
        <v>518</v>
      </c>
      <c r="J190" s="273"/>
      <c r="K190" s="321"/>
    </row>
    <row r="191" spans="2:11" s="1" customFormat="1" ht="15" customHeight="1">
      <c r="B191" s="298"/>
      <c r="C191" s="334" t="s">
        <v>519</v>
      </c>
      <c r="D191" s="273"/>
      <c r="E191" s="273"/>
      <c r="F191" s="296" t="s">
        <v>427</v>
      </c>
      <c r="G191" s="273"/>
      <c r="H191" s="273" t="s">
        <v>520</v>
      </c>
      <c r="I191" s="273" t="s">
        <v>462</v>
      </c>
      <c r="J191" s="273"/>
      <c r="K191" s="321"/>
    </row>
    <row r="192" spans="2:11" s="1" customFormat="1" ht="15" customHeight="1">
      <c r="B192" s="298"/>
      <c r="C192" s="334" t="s">
        <v>521</v>
      </c>
      <c r="D192" s="273"/>
      <c r="E192" s="273"/>
      <c r="F192" s="296" t="s">
        <v>427</v>
      </c>
      <c r="G192" s="273"/>
      <c r="H192" s="273" t="s">
        <v>522</v>
      </c>
      <c r="I192" s="273" t="s">
        <v>462</v>
      </c>
      <c r="J192" s="273"/>
      <c r="K192" s="321"/>
    </row>
    <row r="193" spans="2:11" s="1" customFormat="1" ht="15" customHeight="1">
      <c r="B193" s="298"/>
      <c r="C193" s="334" t="s">
        <v>523</v>
      </c>
      <c r="D193" s="273"/>
      <c r="E193" s="273"/>
      <c r="F193" s="296" t="s">
        <v>433</v>
      </c>
      <c r="G193" s="273"/>
      <c r="H193" s="273" t="s">
        <v>524</v>
      </c>
      <c r="I193" s="273" t="s">
        <v>462</v>
      </c>
      <c r="J193" s="273"/>
      <c r="K193" s="321"/>
    </row>
    <row r="194" spans="2:11" s="1" customFormat="1" ht="15" customHeight="1">
      <c r="B194" s="327"/>
      <c r="C194" s="336"/>
      <c r="D194" s="307"/>
      <c r="E194" s="307"/>
      <c r="F194" s="307"/>
      <c r="G194" s="307"/>
      <c r="H194" s="307"/>
      <c r="I194" s="307"/>
      <c r="J194" s="307"/>
      <c r="K194" s="328"/>
    </row>
    <row r="195" spans="2:11" s="1" customFormat="1" ht="18.75" customHeight="1">
      <c r="B195" s="309"/>
      <c r="C195" s="319"/>
      <c r="D195" s="319"/>
      <c r="E195" s="319"/>
      <c r="F195" s="329"/>
      <c r="G195" s="319"/>
      <c r="H195" s="319"/>
      <c r="I195" s="319"/>
      <c r="J195" s="319"/>
      <c r="K195" s="309"/>
    </row>
    <row r="196" spans="2:11" s="1" customFormat="1" ht="18.75" customHeight="1">
      <c r="B196" s="309"/>
      <c r="C196" s="319"/>
      <c r="D196" s="319"/>
      <c r="E196" s="319"/>
      <c r="F196" s="329"/>
      <c r="G196" s="319"/>
      <c r="H196" s="319"/>
      <c r="I196" s="319"/>
      <c r="J196" s="319"/>
      <c r="K196" s="309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s="1" customFormat="1" ht="21">
      <c r="B199" s="263"/>
      <c r="C199" s="264" t="s">
        <v>525</v>
      </c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5.5" customHeight="1">
      <c r="B200" s="263"/>
      <c r="C200" s="337" t="s">
        <v>526</v>
      </c>
      <c r="D200" s="337"/>
      <c r="E200" s="337"/>
      <c r="F200" s="337" t="s">
        <v>527</v>
      </c>
      <c r="G200" s="338"/>
      <c r="H200" s="337" t="s">
        <v>528</v>
      </c>
      <c r="I200" s="337"/>
      <c r="J200" s="337"/>
      <c r="K200" s="265"/>
    </row>
    <row r="201" spans="2:11" s="1" customFormat="1" ht="5.25" customHeight="1">
      <c r="B201" s="298"/>
      <c r="C201" s="293"/>
      <c r="D201" s="293"/>
      <c r="E201" s="293"/>
      <c r="F201" s="293"/>
      <c r="G201" s="319"/>
      <c r="H201" s="293"/>
      <c r="I201" s="293"/>
      <c r="J201" s="293"/>
      <c r="K201" s="321"/>
    </row>
    <row r="202" spans="2:11" s="1" customFormat="1" ht="15" customHeight="1">
      <c r="B202" s="298"/>
      <c r="C202" s="273" t="s">
        <v>518</v>
      </c>
      <c r="D202" s="273"/>
      <c r="E202" s="273"/>
      <c r="F202" s="296" t="s">
        <v>42</v>
      </c>
      <c r="G202" s="273"/>
      <c r="H202" s="273" t="s">
        <v>529</v>
      </c>
      <c r="I202" s="273"/>
      <c r="J202" s="273"/>
      <c r="K202" s="321"/>
    </row>
    <row r="203" spans="2:11" s="1" customFormat="1" ht="15" customHeight="1">
      <c r="B203" s="298"/>
      <c r="C203" s="273"/>
      <c r="D203" s="273"/>
      <c r="E203" s="273"/>
      <c r="F203" s="296" t="s">
        <v>43</v>
      </c>
      <c r="G203" s="273"/>
      <c r="H203" s="273" t="s">
        <v>530</v>
      </c>
      <c r="I203" s="273"/>
      <c r="J203" s="273"/>
      <c r="K203" s="321"/>
    </row>
    <row r="204" spans="2:11" s="1" customFormat="1" ht="15" customHeight="1">
      <c r="B204" s="298"/>
      <c r="C204" s="273"/>
      <c r="D204" s="273"/>
      <c r="E204" s="273"/>
      <c r="F204" s="296" t="s">
        <v>46</v>
      </c>
      <c r="G204" s="273"/>
      <c r="H204" s="273" t="s">
        <v>531</v>
      </c>
      <c r="I204" s="273"/>
      <c r="J204" s="273"/>
      <c r="K204" s="321"/>
    </row>
    <row r="205" spans="2:11" s="1" customFormat="1" ht="15" customHeight="1">
      <c r="B205" s="298"/>
      <c r="C205" s="273"/>
      <c r="D205" s="273"/>
      <c r="E205" s="273"/>
      <c r="F205" s="296" t="s">
        <v>44</v>
      </c>
      <c r="G205" s="273"/>
      <c r="H205" s="273" t="s">
        <v>532</v>
      </c>
      <c r="I205" s="273"/>
      <c r="J205" s="273"/>
      <c r="K205" s="321"/>
    </row>
    <row r="206" spans="2:11" s="1" customFormat="1" ht="15" customHeight="1">
      <c r="B206" s="298"/>
      <c r="C206" s="273"/>
      <c r="D206" s="273"/>
      <c r="E206" s="273"/>
      <c r="F206" s="296" t="s">
        <v>45</v>
      </c>
      <c r="G206" s="273"/>
      <c r="H206" s="273" t="s">
        <v>533</v>
      </c>
      <c r="I206" s="273"/>
      <c r="J206" s="273"/>
      <c r="K206" s="321"/>
    </row>
    <row r="207" spans="2:11" s="1" customFormat="1" ht="15" customHeight="1">
      <c r="B207" s="298"/>
      <c r="C207" s="273"/>
      <c r="D207" s="273"/>
      <c r="E207" s="273"/>
      <c r="F207" s="296"/>
      <c r="G207" s="273"/>
      <c r="H207" s="273"/>
      <c r="I207" s="273"/>
      <c r="J207" s="273"/>
      <c r="K207" s="321"/>
    </row>
    <row r="208" spans="2:11" s="1" customFormat="1" ht="15" customHeight="1">
      <c r="B208" s="298"/>
      <c r="C208" s="273" t="s">
        <v>474</v>
      </c>
      <c r="D208" s="273"/>
      <c r="E208" s="273"/>
      <c r="F208" s="296" t="s">
        <v>78</v>
      </c>
      <c r="G208" s="273"/>
      <c r="H208" s="273" t="s">
        <v>534</v>
      </c>
      <c r="I208" s="273"/>
      <c r="J208" s="273"/>
      <c r="K208" s="321"/>
    </row>
    <row r="209" spans="2:11" s="1" customFormat="1" ht="15" customHeight="1">
      <c r="B209" s="298"/>
      <c r="C209" s="273"/>
      <c r="D209" s="273"/>
      <c r="E209" s="273"/>
      <c r="F209" s="296" t="s">
        <v>369</v>
      </c>
      <c r="G209" s="273"/>
      <c r="H209" s="273" t="s">
        <v>370</v>
      </c>
      <c r="I209" s="273"/>
      <c r="J209" s="273"/>
      <c r="K209" s="321"/>
    </row>
    <row r="210" spans="2:11" s="1" customFormat="1" ht="15" customHeight="1">
      <c r="B210" s="298"/>
      <c r="C210" s="273"/>
      <c r="D210" s="273"/>
      <c r="E210" s="273"/>
      <c r="F210" s="296" t="s">
        <v>367</v>
      </c>
      <c r="G210" s="273"/>
      <c r="H210" s="273" t="s">
        <v>535</v>
      </c>
      <c r="I210" s="273"/>
      <c r="J210" s="273"/>
      <c r="K210" s="321"/>
    </row>
    <row r="211" spans="2:11" s="1" customFormat="1" ht="15" customHeight="1">
      <c r="B211" s="339"/>
      <c r="C211" s="273"/>
      <c r="D211" s="273"/>
      <c r="E211" s="273"/>
      <c r="F211" s="296" t="s">
        <v>371</v>
      </c>
      <c r="G211" s="334"/>
      <c r="H211" s="325" t="s">
        <v>372</v>
      </c>
      <c r="I211" s="325"/>
      <c r="J211" s="325"/>
      <c r="K211" s="340"/>
    </row>
    <row r="212" spans="2:11" s="1" customFormat="1" ht="15" customHeight="1">
      <c r="B212" s="339"/>
      <c r="C212" s="273"/>
      <c r="D212" s="273"/>
      <c r="E212" s="273"/>
      <c r="F212" s="296" t="s">
        <v>373</v>
      </c>
      <c r="G212" s="334"/>
      <c r="H212" s="325" t="s">
        <v>536</v>
      </c>
      <c r="I212" s="325"/>
      <c r="J212" s="325"/>
      <c r="K212" s="340"/>
    </row>
    <row r="213" spans="2:11" s="1" customFormat="1" ht="15" customHeight="1">
      <c r="B213" s="339"/>
      <c r="C213" s="273"/>
      <c r="D213" s="273"/>
      <c r="E213" s="273"/>
      <c r="F213" s="296"/>
      <c r="G213" s="334"/>
      <c r="H213" s="325"/>
      <c r="I213" s="325"/>
      <c r="J213" s="325"/>
      <c r="K213" s="340"/>
    </row>
    <row r="214" spans="2:11" s="1" customFormat="1" ht="15" customHeight="1">
      <c r="B214" s="339"/>
      <c r="C214" s="273" t="s">
        <v>498</v>
      </c>
      <c r="D214" s="273"/>
      <c r="E214" s="273"/>
      <c r="F214" s="296">
        <v>1</v>
      </c>
      <c r="G214" s="334"/>
      <c r="H214" s="325" t="s">
        <v>537</v>
      </c>
      <c r="I214" s="325"/>
      <c r="J214" s="325"/>
      <c r="K214" s="340"/>
    </row>
    <row r="215" spans="2:11" s="1" customFormat="1" ht="15" customHeight="1">
      <c r="B215" s="339"/>
      <c r="C215" s="273"/>
      <c r="D215" s="273"/>
      <c r="E215" s="273"/>
      <c r="F215" s="296">
        <v>2</v>
      </c>
      <c r="G215" s="334"/>
      <c r="H215" s="325" t="s">
        <v>538</v>
      </c>
      <c r="I215" s="325"/>
      <c r="J215" s="325"/>
      <c r="K215" s="340"/>
    </row>
    <row r="216" spans="2:11" s="1" customFormat="1" ht="15" customHeight="1">
      <c r="B216" s="339"/>
      <c r="C216" s="273"/>
      <c r="D216" s="273"/>
      <c r="E216" s="273"/>
      <c r="F216" s="296">
        <v>3</v>
      </c>
      <c r="G216" s="334"/>
      <c r="H216" s="325" t="s">
        <v>539</v>
      </c>
      <c r="I216" s="325"/>
      <c r="J216" s="325"/>
      <c r="K216" s="340"/>
    </row>
    <row r="217" spans="2:11" s="1" customFormat="1" ht="15" customHeight="1">
      <c r="B217" s="339"/>
      <c r="C217" s="273"/>
      <c r="D217" s="273"/>
      <c r="E217" s="273"/>
      <c r="F217" s="296">
        <v>4</v>
      </c>
      <c r="G217" s="334"/>
      <c r="H217" s="325" t="s">
        <v>540</v>
      </c>
      <c r="I217" s="325"/>
      <c r="J217" s="325"/>
      <c r="K217" s="340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DESKTOP-A7T9QKF\Laci</dc:creator>
  <cp:keywords/>
  <dc:description/>
  <cp:lastModifiedBy>DESKTOP-A7T9QKF\Laci</cp:lastModifiedBy>
  <dcterms:created xsi:type="dcterms:W3CDTF">2023-04-21T11:54:33Z</dcterms:created>
  <dcterms:modified xsi:type="dcterms:W3CDTF">2023-04-21T11:54:36Z</dcterms:modified>
  <cp:category/>
  <cp:version/>
  <cp:contentType/>
  <cp:contentStatus/>
</cp:coreProperties>
</file>