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'Položky'!$A$1:$G$84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<sst xmlns="http://schemas.openxmlformats.org/spreadsheetml/2006/main" count="314" uniqueCount="221">
  <si>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</si>
  <si>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</si>
  <si>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</si>
  <si>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</si>
  <si>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</si>
  <si>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</si>
  <si>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</si>
  <si>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</si>
  <si>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</si>
  <si>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</si>
  <si>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</si>
  <si>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</si>
  <si>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</si>
  <si>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</si>
  <si>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</si>
  <si>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</si>
  <si>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</si>
  <si>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</si>
  <si>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</si>
  <si>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</si>
  <si>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</si>
  <si>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</si>
  <si>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</si>
  <si>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</si>
  <si>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</si>
  <si>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</si>
  <si>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</si>
  <si>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</si>
  <si>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</si>
  <si>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</si>
  <si>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</si>
  <si>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</si>
  <si>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</si>
  <si>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</si>
  <si>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</si>
  <si>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</si>
  <si>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</si>
  <si>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</si>
  <si>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</si>
  <si>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</si>
  <si>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</si>
  <si>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</si>
  <si>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</si>
  <si>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</si>
  <si>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</si>
  <si>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</si>
  <si>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</si>
  <si>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</si>
  <si>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</si>
  <si>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</si>
  <si>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</si>
  <si>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</si>
  <si>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</si>
  <si>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</si>
  <si>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</si>
  <si>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</si>
  <si>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</si>
  <si>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</si>
  <si>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</si>
  <si>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</si>
  <si>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</si>
  <si>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</si>
  <si>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</si>
  <si>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</si>
  <si>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</si>
  <si>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</si>
  <si>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</si>
  <si>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</si>
  <si>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</si>
  <si>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2014-005 SO3 - TOALETY ZI</t>
  </si>
  <si>
    <t>ÚPRAVA OKOLÍ HORNOBRANSKÉHO RYBNÍKA</t>
  </si>
  <si>
    <t>132201201R00</t>
  </si>
  <si>
    <t xml:space="preserve">Zemní práce pro šachtičku </t>
  </si>
  <si>
    <t>m3</t>
  </si>
  <si>
    <t>8</t>
  </si>
  <si>
    <t>Trubní vedení</t>
  </si>
  <si>
    <t>894411211R00</t>
  </si>
  <si>
    <t>Plastová šachta 300 x 300 mm na vypouštění vody včetně montáže</t>
  </si>
  <si>
    <t>kus</t>
  </si>
  <si>
    <t>99</t>
  </si>
  <si>
    <t>Staveništní přesun hmot</t>
  </si>
  <si>
    <t>998 27-6101.R00</t>
  </si>
  <si>
    <t xml:space="preserve">Přesun hmot trubní vedení plast.šachta </t>
  </si>
  <si>
    <t>t</t>
  </si>
  <si>
    <t>721</t>
  </si>
  <si>
    <t>Vnitřní kanalizace</t>
  </si>
  <si>
    <t>721176126R00</t>
  </si>
  <si>
    <t xml:space="preserve">Potrubí HT svodné (ležaté) v zemi DN 50 x 1,8 mm </t>
  </si>
  <si>
    <t>m</t>
  </si>
  <si>
    <t>721176124R00</t>
  </si>
  <si>
    <t xml:space="preserve">Potrubí HT svodné (ležaté) v zemi DN 70 x 1,9 mm </t>
  </si>
  <si>
    <t>721176125R00</t>
  </si>
  <si>
    <t xml:space="preserve">Potrubí HT svodné (ležaté) v zemi DN 110 x 2,7 mm </t>
  </si>
  <si>
    <t>721273145RM1</t>
  </si>
  <si>
    <t>Hlavice ventilační z PVC  DN 100/930 hlavice HL 810</t>
  </si>
  <si>
    <t>721176102R00</t>
  </si>
  <si>
    <t xml:space="preserve">Potrubí HT připojovací DN 40 x 1,8 mm </t>
  </si>
  <si>
    <t>721176104R00</t>
  </si>
  <si>
    <t xml:space="preserve">Potrubí HT připojovací DN 70 x 1,9 mm </t>
  </si>
  <si>
    <t>721176105R00</t>
  </si>
  <si>
    <t xml:space="preserve">Potrubí HT připojovací DN 100 x 2,7 mm </t>
  </si>
  <si>
    <t>721176115R00</t>
  </si>
  <si>
    <t xml:space="preserve">Potrubí HT odpadní svislé DN 100 x 2,7 mm </t>
  </si>
  <si>
    <t>721194109R00</t>
  </si>
  <si>
    <t xml:space="preserve">Vyvedení odpadních výpustek D 110 x 2,3 </t>
  </si>
  <si>
    <t>721194104R00</t>
  </si>
  <si>
    <t xml:space="preserve">Vyvedení odpadních výpustek D 40 x 1,8 </t>
  </si>
  <si>
    <t>721194105R00</t>
  </si>
  <si>
    <t xml:space="preserve">Vyvedení odpadních výpustek D 70 x 1,9 </t>
  </si>
  <si>
    <t>721290123R00</t>
  </si>
  <si>
    <t xml:space="preserve">Zkouška těsnosti kanalizace kouřem DN 300 </t>
  </si>
  <si>
    <t>998 72-1101.R00</t>
  </si>
  <si>
    <t xml:space="preserve">Přesun hmot pro vnitřní kanalizaci, výšky do 6 m </t>
  </si>
  <si>
    <t>722</t>
  </si>
  <si>
    <t>Vnitřní vodovod</t>
  </si>
  <si>
    <t>722172311R00</t>
  </si>
  <si>
    <t xml:space="preserve">Potrubí z PPR Instaplast, studená, D 20/2,8 mm </t>
  </si>
  <si>
    <t>722172312R00</t>
  </si>
  <si>
    <t xml:space="preserve">Potrubí z PPR Instaplast, studená, D 25/3,5 mm </t>
  </si>
  <si>
    <t>722172331R00</t>
  </si>
  <si>
    <t xml:space="preserve">Potrubí z PPR Instaplast, teplá, D 20/3,4 mm </t>
  </si>
  <si>
    <t>722172332R00</t>
  </si>
  <si>
    <t xml:space="preserve">Potrubí z PPR Instaplast, teplá, D 25/4,2 mm </t>
  </si>
  <si>
    <t>722181113R00</t>
  </si>
  <si>
    <t xml:space="preserve">Ochrana potrubí plstěnými pásy DN 25 </t>
  </si>
  <si>
    <t>722181111R00</t>
  </si>
  <si>
    <t xml:space="preserve">Ochrana potrubí plstěnými pásy DN 20 </t>
  </si>
  <si>
    <t>63154802</t>
  </si>
  <si>
    <t xml:space="preserve">Pouzdro potrubní izol. ohebné  20/20 mm </t>
  </si>
  <si>
    <t>63154803</t>
  </si>
  <si>
    <t xml:space="preserve">Pouzdro potrubní izol. ohebné  25/20 mm </t>
  </si>
  <si>
    <t>722190401R00</t>
  </si>
  <si>
    <t xml:space="preserve">Vyvedení a upevnění výpustek DN 20 </t>
  </si>
  <si>
    <t>722220111R00</t>
  </si>
  <si>
    <t xml:space="preserve">Nástěnka K 247, pro výtokový ventil G 1/2 </t>
  </si>
  <si>
    <t>722229101R00</t>
  </si>
  <si>
    <t xml:space="preserve">Vypouštěcí kohout,1závit, G 3/4 " </t>
  </si>
  <si>
    <t>722290226R00</t>
  </si>
  <si>
    <t xml:space="preserve">Zkouška tlaku potrubí závitového DN 50 </t>
  </si>
  <si>
    <t>722269101R00</t>
  </si>
  <si>
    <t>Vodoměrná sestava včetně vodoměru Q 1,5 m3 dva ventily, plastová dvířka 40x40</t>
  </si>
  <si>
    <t>998 72-2101.R00</t>
  </si>
  <si>
    <t xml:space="preserve">Přesun hmot pro vnitřní vodovod, výšky do 12 m </t>
  </si>
  <si>
    <t>725</t>
  </si>
  <si>
    <t>Zařizovací předměty</t>
  </si>
  <si>
    <t>725119105R00</t>
  </si>
  <si>
    <t xml:space="preserve">Montáž závěsného ner.klozetu komplet </t>
  </si>
  <si>
    <t>sou</t>
  </si>
  <si>
    <t>725-1</t>
  </si>
  <si>
    <t xml:space="preserve">AUZ 01 závěsný nerezový klozet, včet plast.sedátka </t>
  </si>
  <si>
    <t>725-2</t>
  </si>
  <si>
    <t xml:space="preserve">konzola závěsného klozetu </t>
  </si>
  <si>
    <t>725-3</t>
  </si>
  <si>
    <t>AUZ 3.P autom.tlakový splachovač kloz. ovládání piezotlačítkem,  12V,50HZ</t>
  </si>
  <si>
    <t>725-4</t>
  </si>
  <si>
    <t>AUZ 01.INV závěs.ner.klozet pro invalid. včetně plast.sedátka</t>
  </si>
  <si>
    <t>725-5</t>
  </si>
  <si>
    <t xml:space="preserve">KZ 1  konzola závěsného klozetu </t>
  </si>
  <si>
    <t>725-6</t>
  </si>
  <si>
    <t>AUZ 3.INV autom.tlakový splachovač klozetu pro inv ovládání piezotlačítkem 12V, 50 HZ</t>
  </si>
  <si>
    <t>725-7</t>
  </si>
  <si>
    <t>IMP 01 nerezové invalidní U madlo pevné 813 mm, brus</t>
  </si>
  <si>
    <t>725-8</t>
  </si>
  <si>
    <t>IMS 02 nerezové invalidní U madlo sklopné 813 mm , brus</t>
  </si>
  <si>
    <t>725219201R00</t>
  </si>
  <si>
    <t xml:space="preserve">Montáž automat.závěsných umyvadel + příslušenství </t>
  </si>
  <si>
    <t>725-9</t>
  </si>
  <si>
    <t>AUM 016.1 autom.závěsné umyvadlo pro jednu vodu 12V, 50 Hz</t>
  </si>
  <si>
    <t>725139101R00</t>
  </si>
  <si>
    <t xml:space="preserve">Montáž nerez. pisoárového stání komplet </t>
  </si>
  <si>
    <t>725-10</t>
  </si>
  <si>
    <t>AUP 03 nerezový pisoár s aut.inteligen.IQ splachovačem - 12V, 50 HZ</t>
  </si>
  <si>
    <t>725-11</t>
  </si>
  <si>
    <t>ATYP ZDROJ napájecí zdroj určený pro nerezový pisoár AUP 03-230/12V, 50 Hz</t>
  </si>
  <si>
    <t>725716129R00</t>
  </si>
  <si>
    <t xml:space="preserve">Montáž nerezové výlevky komplet </t>
  </si>
  <si>
    <t>725-12</t>
  </si>
  <si>
    <t xml:space="preserve">VL 01 nerezová výlevka s mříží </t>
  </si>
  <si>
    <t>725-13</t>
  </si>
  <si>
    <t xml:space="preserve">stojan pro VL 01 </t>
  </si>
  <si>
    <t>725-14</t>
  </si>
  <si>
    <t>Výtokový ventil s ramínkem - pípa pro výlevku jedna voda</t>
  </si>
  <si>
    <t>725119206R00</t>
  </si>
  <si>
    <t xml:space="preserve">Montáž ostatních zařízení k zařizovacím předmětům </t>
  </si>
  <si>
    <t>725-15</t>
  </si>
  <si>
    <t>ZAC 1/50 napájecí zdroj 50VA až pro 8 zařízení 230/12V, 50 Hz</t>
  </si>
  <si>
    <t>725-16</t>
  </si>
  <si>
    <t xml:space="preserve">3009 závěsný dávkovač mýdla, obsah 1 litr </t>
  </si>
  <si>
    <t>725-17</t>
  </si>
  <si>
    <t>4005  zásobník toaletního papíru toal. role 250 mm</t>
  </si>
  <si>
    <t>725-18</t>
  </si>
  <si>
    <t>Z 253 elektrický osušovač rukou MIDI NEREZ 2100 W</t>
  </si>
  <si>
    <t>998 72-5101.R00</t>
  </si>
  <si>
    <t xml:space="preserve">Přesun hmot pro zařizovací předměty, výšky do 6 m </t>
  </si>
  <si>
    <t>725539102R00</t>
  </si>
  <si>
    <t xml:space="preserve">Montáž elektrického 100 l včetně všech armatur </t>
  </si>
  <si>
    <t>soubor</t>
  </si>
  <si>
    <t>725-19</t>
  </si>
  <si>
    <t>Elektrický boiler OKCE 100 litrů včetně pojišťovacího ventilu</t>
  </si>
  <si>
    <t>725-20</t>
  </si>
  <si>
    <t xml:space="preserve">kulový ventil DN 25 </t>
  </si>
  <si>
    <t>725-21</t>
  </si>
  <si>
    <t xml:space="preserve">termostatický směšovací ventil 3/4" </t>
  </si>
  <si>
    <t>725-22</t>
  </si>
  <si>
    <t xml:space="preserve">teploměr </t>
  </si>
  <si>
    <t>727</t>
  </si>
  <si>
    <t>Zednické výpomoce</t>
  </si>
  <si>
    <t>727-00001</t>
  </si>
  <si>
    <t xml:space="preserve">Zednické výpomocné práce </t>
  </si>
  <si>
    <t>soub</t>
  </si>
  <si>
    <t>727-002</t>
  </si>
  <si>
    <t xml:space="preserve">Obetonování ležatého kanalizačního potrubí </t>
  </si>
  <si>
    <t>100</t>
  </si>
  <si>
    <t>Hodinová sazba</t>
  </si>
  <si>
    <t>100-00001</t>
  </si>
  <si>
    <t xml:space="preserve">Nezměřitelné práce </t>
  </si>
  <si>
    <t>hod</t>
  </si>
  <si>
    <t>Rozpočtová rezerva</t>
  </si>
  <si>
    <t xml:space="preserve">ÚPRAVA OKOLÍ HORNOBRANSKÉHO RYBNÍKA
Český Krumlov
SO3 - TOALETY </t>
  </si>
  <si>
    <t>Vladislav Řeháček</t>
  </si>
  <si>
    <t>Město Český Krumlov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</si>
</sst>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220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 t="s">
        <v>219</v>
      </c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Rekapitulace!A20</f>
        <v>Rozpočtová rezerva</v>
      </c>
      <c r="E14" s="44"/>
      <c r="F14" s="45"/>
      <c r="G14" s="42">
        <f>Rekapitulace!I20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 t="s">
        <v>218</v>
      </c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2014-005 SO3 - TOALETY ZI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ÚPRAVA OKOLÍ HORNOBRANSKÉHO RYBNÍKA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8</v>
      </c>
      <c r="B8" s="86" t="str">
        <f>Položky!C10</f>
        <v>Trubní vedení</v>
      </c>
      <c r="C8" s="87"/>
      <c r="D8" s="88"/>
      <c r="E8" s="172">
        <f>Položky!BA12</f>
        <v>0</v>
      </c>
      <c r="F8" s="173">
        <f>Položky!BB12</f>
        <v>0</v>
      </c>
      <c r="G8" s="173">
        <f>Položky!BC12</f>
        <v>0</v>
      </c>
      <c r="H8" s="173">
        <f>Položky!BD12</f>
        <v>0</v>
      </c>
      <c r="I8" s="174">
        <f>Položky!BE12</f>
        <v>0</v>
      </c>
    </row>
    <row r="9" spans="1:9" s="11" customFormat="1" ht="12.75">
      <c r="A9" s="171" t="str">
        <f>Položky!B13</f>
        <v>99</v>
      </c>
      <c r="B9" s="86" t="str">
        <f>Položky!C13</f>
        <v>Staveništní přesun hmot</v>
      </c>
      <c r="C9" s="87"/>
      <c r="D9" s="88"/>
      <c r="E9" s="172">
        <f>Položky!BA15</f>
        <v>0</v>
      </c>
      <c r="F9" s="173">
        <f>Položky!BB15</f>
        <v>0</v>
      </c>
      <c r="G9" s="173">
        <f>Položky!BC15</f>
        <v>0</v>
      </c>
      <c r="H9" s="173">
        <f>Položky!BD15</f>
        <v>0</v>
      </c>
      <c r="I9" s="174">
        <f>Položky!BE15</f>
        <v>0</v>
      </c>
    </row>
    <row r="10" spans="1:9" s="11" customFormat="1" ht="12.75">
      <c r="A10" s="171" t="str">
        <f>Položky!B16</f>
        <v>721</v>
      </c>
      <c r="B10" s="86" t="str">
        <f>Položky!C16</f>
        <v>Vnitřní kanalizace</v>
      </c>
      <c r="C10" s="87"/>
      <c r="D10" s="88"/>
      <c r="E10" s="172">
        <f>Položky!BA30</f>
        <v>0</v>
      </c>
      <c r="F10" s="173">
        <f>Položky!BB30</f>
        <v>0</v>
      </c>
      <c r="G10" s="173">
        <f>Položky!BC30</f>
        <v>0</v>
      </c>
      <c r="H10" s="173">
        <f>Položky!BD30</f>
        <v>0</v>
      </c>
      <c r="I10" s="174">
        <f>Položky!BE30</f>
        <v>0</v>
      </c>
    </row>
    <row r="11" spans="1:9" s="11" customFormat="1" ht="12.75">
      <c r="A11" s="171" t="str">
        <f>Položky!B31</f>
        <v>722</v>
      </c>
      <c r="B11" s="86" t="str">
        <f>Položky!C31</f>
        <v>Vnitřní vodovod</v>
      </c>
      <c r="C11" s="87"/>
      <c r="D11" s="88"/>
      <c r="E11" s="172">
        <f>Položky!BA46</f>
        <v>0</v>
      </c>
      <c r="F11" s="173">
        <f>Položky!BB46</f>
        <v>0</v>
      </c>
      <c r="G11" s="173">
        <f>Položky!BC46</f>
        <v>0</v>
      </c>
      <c r="H11" s="173">
        <f>Položky!BD46</f>
        <v>0</v>
      </c>
      <c r="I11" s="174">
        <f>Položky!BE46</f>
        <v>0</v>
      </c>
    </row>
    <row r="12" spans="1:9" s="11" customFormat="1" ht="12.75">
      <c r="A12" s="171" t="str">
        <f>Položky!B47</f>
        <v>725</v>
      </c>
      <c r="B12" s="86" t="str">
        <f>Položky!C47</f>
        <v>Zařizovací předměty</v>
      </c>
      <c r="C12" s="87"/>
      <c r="D12" s="88"/>
      <c r="E12" s="172">
        <f>Položky!BA77</f>
        <v>0</v>
      </c>
      <c r="F12" s="173">
        <f>Položky!BB77</f>
        <v>0</v>
      </c>
      <c r="G12" s="173">
        <f>Položky!BC77</f>
        <v>0</v>
      </c>
      <c r="H12" s="173">
        <f>Položky!BD77</f>
        <v>0</v>
      </c>
      <c r="I12" s="174">
        <f>Položky!BE77</f>
        <v>0</v>
      </c>
    </row>
    <row r="13" spans="1:9" s="11" customFormat="1" ht="12.75">
      <c r="A13" s="171" t="str">
        <f>Položky!B78</f>
        <v>727</v>
      </c>
      <c r="B13" s="86" t="str">
        <f>Položky!C78</f>
        <v>Zednické výpomoce</v>
      </c>
      <c r="C13" s="87"/>
      <c r="D13" s="88"/>
      <c r="E13" s="172">
        <f>Položky!BA81</f>
        <v>0</v>
      </c>
      <c r="F13" s="173">
        <f>Položky!BB81</f>
        <v>0</v>
      </c>
      <c r="G13" s="173">
        <f>Položky!BC81</f>
        <v>0</v>
      </c>
      <c r="H13" s="173">
        <f>Položky!BD81</f>
        <v>0</v>
      </c>
      <c r="I13" s="174">
        <f>Položky!BE81</f>
        <v>0</v>
      </c>
    </row>
    <row r="14" spans="1:9" s="11" customFormat="1" ht="13.5" thickBot="1">
      <c r="A14" s="171" t="str">
        <f>Položky!B82</f>
        <v>100</v>
      </c>
      <c r="B14" s="86" t="str">
        <f>Položky!C82</f>
        <v>Hodinová sazba</v>
      </c>
      <c r="C14" s="87"/>
      <c r="D14" s="88"/>
      <c r="E14" s="172">
        <f>Položky!BA84</f>
        <v>0</v>
      </c>
      <c r="F14" s="173">
        <f>Položky!BB84</f>
        <v>0</v>
      </c>
      <c r="G14" s="173">
        <f>Položky!BC84</f>
        <v>0</v>
      </c>
      <c r="H14" s="173">
        <f>Položky!BD84</f>
        <v>0</v>
      </c>
      <c r="I14" s="174">
        <f>Položky!BE84</f>
        <v>0</v>
      </c>
    </row>
    <row r="15" spans="1:9" s="94" customFormat="1" ht="13.5" thickBot="1">
      <c r="A15" s="89"/>
      <c r="B15" s="81" t="s">
        <v>50</v>
      </c>
      <c r="C15" s="81"/>
      <c r="D15" s="90"/>
      <c r="E15" s="91">
        <f>SUM(E7:E14)</f>
        <v>0</v>
      </c>
      <c r="F15" s="92">
        <f>SUM(F7:F14)</f>
        <v>0</v>
      </c>
      <c r="G15" s="92">
        <f>SUM(G7:G14)</f>
        <v>0</v>
      </c>
      <c r="H15" s="92">
        <f>SUM(H7:H14)</f>
        <v>0</v>
      </c>
      <c r="I15" s="93">
        <f>SUM(I7:I14)</f>
        <v>0</v>
      </c>
    </row>
    <row r="16" spans="1:9" ht="12.75">
      <c r="A16" s="87"/>
      <c r="B16" s="87"/>
      <c r="C16" s="87"/>
      <c r="D16" s="87"/>
      <c r="E16" s="87"/>
      <c r="F16" s="87"/>
      <c r="G16" s="87"/>
      <c r="H16" s="87"/>
      <c r="I16" s="87"/>
    </row>
    <row r="17" spans="1:57" ht="19.5" customHeight="1">
      <c r="A17" s="95" t="s">
        <v>51</v>
      </c>
      <c r="B17" s="95"/>
      <c r="C17" s="95"/>
      <c r="D17" s="95"/>
      <c r="E17" s="95"/>
      <c r="F17" s="95"/>
      <c r="G17" s="96"/>
      <c r="H17" s="95"/>
      <c r="I17" s="95"/>
      <c r="BA17" s="30"/>
      <c r="BB17" s="30"/>
      <c r="BC17" s="30"/>
      <c r="BD17" s="30"/>
      <c r="BE17" s="30"/>
    </row>
    <row r="18" spans="1:9" ht="13.5" thickBot="1">
      <c r="A18" s="97"/>
      <c r="B18" s="97"/>
      <c r="C18" s="97"/>
      <c r="D18" s="97"/>
      <c r="E18" s="97"/>
      <c r="F18" s="97"/>
      <c r="G18" s="97"/>
      <c r="H18" s="97"/>
      <c r="I18" s="97"/>
    </row>
    <row r="19" spans="1:9" ht="12.75">
      <c r="A19" s="98" t="s">
        <v>52</v>
      </c>
      <c r="B19" s="99"/>
      <c r="C19" s="99"/>
      <c r="D19" s="100"/>
      <c r="E19" s="101" t="s">
        <v>53</v>
      </c>
      <c r="F19" s="102" t="s">
        <v>54</v>
      </c>
      <c r="G19" s="103" t="s">
        <v>55</v>
      </c>
      <c r="H19" s="104"/>
      <c r="I19" s="105" t="s">
        <v>53</v>
      </c>
    </row>
    <row r="20" spans="1:53" ht="12.75">
      <c r="A20" s="106" t="s">
        <v>217</v>
      </c>
      <c r="B20" s="107"/>
      <c r="C20" s="107"/>
      <c r="D20" s="108"/>
      <c r="E20" s="109"/>
      <c r="F20" s="110">
        <v>0</v>
      </c>
      <c r="G20" s="111">
        <f>CHOOSE(BA20+1,HSV+PSV,HSV+PSV+Mont,HSV+PSV+Dodavka+Mont,HSV,PSV,Mont,Dodavka,Mont+Dodavka,0)</f>
        <v>0</v>
      </c>
      <c r="H20" s="112"/>
      <c r="I20" s="113">
        <f>E20+F20*G20/100</f>
        <v>0</v>
      </c>
      <c r="BA20">
        <v>0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88">
        <f>SUM(I20:I20)</f>
        <v>0</v>
      </c>
      <c r="I21" s="189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7"/>
  <sheetViews>
    <sheetView showGridLines="0" showZeros="0" zoomScalePageLayoutView="0" workbookViewId="0" topLeftCell="A1">
      <selection activeCell="A84" sqref="A84:IV86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2014-005 SO3 - TOALETY ZI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ÚPRAVA OKOLÍ HORNOBRANSKÉHO RYBNÍKA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0.1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1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68</v>
      </c>
      <c r="C9" s="159" t="str">
        <f>CONCATENATE(B7," ",C7)</f>
        <v>1 Zemní práce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22.5">
      <c r="A11" s="151">
        <v>2</v>
      </c>
      <c r="B11" s="152" t="s">
        <v>76</v>
      </c>
      <c r="C11" s="153" t="s">
        <v>77</v>
      </c>
      <c r="D11" s="154" t="s">
        <v>78</v>
      </c>
      <c r="E11" s="155">
        <v>1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1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2.082</v>
      </c>
    </row>
    <row r="12" spans="1:57" ht="12.75">
      <c r="A12" s="157"/>
      <c r="B12" s="158" t="s">
        <v>68</v>
      </c>
      <c r="C12" s="159" t="str">
        <f>CONCATENATE(B10," ",C10)</f>
        <v>8 Trubní vedení</v>
      </c>
      <c r="D12" s="157"/>
      <c r="E12" s="160"/>
      <c r="F12" s="160"/>
      <c r="G12" s="161">
        <f>SUM(G10:G11)</f>
        <v>0</v>
      </c>
      <c r="O12" s="150">
        <v>4</v>
      </c>
      <c r="BA12" s="162">
        <f>SUM(BA10:BA11)</f>
        <v>0</v>
      </c>
      <c r="BB12" s="162">
        <f>SUM(BB10:BB11)</f>
        <v>0</v>
      </c>
      <c r="BC12" s="162">
        <f>SUM(BC10:BC11)</f>
        <v>0</v>
      </c>
      <c r="BD12" s="162">
        <f>SUM(BD10:BD11)</f>
        <v>0</v>
      </c>
      <c r="BE12" s="162">
        <f>SUM(BE10:BE11)</f>
        <v>0</v>
      </c>
    </row>
    <row r="13" spans="1:15" ht="12.75">
      <c r="A13" s="143" t="s">
        <v>65</v>
      </c>
      <c r="B13" s="144" t="s">
        <v>79</v>
      </c>
      <c r="C13" s="145" t="s">
        <v>80</v>
      </c>
      <c r="D13" s="146"/>
      <c r="E13" s="147"/>
      <c r="F13" s="147"/>
      <c r="G13" s="148"/>
      <c r="H13" s="149"/>
      <c r="I13" s="149"/>
      <c r="O13" s="150">
        <v>1</v>
      </c>
    </row>
    <row r="14" spans="1:104" ht="12.75">
      <c r="A14" s="151">
        <v>3</v>
      </c>
      <c r="B14" s="152" t="s">
        <v>81</v>
      </c>
      <c r="C14" s="153" t="s">
        <v>82</v>
      </c>
      <c r="D14" s="154" t="s">
        <v>83</v>
      </c>
      <c r="E14" s="155">
        <v>0.01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1</v>
      </c>
      <c r="AC14" s="123">
        <v>3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57" ht="12.75">
      <c r="A15" s="157"/>
      <c r="B15" s="158" t="s">
        <v>68</v>
      </c>
      <c r="C15" s="159" t="str">
        <f>CONCATENATE(B13," ",C13)</f>
        <v>99 Staveništní přesun hmot</v>
      </c>
      <c r="D15" s="157"/>
      <c r="E15" s="160"/>
      <c r="F15" s="160"/>
      <c r="G15" s="161">
        <f>SUM(G13:G14)</f>
        <v>0</v>
      </c>
      <c r="O15" s="150">
        <v>4</v>
      </c>
      <c r="BA15" s="162">
        <f>SUM(BA13:BA14)</f>
        <v>0</v>
      </c>
      <c r="BB15" s="162">
        <f>SUM(BB13:BB14)</f>
        <v>0</v>
      </c>
      <c r="BC15" s="162">
        <f>SUM(BC13:BC14)</f>
        <v>0</v>
      </c>
      <c r="BD15" s="162">
        <f>SUM(BD13:BD14)</f>
        <v>0</v>
      </c>
      <c r="BE15" s="162">
        <f>SUM(BE13:BE14)</f>
        <v>0</v>
      </c>
    </row>
    <row r="16" spans="1:15" ht="12.75">
      <c r="A16" s="143" t="s">
        <v>65</v>
      </c>
      <c r="B16" s="144" t="s">
        <v>84</v>
      </c>
      <c r="C16" s="145" t="s">
        <v>85</v>
      </c>
      <c r="D16" s="146"/>
      <c r="E16" s="147"/>
      <c r="F16" s="147"/>
      <c r="G16" s="148"/>
      <c r="H16" s="149"/>
      <c r="I16" s="149"/>
      <c r="O16" s="150">
        <v>1</v>
      </c>
    </row>
    <row r="17" spans="1:104" ht="12.75">
      <c r="A17" s="151">
        <v>4</v>
      </c>
      <c r="B17" s="152" t="s">
        <v>86</v>
      </c>
      <c r="C17" s="153" t="s">
        <v>87</v>
      </c>
      <c r="D17" s="154" t="s">
        <v>88</v>
      </c>
      <c r="E17" s="155">
        <v>8.5</v>
      </c>
      <c r="F17" s="155">
        <v>0</v>
      </c>
      <c r="G17" s="156">
        <f aca="true" t="shared" si="0" ref="G17:G29">E17*F17</f>
        <v>0</v>
      </c>
      <c r="O17" s="150">
        <v>2</v>
      </c>
      <c r="AA17" s="123">
        <v>12</v>
      </c>
      <c r="AB17" s="123">
        <v>7</v>
      </c>
      <c r="AC17" s="123">
        <v>4</v>
      </c>
      <c r="AZ17" s="123">
        <v>2</v>
      </c>
      <c r="BA17" s="123">
        <f aca="true" t="shared" si="1" ref="BA17:BA29">IF(AZ17=1,G17,0)</f>
        <v>0</v>
      </c>
      <c r="BB17" s="123">
        <f aca="true" t="shared" si="2" ref="BB17:BB29">IF(AZ17=2,G17,0)</f>
        <v>0</v>
      </c>
      <c r="BC17" s="123">
        <f aca="true" t="shared" si="3" ref="BC17:BC29">IF(AZ17=3,G17,0)</f>
        <v>0</v>
      </c>
      <c r="BD17" s="123">
        <f aca="true" t="shared" si="4" ref="BD17:BD29">IF(AZ17=4,G17,0)</f>
        <v>0</v>
      </c>
      <c r="BE17" s="123">
        <f aca="true" t="shared" si="5" ref="BE17:BE29">IF(AZ17=5,G17,0)</f>
        <v>0</v>
      </c>
      <c r="CZ17" s="123">
        <v>0.00135</v>
      </c>
    </row>
    <row r="18" spans="1:104" ht="12.75">
      <c r="A18" s="151">
        <v>5</v>
      </c>
      <c r="B18" s="152" t="s">
        <v>89</v>
      </c>
      <c r="C18" s="153" t="s">
        <v>90</v>
      </c>
      <c r="D18" s="154" t="s">
        <v>88</v>
      </c>
      <c r="E18" s="155">
        <v>8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7</v>
      </c>
      <c r="AC18" s="123">
        <v>5</v>
      </c>
      <c r="AZ18" s="123">
        <v>2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0.00053</v>
      </c>
    </row>
    <row r="19" spans="1:104" ht="12.75">
      <c r="A19" s="151">
        <v>6</v>
      </c>
      <c r="B19" s="152" t="s">
        <v>91</v>
      </c>
      <c r="C19" s="153" t="s">
        <v>92</v>
      </c>
      <c r="D19" s="154" t="s">
        <v>88</v>
      </c>
      <c r="E19" s="155">
        <v>11.5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7</v>
      </c>
      <c r="AC19" s="123">
        <v>6</v>
      </c>
      <c r="AZ19" s="123">
        <v>2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0.00107</v>
      </c>
    </row>
    <row r="20" spans="1:104" ht="12.75">
      <c r="A20" s="151">
        <v>7</v>
      </c>
      <c r="B20" s="152" t="s">
        <v>93</v>
      </c>
      <c r="C20" s="153" t="s">
        <v>94</v>
      </c>
      <c r="D20" s="154" t="s">
        <v>78</v>
      </c>
      <c r="E20" s="155">
        <v>2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7</v>
      </c>
      <c r="AC20" s="123">
        <v>7</v>
      </c>
      <c r="AZ20" s="123">
        <v>2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0.00471</v>
      </c>
    </row>
    <row r="21" spans="1:104" ht="12.75">
      <c r="A21" s="151">
        <v>8</v>
      </c>
      <c r="B21" s="152" t="s">
        <v>95</v>
      </c>
      <c r="C21" s="153" t="s">
        <v>96</v>
      </c>
      <c r="D21" s="154" t="s">
        <v>88</v>
      </c>
      <c r="E21" s="155">
        <v>6.5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7</v>
      </c>
      <c r="AC21" s="123">
        <v>8</v>
      </c>
      <c r="AZ21" s="123">
        <v>2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0.00038</v>
      </c>
    </row>
    <row r="22" spans="1:104" ht="12.75">
      <c r="A22" s="151">
        <v>9</v>
      </c>
      <c r="B22" s="152" t="s">
        <v>97</v>
      </c>
      <c r="C22" s="153" t="s">
        <v>98</v>
      </c>
      <c r="D22" s="154" t="s">
        <v>88</v>
      </c>
      <c r="E22" s="155">
        <v>3.7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7</v>
      </c>
      <c r="AC22" s="123">
        <v>9</v>
      </c>
      <c r="AZ22" s="123">
        <v>2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0.0007</v>
      </c>
    </row>
    <row r="23" spans="1:104" ht="12.75">
      <c r="A23" s="151">
        <v>10</v>
      </c>
      <c r="B23" s="152" t="s">
        <v>99</v>
      </c>
      <c r="C23" s="153" t="s">
        <v>100</v>
      </c>
      <c r="D23" s="154" t="s">
        <v>88</v>
      </c>
      <c r="E23" s="155">
        <v>6.4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7</v>
      </c>
      <c r="AC23" s="123">
        <v>10</v>
      </c>
      <c r="AZ23" s="123">
        <v>2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0.00151</v>
      </c>
    </row>
    <row r="24" spans="1:104" ht="12.75">
      <c r="A24" s="151">
        <v>11</v>
      </c>
      <c r="B24" s="152" t="s">
        <v>101</v>
      </c>
      <c r="C24" s="153" t="s">
        <v>102</v>
      </c>
      <c r="D24" s="154" t="s">
        <v>88</v>
      </c>
      <c r="E24" s="155">
        <v>8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7</v>
      </c>
      <c r="AC24" s="123">
        <v>11</v>
      </c>
      <c r="AZ24" s="123">
        <v>2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0.00138</v>
      </c>
    </row>
    <row r="25" spans="1:104" ht="12.75">
      <c r="A25" s="151">
        <v>12</v>
      </c>
      <c r="B25" s="152" t="s">
        <v>103</v>
      </c>
      <c r="C25" s="153" t="s">
        <v>104</v>
      </c>
      <c r="D25" s="154" t="s">
        <v>78</v>
      </c>
      <c r="E25" s="155">
        <v>4</v>
      </c>
      <c r="F25" s="155">
        <v>0</v>
      </c>
      <c r="G25" s="156">
        <f t="shared" si="0"/>
        <v>0</v>
      </c>
      <c r="O25" s="150">
        <v>2</v>
      </c>
      <c r="AA25" s="123">
        <v>12</v>
      </c>
      <c r="AB25" s="123">
        <v>7</v>
      </c>
      <c r="AC25" s="123">
        <v>12</v>
      </c>
      <c r="AZ25" s="123">
        <v>2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ht="12.75">
      <c r="A26" s="151">
        <v>13</v>
      </c>
      <c r="B26" s="152" t="s">
        <v>105</v>
      </c>
      <c r="C26" s="153" t="s">
        <v>106</v>
      </c>
      <c r="D26" s="154" t="s">
        <v>78</v>
      </c>
      <c r="E26" s="155">
        <v>4</v>
      </c>
      <c r="F26" s="155">
        <v>0</v>
      </c>
      <c r="G26" s="156">
        <f t="shared" si="0"/>
        <v>0</v>
      </c>
      <c r="O26" s="150">
        <v>2</v>
      </c>
      <c r="AA26" s="123">
        <v>12</v>
      </c>
      <c r="AB26" s="123">
        <v>7</v>
      </c>
      <c r="AC26" s="123">
        <v>13</v>
      </c>
      <c r="AZ26" s="123">
        <v>2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104" ht="12.75">
      <c r="A27" s="151">
        <v>14</v>
      </c>
      <c r="B27" s="152" t="s">
        <v>107</v>
      </c>
      <c r="C27" s="153" t="s">
        <v>108</v>
      </c>
      <c r="D27" s="154" t="s">
        <v>78</v>
      </c>
      <c r="E27" s="155">
        <v>1</v>
      </c>
      <c r="F27" s="155">
        <v>0</v>
      </c>
      <c r="G27" s="156">
        <f t="shared" si="0"/>
        <v>0</v>
      </c>
      <c r="O27" s="150">
        <v>2</v>
      </c>
      <c r="AA27" s="123">
        <v>12</v>
      </c>
      <c r="AB27" s="123">
        <v>7</v>
      </c>
      <c r="AC27" s="123">
        <v>14</v>
      </c>
      <c r="AZ27" s="123">
        <v>2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104" ht="12.75">
      <c r="A28" s="151">
        <v>15</v>
      </c>
      <c r="B28" s="152" t="s">
        <v>109</v>
      </c>
      <c r="C28" s="153" t="s">
        <v>110</v>
      </c>
      <c r="D28" s="154" t="s">
        <v>88</v>
      </c>
      <c r="E28" s="155">
        <v>52.6</v>
      </c>
      <c r="F28" s="155">
        <v>0</v>
      </c>
      <c r="G28" s="156">
        <f t="shared" si="0"/>
        <v>0</v>
      </c>
      <c r="O28" s="150">
        <v>2</v>
      </c>
      <c r="AA28" s="123">
        <v>12</v>
      </c>
      <c r="AB28" s="123">
        <v>7</v>
      </c>
      <c r="AC28" s="123">
        <v>15</v>
      </c>
      <c r="AZ28" s="123">
        <v>2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</v>
      </c>
    </row>
    <row r="29" spans="1:104" ht="12.75">
      <c r="A29" s="151">
        <v>16</v>
      </c>
      <c r="B29" s="152" t="s">
        <v>111</v>
      </c>
      <c r="C29" s="153" t="s">
        <v>112</v>
      </c>
      <c r="D29" s="154" t="s">
        <v>83</v>
      </c>
      <c r="E29" s="155">
        <v>1.5</v>
      </c>
      <c r="F29" s="155">
        <v>0</v>
      </c>
      <c r="G29" s="156">
        <f t="shared" si="0"/>
        <v>0</v>
      </c>
      <c r="O29" s="150">
        <v>2</v>
      </c>
      <c r="AA29" s="123">
        <v>12</v>
      </c>
      <c r="AB29" s="123">
        <v>7</v>
      </c>
      <c r="AC29" s="123">
        <v>16</v>
      </c>
      <c r="AZ29" s="123">
        <v>2</v>
      </c>
      <c r="BA29" s="123">
        <f t="shared" si="1"/>
        <v>0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0</v>
      </c>
    </row>
    <row r="30" spans="1:57" ht="12.75">
      <c r="A30" s="157"/>
      <c r="B30" s="158" t="s">
        <v>68</v>
      </c>
      <c r="C30" s="159" t="str">
        <f>CONCATENATE(B16," ",C16)</f>
        <v>721 Vnitřní kanalizace</v>
      </c>
      <c r="D30" s="157"/>
      <c r="E30" s="160"/>
      <c r="F30" s="160"/>
      <c r="G30" s="161">
        <f>SUM(G16:G29)</f>
        <v>0</v>
      </c>
      <c r="O30" s="150">
        <v>4</v>
      </c>
      <c r="BA30" s="162">
        <f>SUM(BA16:BA29)</f>
        <v>0</v>
      </c>
      <c r="BB30" s="162">
        <f>SUM(BB16:BB29)</f>
        <v>0</v>
      </c>
      <c r="BC30" s="162">
        <f>SUM(BC16:BC29)</f>
        <v>0</v>
      </c>
      <c r="BD30" s="162">
        <f>SUM(BD16:BD29)</f>
        <v>0</v>
      </c>
      <c r="BE30" s="162">
        <f>SUM(BE16:BE29)</f>
        <v>0</v>
      </c>
    </row>
    <row r="31" spans="1:15" ht="12.75">
      <c r="A31" s="143" t="s">
        <v>65</v>
      </c>
      <c r="B31" s="144" t="s">
        <v>113</v>
      </c>
      <c r="C31" s="145" t="s">
        <v>114</v>
      </c>
      <c r="D31" s="146"/>
      <c r="E31" s="147"/>
      <c r="F31" s="147"/>
      <c r="G31" s="148"/>
      <c r="H31" s="149"/>
      <c r="I31" s="149"/>
      <c r="O31" s="150">
        <v>1</v>
      </c>
    </row>
    <row r="32" spans="1:104" ht="12.75">
      <c r="A32" s="151">
        <v>17</v>
      </c>
      <c r="B32" s="152" t="s">
        <v>115</v>
      </c>
      <c r="C32" s="153" t="s">
        <v>116</v>
      </c>
      <c r="D32" s="154" t="s">
        <v>88</v>
      </c>
      <c r="E32" s="155">
        <v>16.5</v>
      </c>
      <c r="F32" s="155">
        <v>0</v>
      </c>
      <c r="G32" s="156">
        <f aca="true" t="shared" si="6" ref="G32:G45">E32*F32</f>
        <v>0</v>
      </c>
      <c r="O32" s="150">
        <v>2</v>
      </c>
      <c r="AA32" s="123">
        <v>12</v>
      </c>
      <c r="AB32" s="123">
        <v>7</v>
      </c>
      <c r="AC32" s="123">
        <v>17</v>
      </c>
      <c r="AZ32" s="123">
        <v>2</v>
      </c>
      <c r="BA32" s="123">
        <f aca="true" t="shared" si="7" ref="BA32:BA45">IF(AZ32=1,G32,0)</f>
        <v>0</v>
      </c>
      <c r="BB32" s="123">
        <f aca="true" t="shared" si="8" ref="BB32:BB45">IF(AZ32=2,G32,0)</f>
        <v>0</v>
      </c>
      <c r="BC32" s="123">
        <f aca="true" t="shared" si="9" ref="BC32:BC45">IF(AZ32=3,G32,0)</f>
        <v>0</v>
      </c>
      <c r="BD32" s="123">
        <f aca="true" t="shared" si="10" ref="BD32:BD45">IF(AZ32=4,G32,0)</f>
        <v>0</v>
      </c>
      <c r="BE32" s="123">
        <f aca="true" t="shared" si="11" ref="BE32:BE45">IF(AZ32=5,G32,0)</f>
        <v>0</v>
      </c>
      <c r="CZ32" s="123">
        <v>0.00399</v>
      </c>
    </row>
    <row r="33" spans="1:104" ht="12.75">
      <c r="A33" s="151">
        <v>18</v>
      </c>
      <c r="B33" s="152" t="s">
        <v>117</v>
      </c>
      <c r="C33" s="153" t="s">
        <v>118</v>
      </c>
      <c r="D33" s="154" t="s">
        <v>88</v>
      </c>
      <c r="E33" s="155">
        <v>17.5</v>
      </c>
      <c r="F33" s="155">
        <v>0</v>
      </c>
      <c r="G33" s="156">
        <f t="shared" si="6"/>
        <v>0</v>
      </c>
      <c r="O33" s="150">
        <v>2</v>
      </c>
      <c r="AA33" s="123">
        <v>12</v>
      </c>
      <c r="AB33" s="123">
        <v>7</v>
      </c>
      <c r="AC33" s="123">
        <v>18</v>
      </c>
      <c r="AZ33" s="123">
        <v>2</v>
      </c>
      <c r="BA33" s="123">
        <f t="shared" si="7"/>
        <v>0</v>
      </c>
      <c r="BB33" s="123">
        <f t="shared" si="8"/>
        <v>0</v>
      </c>
      <c r="BC33" s="123">
        <f t="shared" si="9"/>
        <v>0</v>
      </c>
      <c r="BD33" s="123">
        <f t="shared" si="10"/>
        <v>0</v>
      </c>
      <c r="BE33" s="123">
        <f t="shared" si="11"/>
        <v>0</v>
      </c>
      <c r="CZ33" s="123">
        <v>0.00518</v>
      </c>
    </row>
    <row r="34" spans="1:104" ht="12.75">
      <c r="A34" s="151">
        <v>19</v>
      </c>
      <c r="B34" s="152" t="s">
        <v>119</v>
      </c>
      <c r="C34" s="153" t="s">
        <v>120</v>
      </c>
      <c r="D34" s="154" t="s">
        <v>88</v>
      </c>
      <c r="E34" s="155">
        <v>13.5</v>
      </c>
      <c r="F34" s="155">
        <v>0</v>
      </c>
      <c r="G34" s="156">
        <f t="shared" si="6"/>
        <v>0</v>
      </c>
      <c r="O34" s="150">
        <v>2</v>
      </c>
      <c r="AA34" s="123">
        <v>12</v>
      </c>
      <c r="AB34" s="123">
        <v>7</v>
      </c>
      <c r="AC34" s="123">
        <v>19</v>
      </c>
      <c r="AZ34" s="123">
        <v>2</v>
      </c>
      <c r="BA34" s="123">
        <f t="shared" si="7"/>
        <v>0</v>
      </c>
      <c r="BB34" s="123">
        <f t="shared" si="8"/>
        <v>0</v>
      </c>
      <c r="BC34" s="123">
        <f t="shared" si="9"/>
        <v>0</v>
      </c>
      <c r="BD34" s="123">
        <f t="shared" si="10"/>
        <v>0</v>
      </c>
      <c r="BE34" s="123">
        <f t="shared" si="11"/>
        <v>0</v>
      </c>
      <c r="CZ34" s="123">
        <v>0.00401</v>
      </c>
    </row>
    <row r="35" spans="1:104" ht="12.75">
      <c r="A35" s="151">
        <v>20</v>
      </c>
      <c r="B35" s="152" t="s">
        <v>121</v>
      </c>
      <c r="C35" s="153" t="s">
        <v>122</v>
      </c>
      <c r="D35" s="154" t="s">
        <v>88</v>
      </c>
      <c r="E35" s="155">
        <v>6.7</v>
      </c>
      <c r="F35" s="155">
        <v>0</v>
      </c>
      <c r="G35" s="156">
        <f t="shared" si="6"/>
        <v>0</v>
      </c>
      <c r="O35" s="150">
        <v>2</v>
      </c>
      <c r="AA35" s="123">
        <v>12</v>
      </c>
      <c r="AB35" s="123">
        <v>7</v>
      </c>
      <c r="AC35" s="123">
        <v>20</v>
      </c>
      <c r="AZ35" s="123">
        <v>2</v>
      </c>
      <c r="BA35" s="123">
        <f t="shared" si="7"/>
        <v>0</v>
      </c>
      <c r="BB35" s="123">
        <f t="shared" si="8"/>
        <v>0</v>
      </c>
      <c r="BC35" s="123">
        <f t="shared" si="9"/>
        <v>0</v>
      </c>
      <c r="BD35" s="123">
        <f t="shared" si="10"/>
        <v>0</v>
      </c>
      <c r="BE35" s="123">
        <f t="shared" si="11"/>
        <v>0</v>
      </c>
      <c r="CZ35" s="123">
        <v>0.00522</v>
      </c>
    </row>
    <row r="36" spans="1:104" ht="12.75">
      <c r="A36" s="151">
        <v>21</v>
      </c>
      <c r="B36" s="152" t="s">
        <v>123</v>
      </c>
      <c r="C36" s="153" t="s">
        <v>124</v>
      </c>
      <c r="D36" s="154" t="s">
        <v>88</v>
      </c>
      <c r="E36" s="155">
        <v>17.5</v>
      </c>
      <c r="F36" s="155">
        <v>0</v>
      </c>
      <c r="G36" s="156">
        <f t="shared" si="6"/>
        <v>0</v>
      </c>
      <c r="O36" s="150">
        <v>2</v>
      </c>
      <c r="AA36" s="123">
        <v>12</v>
      </c>
      <c r="AB36" s="123">
        <v>7</v>
      </c>
      <c r="AC36" s="123">
        <v>21</v>
      </c>
      <c r="AZ36" s="123">
        <v>2</v>
      </c>
      <c r="BA36" s="123">
        <f t="shared" si="7"/>
        <v>0</v>
      </c>
      <c r="BB36" s="123">
        <f t="shared" si="8"/>
        <v>0</v>
      </c>
      <c r="BC36" s="123">
        <f t="shared" si="9"/>
        <v>0</v>
      </c>
      <c r="BD36" s="123">
        <f t="shared" si="10"/>
        <v>0</v>
      </c>
      <c r="BE36" s="123">
        <f t="shared" si="11"/>
        <v>0</v>
      </c>
      <c r="CZ36" s="123">
        <v>0.00016</v>
      </c>
    </row>
    <row r="37" spans="1:104" ht="12.75">
      <c r="A37" s="151">
        <v>22</v>
      </c>
      <c r="B37" s="152" t="s">
        <v>125</v>
      </c>
      <c r="C37" s="153" t="s">
        <v>126</v>
      </c>
      <c r="D37" s="154" t="s">
        <v>88</v>
      </c>
      <c r="E37" s="155">
        <v>16.5</v>
      </c>
      <c r="F37" s="155">
        <v>0</v>
      </c>
      <c r="G37" s="156">
        <f t="shared" si="6"/>
        <v>0</v>
      </c>
      <c r="O37" s="150">
        <v>2</v>
      </c>
      <c r="AA37" s="123">
        <v>12</v>
      </c>
      <c r="AB37" s="123">
        <v>7</v>
      </c>
      <c r="AC37" s="123">
        <v>22</v>
      </c>
      <c r="AZ37" s="123">
        <v>2</v>
      </c>
      <c r="BA37" s="123">
        <f t="shared" si="7"/>
        <v>0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0.00013</v>
      </c>
    </row>
    <row r="38" spans="1:104" ht="12.75">
      <c r="A38" s="151">
        <v>23</v>
      </c>
      <c r="B38" s="152" t="s">
        <v>127</v>
      </c>
      <c r="C38" s="153" t="s">
        <v>128</v>
      </c>
      <c r="D38" s="154" t="s">
        <v>88</v>
      </c>
      <c r="E38" s="155">
        <v>13.5</v>
      </c>
      <c r="F38" s="155">
        <v>0</v>
      </c>
      <c r="G38" s="156">
        <f t="shared" si="6"/>
        <v>0</v>
      </c>
      <c r="O38" s="150">
        <v>2</v>
      </c>
      <c r="AA38" s="123">
        <v>12</v>
      </c>
      <c r="AB38" s="123">
        <v>7</v>
      </c>
      <c r="AC38" s="123">
        <v>23</v>
      </c>
      <c r="AZ38" s="123">
        <v>2</v>
      </c>
      <c r="BA38" s="123">
        <f t="shared" si="7"/>
        <v>0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0.0002</v>
      </c>
    </row>
    <row r="39" spans="1:104" ht="12.75">
      <c r="A39" s="151">
        <v>24</v>
      </c>
      <c r="B39" s="152" t="s">
        <v>129</v>
      </c>
      <c r="C39" s="153" t="s">
        <v>130</v>
      </c>
      <c r="D39" s="154" t="s">
        <v>88</v>
      </c>
      <c r="E39" s="155">
        <v>6.7</v>
      </c>
      <c r="F39" s="155">
        <v>0</v>
      </c>
      <c r="G39" s="156">
        <f t="shared" si="6"/>
        <v>0</v>
      </c>
      <c r="O39" s="150">
        <v>2</v>
      </c>
      <c r="AA39" s="123">
        <v>12</v>
      </c>
      <c r="AB39" s="123">
        <v>7</v>
      </c>
      <c r="AC39" s="123">
        <v>24</v>
      </c>
      <c r="AZ39" s="123">
        <v>2</v>
      </c>
      <c r="BA39" s="123">
        <f t="shared" si="7"/>
        <v>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0.00025</v>
      </c>
    </row>
    <row r="40" spans="1:104" ht="12.75">
      <c r="A40" s="151">
        <v>25</v>
      </c>
      <c r="B40" s="152" t="s">
        <v>131</v>
      </c>
      <c r="C40" s="153" t="s">
        <v>132</v>
      </c>
      <c r="D40" s="154" t="s">
        <v>78</v>
      </c>
      <c r="E40" s="155">
        <v>9</v>
      </c>
      <c r="F40" s="155">
        <v>0</v>
      </c>
      <c r="G40" s="156">
        <f t="shared" si="6"/>
        <v>0</v>
      </c>
      <c r="O40" s="150">
        <v>2</v>
      </c>
      <c r="AA40" s="123">
        <v>12</v>
      </c>
      <c r="AB40" s="123">
        <v>7</v>
      </c>
      <c r="AC40" s="123">
        <v>25</v>
      </c>
      <c r="AZ40" s="123">
        <v>2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</v>
      </c>
    </row>
    <row r="41" spans="1:104" ht="12.75">
      <c r="A41" s="151">
        <v>26</v>
      </c>
      <c r="B41" s="152" t="s">
        <v>133</v>
      </c>
      <c r="C41" s="153" t="s">
        <v>134</v>
      </c>
      <c r="D41" s="154" t="s">
        <v>78</v>
      </c>
      <c r="E41" s="155">
        <v>9</v>
      </c>
      <c r="F41" s="155">
        <v>0</v>
      </c>
      <c r="G41" s="156">
        <f t="shared" si="6"/>
        <v>0</v>
      </c>
      <c r="O41" s="150">
        <v>2</v>
      </c>
      <c r="AA41" s="123">
        <v>12</v>
      </c>
      <c r="AB41" s="123">
        <v>7</v>
      </c>
      <c r="AC41" s="123">
        <v>26</v>
      </c>
      <c r="AZ41" s="123">
        <v>2</v>
      </c>
      <c r="BA41" s="123">
        <f t="shared" si="7"/>
        <v>0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0.00067</v>
      </c>
    </row>
    <row r="42" spans="1:104" ht="12.75">
      <c r="A42" s="151">
        <v>27</v>
      </c>
      <c r="B42" s="152" t="s">
        <v>135</v>
      </c>
      <c r="C42" s="153" t="s">
        <v>136</v>
      </c>
      <c r="D42" s="154" t="s">
        <v>78</v>
      </c>
      <c r="E42" s="155">
        <v>2</v>
      </c>
      <c r="F42" s="155">
        <v>0</v>
      </c>
      <c r="G42" s="156">
        <f t="shared" si="6"/>
        <v>0</v>
      </c>
      <c r="O42" s="150">
        <v>2</v>
      </c>
      <c r="AA42" s="123">
        <v>12</v>
      </c>
      <c r="AB42" s="123">
        <v>7</v>
      </c>
      <c r="AC42" s="123">
        <v>27</v>
      </c>
      <c r="AZ42" s="123">
        <v>2</v>
      </c>
      <c r="BA42" s="123">
        <f t="shared" si="7"/>
        <v>0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6E-05</v>
      </c>
    </row>
    <row r="43" spans="1:104" ht="12.75">
      <c r="A43" s="151">
        <v>28</v>
      </c>
      <c r="B43" s="152" t="s">
        <v>137</v>
      </c>
      <c r="C43" s="153" t="s">
        <v>138</v>
      </c>
      <c r="D43" s="154" t="s">
        <v>88</v>
      </c>
      <c r="E43" s="155">
        <v>54.2</v>
      </c>
      <c r="F43" s="155">
        <v>0</v>
      </c>
      <c r="G43" s="156">
        <f t="shared" si="6"/>
        <v>0</v>
      </c>
      <c r="O43" s="150">
        <v>2</v>
      </c>
      <c r="AA43" s="123">
        <v>12</v>
      </c>
      <c r="AB43" s="123">
        <v>7</v>
      </c>
      <c r="AC43" s="123">
        <v>28</v>
      </c>
      <c r="AZ43" s="123">
        <v>2</v>
      </c>
      <c r="BA43" s="123">
        <f t="shared" si="7"/>
        <v>0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0.00018</v>
      </c>
    </row>
    <row r="44" spans="1:104" ht="22.5">
      <c r="A44" s="151">
        <v>29</v>
      </c>
      <c r="B44" s="152" t="s">
        <v>139</v>
      </c>
      <c r="C44" s="153" t="s">
        <v>140</v>
      </c>
      <c r="D44" s="154" t="s">
        <v>78</v>
      </c>
      <c r="E44" s="155">
        <v>1</v>
      </c>
      <c r="F44" s="155">
        <v>0</v>
      </c>
      <c r="G44" s="156">
        <f t="shared" si="6"/>
        <v>0</v>
      </c>
      <c r="O44" s="150">
        <v>2</v>
      </c>
      <c r="AA44" s="123">
        <v>12</v>
      </c>
      <c r="AB44" s="123">
        <v>7</v>
      </c>
      <c r="AC44" s="123">
        <v>29</v>
      </c>
      <c r="AZ44" s="123">
        <v>2</v>
      </c>
      <c r="BA44" s="123">
        <f t="shared" si="7"/>
        <v>0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0.00553</v>
      </c>
    </row>
    <row r="45" spans="1:104" ht="12.75">
      <c r="A45" s="151">
        <v>30</v>
      </c>
      <c r="B45" s="152" t="s">
        <v>141</v>
      </c>
      <c r="C45" s="153" t="s">
        <v>142</v>
      </c>
      <c r="D45" s="154" t="s">
        <v>83</v>
      </c>
      <c r="E45" s="155">
        <v>1.5</v>
      </c>
      <c r="F45" s="155">
        <v>0</v>
      </c>
      <c r="G45" s="156">
        <f t="shared" si="6"/>
        <v>0</v>
      </c>
      <c r="O45" s="150">
        <v>2</v>
      </c>
      <c r="AA45" s="123">
        <v>12</v>
      </c>
      <c r="AB45" s="123">
        <v>7</v>
      </c>
      <c r="AC45" s="123">
        <v>30</v>
      </c>
      <c r="AZ45" s="123">
        <v>2</v>
      </c>
      <c r="BA45" s="123">
        <f t="shared" si="7"/>
        <v>0</v>
      </c>
      <c r="BB45" s="123">
        <f t="shared" si="8"/>
        <v>0</v>
      </c>
      <c r="BC45" s="123">
        <f t="shared" si="9"/>
        <v>0</v>
      </c>
      <c r="BD45" s="123">
        <f t="shared" si="10"/>
        <v>0</v>
      </c>
      <c r="BE45" s="123">
        <f t="shared" si="11"/>
        <v>0</v>
      </c>
      <c r="CZ45" s="123">
        <v>0</v>
      </c>
    </row>
    <row r="46" spans="1:57" ht="12.75">
      <c r="A46" s="157"/>
      <c r="B46" s="158" t="s">
        <v>68</v>
      </c>
      <c r="C46" s="159" t="str">
        <f>CONCATENATE(B31," ",C31)</f>
        <v>722 Vnitřní vodovod</v>
      </c>
      <c r="D46" s="157"/>
      <c r="E46" s="160"/>
      <c r="F46" s="160"/>
      <c r="G46" s="161">
        <f>SUM(G31:G45)</f>
        <v>0</v>
      </c>
      <c r="O46" s="150">
        <v>4</v>
      </c>
      <c r="BA46" s="162">
        <f>SUM(BA31:BA45)</f>
        <v>0</v>
      </c>
      <c r="BB46" s="162">
        <f>SUM(BB31:BB45)</f>
        <v>0</v>
      </c>
      <c r="BC46" s="162">
        <f>SUM(BC31:BC45)</f>
        <v>0</v>
      </c>
      <c r="BD46" s="162">
        <f>SUM(BD31:BD45)</f>
        <v>0</v>
      </c>
      <c r="BE46" s="162">
        <f>SUM(BE31:BE45)</f>
        <v>0</v>
      </c>
    </row>
    <row r="47" spans="1:15" ht="12.75">
      <c r="A47" s="143" t="s">
        <v>65</v>
      </c>
      <c r="B47" s="144" t="s">
        <v>143</v>
      </c>
      <c r="C47" s="145" t="s">
        <v>144</v>
      </c>
      <c r="D47" s="146"/>
      <c r="E47" s="147"/>
      <c r="F47" s="147"/>
      <c r="G47" s="148"/>
      <c r="H47" s="149"/>
      <c r="I47" s="149"/>
      <c r="O47" s="150">
        <v>1</v>
      </c>
    </row>
    <row r="48" spans="1:104" ht="12.75">
      <c r="A48" s="151">
        <v>31</v>
      </c>
      <c r="B48" s="152" t="s">
        <v>145</v>
      </c>
      <c r="C48" s="153" t="s">
        <v>146</v>
      </c>
      <c r="D48" s="154" t="s">
        <v>147</v>
      </c>
      <c r="E48" s="155">
        <v>4</v>
      </c>
      <c r="F48" s="155">
        <v>0</v>
      </c>
      <c r="G48" s="156">
        <f aca="true" t="shared" si="12" ref="G48:G76">E48*F48</f>
        <v>0</v>
      </c>
      <c r="O48" s="150">
        <v>2</v>
      </c>
      <c r="AA48" s="123">
        <v>12</v>
      </c>
      <c r="AB48" s="123">
        <v>7</v>
      </c>
      <c r="AC48" s="123">
        <v>31</v>
      </c>
      <c r="AZ48" s="123">
        <v>2</v>
      </c>
      <c r="BA48" s="123">
        <f aca="true" t="shared" si="13" ref="BA48:BA76">IF(AZ48=1,G48,0)</f>
        <v>0</v>
      </c>
      <c r="BB48" s="123">
        <f aca="true" t="shared" si="14" ref="BB48:BB76">IF(AZ48=2,G48,0)</f>
        <v>0</v>
      </c>
      <c r="BC48" s="123">
        <f aca="true" t="shared" si="15" ref="BC48:BC76">IF(AZ48=3,G48,0)</f>
        <v>0</v>
      </c>
      <c r="BD48" s="123">
        <f aca="true" t="shared" si="16" ref="BD48:BD76">IF(AZ48=4,G48,0)</f>
        <v>0</v>
      </c>
      <c r="BE48" s="123">
        <f aca="true" t="shared" si="17" ref="BE48:BE76">IF(AZ48=5,G48,0)</f>
        <v>0</v>
      </c>
      <c r="CZ48" s="123">
        <v>0.00071</v>
      </c>
    </row>
    <row r="49" spans="1:104" ht="12.75">
      <c r="A49" s="151">
        <v>32</v>
      </c>
      <c r="B49" s="152" t="s">
        <v>148</v>
      </c>
      <c r="C49" s="153" t="s">
        <v>149</v>
      </c>
      <c r="D49" s="154" t="s">
        <v>78</v>
      </c>
      <c r="E49" s="155">
        <v>3</v>
      </c>
      <c r="F49" s="155">
        <v>0</v>
      </c>
      <c r="G49" s="156">
        <f t="shared" si="12"/>
        <v>0</v>
      </c>
      <c r="O49" s="150">
        <v>2</v>
      </c>
      <c r="AA49" s="123">
        <v>12</v>
      </c>
      <c r="AB49" s="123">
        <v>7</v>
      </c>
      <c r="AC49" s="123">
        <v>32</v>
      </c>
      <c r="AZ49" s="123">
        <v>2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</v>
      </c>
    </row>
    <row r="50" spans="1:104" ht="12.75">
      <c r="A50" s="151">
        <v>33</v>
      </c>
      <c r="B50" s="152" t="s">
        <v>150</v>
      </c>
      <c r="C50" s="153" t="s">
        <v>151</v>
      </c>
      <c r="D50" s="154" t="s">
        <v>78</v>
      </c>
      <c r="E50" s="155">
        <v>3</v>
      </c>
      <c r="F50" s="155">
        <v>0</v>
      </c>
      <c r="G50" s="156">
        <f t="shared" si="12"/>
        <v>0</v>
      </c>
      <c r="O50" s="150">
        <v>2</v>
      </c>
      <c r="AA50" s="123">
        <v>12</v>
      </c>
      <c r="AB50" s="123">
        <v>7</v>
      </c>
      <c r="AC50" s="123">
        <v>33</v>
      </c>
      <c r="AZ50" s="123">
        <v>2</v>
      </c>
      <c r="BA50" s="123">
        <f t="shared" si="13"/>
        <v>0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</v>
      </c>
    </row>
    <row r="51" spans="1:104" ht="22.5">
      <c r="A51" s="151">
        <v>34</v>
      </c>
      <c r="B51" s="152" t="s">
        <v>152</v>
      </c>
      <c r="C51" s="153" t="s">
        <v>153</v>
      </c>
      <c r="D51" s="154" t="s">
        <v>78</v>
      </c>
      <c r="E51" s="155">
        <v>3</v>
      </c>
      <c r="F51" s="155">
        <v>0</v>
      </c>
      <c r="G51" s="156">
        <f t="shared" si="12"/>
        <v>0</v>
      </c>
      <c r="O51" s="150">
        <v>2</v>
      </c>
      <c r="AA51" s="123">
        <v>12</v>
      </c>
      <c r="AB51" s="123">
        <v>7</v>
      </c>
      <c r="AC51" s="123">
        <v>34</v>
      </c>
      <c r="AZ51" s="123">
        <v>2</v>
      </c>
      <c r="BA51" s="123">
        <f t="shared" si="13"/>
        <v>0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0</v>
      </c>
    </row>
    <row r="52" spans="1:104" ht="22.5">
      <c r="A52" s="151">
        <v>35</v>
      </c>
      <c r="B52" s="152" t="s">
        <v>154</v>
      </c>
      <c r="C52" s="153" t="s">
        <v>155</v>
      </c>
      <c r="D52" s="154" t="s">
        <v>78</v>
      </c>
      <c r="E52" s="155">
        <v>1</v>
      </c>
      <c r="F52" s="155">
        <v>0</v>
      </c>
      <c r="G52" s="156">
        <f t="shared" si="12"/>
        <v>0</v>
      </c>
      <c r="O52" s="150">
        <v>2</v>
      </c>
      <c r="AA52" s="123">
        <v>12</v>
      </c>
      <c r="AB52" s="123">
        <v>7</v>
      </c>
      <c r="AC52" s="123">
        <v>35</v>
      </c>
      <c r="AZ52" s="123">
        <v>2</v>
      </c>
      <c r="BA52" s="123">
        <f t="shared" si="13"/>
        <v>0</v>
      </c>
      <c r="BB52" s="123">
        <f t="shared" si="14"/>
        <v>0</v>
      </c>
      <c r="BC52" s="123">
        <f t="shared" si="15"/>
        <v>0</v>
      </c>
      <c r="BD52" s="123">
        <f t="shared" si="16"/>
        <v>0</v>
      </c>
      <c r="BE52" s="123">
        <f t="shared" si="17"/>
        <v>0</v>
      </c>
      <c r="CZ52" s="123">
        <v>0</v>
      </c>
    </row>
    <row r="53" spans="1:104" ht="12.75">
      <c r="A53" s="151">
        <v>36</v>
      </c>
      <c r="B53" s="152" t="s">
        <v>156</v>
      </c>
      <c r="C53" s="153" t="s">
        <v>157</v>
      </c>
      <c r="D53" s="154" t="s">
        <v>78</v>
      </c>
      <c r="E53" s="155">
        <v>1</v>
      </c>
      <c r="F53" s="155">
        <v>0</v>
      </c>
      <c r="G53" s="156">
        <f t="shared" si="12"/>
        <v>0</v>
      </c>
      <c r="O53" s="150">
        <v>2</v>
      </c>
      <c r="AA53" s="123">
        <v>12</v>
      </c>
      <c r="AB53" s="123">
        <v>7</v>
      </c>
      <c r="AC53" s="123">
        <v>36</v>
      </c>
      <c r="AZ53" s="123">
        <v>2</v>
      </c>
      <c r="BA53" s="123">
        <f t="shared" si="13"/>
        <v>0</v>
      </c>
      <c r="BB53" s="123">
        <f t="shared" si="14"/>
        <v>0</v>
      </c>
      <c r="BC53" s="123">
        <f t="shared" si="15"/>
        <v>0</v>
      </c>
      <c r="BD53" s="123">
        <f t="shared" si="16"/>
        <v>0</v>
      </c>
      <c r="BE53" s="123">
        <f t="shared" si="17"/>
        <v>0</v>
      </c>
      <c r="CZ53" s="123">
        <v>0</v>
      </c>
    </row>
    <row r="54" spans="1:104" ht="22.5">
      <c r="A54" s="151">
        <v>37</v>
      </c>
      <c r="B54" s="152" t="s">
        <v>158</v>
      </c>
      <c r="C54" s="153" t="s">
        <v>159</v>
      </c>
      <c r="D54" s="154" t="s">
        <v>78</v>
      </c>
      <c r="E54" s="155">
        <v>1</v>
      </c>
      <c r="F54" s="155">
        <v>0</v>
      </c>
      <c r="G54" s="156">
        <f t="shared" si="12"/>
        <v>0</v>
      </c>
      <c r="O54" s="150">
        <v>2</v>
      </c>
      <c r="AA54" s="123">
        <v>12</v>
      </c>
      <c r="AB54" s="123">
        <v>7</v>
      </c>
      <c r="AC54" s="123">
        <v>37</v>
      </c>
      <c r="AZ54" s="123">
        <v>2</v>
      </c>
      <c r="BA54" s="123">
        <f t="shared" si="13"/>
        <v>0</v>
      </c>
      <c r="BB54" s="123">
        <f t="shared" si="14"/>
        <v>0</v>
      </c>
      <c r="BC54" s="123">
        <f t="shared" si="15"/>
        <v>0</v>
      </c>
      <c r="BD54" s="123">
        <f t="shared" si="16"/>
        <v>0</v>
      </c>
      <c r="BE54" s="123">
        <f t="shared" si="17"/>
        <v>0</v>
      </c>
      <c r="CZ54" s="123">
        <v>0</v>
      </c>
    </row>
    <row r="55" spans="1:104" ht="12.75">
      <c r="A55" s="151">
        <v>38</v>
      </c>
      <c r="B55" s="152" t="s">
        <v>160</v>
      </c>
      <c r="C55" s="153" t="s">
        <v>161</v>
      </c>
      <c r="D55" s="154" t="s">
        <v>78</v>
      </c>
      <c r="E55" s="155">
        <v>1</v>
      </c>
      <c r="F55" s="155">
        <v>0</v>
      </c>
      <c r="G55" s="156">
        <f t="shared" si="12"/>
        <v>0</v>
      </c>
      <c r="O55" s="150">
        <v>2</v>
      </c>
      <c r="AA55" s="123">
        <v>12</v>
      </c>
      <c r="AB55" s="123">
        <v>7</v>
      </c>
      <c r="AC55" s="123">
        <v>38</v>
      </c>
      <c r="AZ55" s="123">
        <v>2</v>
      </c>
      <c r="BA55" s="123">
        <f t="shared" si="13"/>
        <v>0</v>
      </c>
      <c r="BB55" s="123">
        <f t="shared" si="14"/>
        <v>0</v>
      </c>
      <c r="BC55" s="123">
        <f t="shared" si="15"/>
        <v>0</v>
      </c>
      <c r="BD55" s="123">
        <f t="shared" si="16"/>
        <v>0</v>
      </c>
      <c r="BE55" s="123">
        <f t="shared" si="17"/>
        <v>0</v>
      </c>
      <c r="CZ55" s="123">
        <v>0</v>
      </c>
    </row>
    <row r="56" spans="1:104" ht="22.5">
      <c r="A56" s="151">
        <v>39</v>
      </c>
      <c r="B56" s="152" t="s">
        <v>162</v>
      </c>
      <c r="C56" s="153" t="s">
        <v>163</v>
      </c>
      <c r="D56" s="154" t="s">
        <v>78</v>
      </c>
      <c r="E56" s="155">
        <v>1</v>
      </c>
      <c r="F56" s="155">
        <v>0</v>
      </c>
      <c r="G56" s="156">
        <f t="shared" si="12"/>
        <v>0</v>
      </c>
      <c r="O56" s="150">
        <v>2</v>
      </c>
      <c r="AA56" s="123">
        <v>12</v>
      </c>
      <c r="AB56" s="123">
        <v>7</v>
      </c>
      <c r="AC56" s="123">
        <v>39</v>
      </c>
      <c r="AZ56" s="123">
        <v>2</v>
      </c>
      <c r="BA56" s="123">
        <f t="shared" si="13"/>
        <v>0</v>
      </c>
      <c r="BB56" s="123">
        <f t="shared" si="14"/>
        <v>0</v>
      </c>
      <c r="BC56" s="123">
        <f t="shared" si="15"/>
        <v>0</v>
      </c>
      <c r="BD56" s="123">
        <f t="shared" si="16"/>
        <v>0</v>
      </c>
      <c r="BE56" s="123">
        <f t="shared" si="17"/>
        <v>0</v>
      </c>
      <c r="CZ56" s="123">
        <v>0</v>
      </c>
    </row>
    <row r="57" spans="1:104" ht="12.75">
      <c r="A57" s="151">
        <v>40</v>
      </c>
      <c r="B57" s="152" t="s">
        <v>164</v>
      </c>
      <c r="C57" s="153" t="s">
        <v>165</v>
      </c>
      <c r="D57" s="154" t="s">
        <v>147</v>
      </c>
      <c r="E57" s="155">
        <v>3</v>
      </c>
      <c r="F57" s="155">
        <v>0</v>
      </c>
      <c r="G57" s="156">
        <f t="shared" si="12"/>
        <v>0</v>
      </c>
      <c r="O57" s="150">
        <v>2</v>
      </c>
      <c r="AA57" s="123">
        <v>12</v>
      </c>
      <c r="AB57" s="123">
        <v>7</v>
      </c>
      <c r="AC57" s="123">
        <v>40</v>
      </c>
      <c r="AZ57" s="123">
        <v>2</v>
      </c>
      <c r="BA57" s="123">
        <f t="shared" si="13"/>
        <v>0</v>
      </c>
      <c r="BB57" s="123">
        <f t="shared" si="14"/>
        <v>0</v>
      </c>
      <c r="BC57" s="123">
        <f t="shared" si="15"/>
        <v>0</v>
      </c>
      <c r="BD57" s="123">
        <f t="shared" si="16"/>
        <v>0</v>
      </c>
      <c r="BE57" s="123">
        <f t="shared" si="17"/>
        <v>0</v>
      </c>
      <c r="CZ57" s="123">
        <v>0.00226</v>
      </c>
    </row>
    <row r="58" spans="1:104" ht="22.5">
      <c r="A58" s="151">
        <v>41</v>
      </c>
      <c r="B58" s="152" t="s">
        <v>166</v>
      </c>
      <c r="C58" s="153" t="s">
        <v>167</v>
      </c>
      <c r="D58" s="154" t="s">
        <v>78</v>
      </c>
      <c r="E58" s="155">
        <v>3</v>
      </c>
      <c r="F58" s="155">
        <v>0</v>
      </c>
      <c r="G58" s="156">
        <f t="shared" si="12"/>
        <v>0</v>
      </c>
      <c r="O58" s="150">
        <v>2</v>
      </c>
      <c r="AA58" s="123">
        <v>12</v>
      </c>
      <c r="AB58" s="123">
        <v>7</v>
      </c>
      <c r="AC58" s="123">
        <v>41</v>
      </c>
      <c r="AZ58" s="123">
        <v>2</v>
      </c>
      <c r="BA58" s="123">
        <f t="shared" si="13"/>
        <v>0</v>
      </c>
      <c r="BB58" s="123">
        <f t="shared" si="14"/>
        <v>0</v>
      </c>
      <c r="BC58" s="123">
        <f t="shared" si="15"/>
        <v>0</v>
      </c>
      <c r="BD58" s="123">
        <f t="shared" si="16"/>
        <v>0</v>
      </c>
      <c r="BE58" s="123">
        <f t="shared" si="17"/>
        <v>0</v>
      </c>
      <c r="CZ58" s="123">
        <v>0</v>
      </c>
    </row>
    <row r="59" spans="1:104" ht="12.75">
      <c r="A59" s="151">
        <v>42</v>
      </c>
      <c r="B59" s="152" t="s">
        <v>168</v>
      </c>
      <c r="C59" s="153" t="s">
        <v>169</v>
      </c>
      <c r="D59" s="154" t="s">
        <v>147</v>
      </c>
      <c r="E59" s="155">
        <v>1</v>
      </c>
      <c r="F59" s="155">
        <v>0</v>
      </c>
      <c r="G59" s="156">
        <f t="shared" si="12"/>
        <v>0</v>
      </c>
      <c r="O59" s="150">
        <v>2</v>
      </c>
      <c r="AA59" s="123">
        <v>12</v>
      </c>
      <c r="AB59" s="123">
        <v>7</v>
      </c>
      <c r="AC59" s="123">
        <v>42</v>
      </c>
      <c r="AZ59" s="123">
        <v>2</v>
      </c>
      <c r="BA59" s="123">
        <f t="shared" si="13"/>
        <v>0</v>
      </c>
      <c r="BB59" s="123">
        <f t="shared" si="14"/>
        <v>0</v>
      </c>
      <c r="BC59" s="123">
        <f t="shared" si="15"/>
        <v>0</v>
      </c>
      <c r="BD59" s="123">
        <f t="shared" si="16"/>
        <v>0</v>
      </c>
      <c r="BE59" s="123">
        <f t="shared" si="17"/>
        <v>0</v>
      </c>
      <c r="CZ59" s="123">
        <v>0.00638</v>
      </c>
    </row>
    <row r="60" spans="1:104" ht="22.5">
      <c r="A60" s="151">
        <v>43</v>
      </c>
      <c r="B60" s="152" t="s">
        <v>170</v>
      </c>
      <c r="C60" s="153" t="s">
        <v>171</v>
      </c>
      <c r="D60" s="154" t="s">
        <v>78</v>
      </c>
      <c r="E60" s="155">
        <v>1</v>
      </c>
      <c r="F60" s="155">
        <v>0</v>
      </c>
      <c r="G60" s="156">
        <f t="shared" si="12"/>
        <v>0</v>
      </c>
      <c r="O60" s="150">
        <v>2</v>
      </c>
      <c r="AA60" s="123">
        <v>12</v>
      </c>
      <c r="AB60" s="123">
        <v>7</v>
      </c>
      <c r="AC60" s="123">
        <v>43</v>
      </c>
      <c r="AZ60" s="123">
        <v>2</v>
      </c>
      <c r="BA60" s="123">
        <f t="shared" si="13"/>
        <v>0</v>
      </c>
      <c r="BB60" s="123">
        <f t="shared" si="14"/>
        <v>0</v>
      </c>
      <c r="BC60" s="123">
        <f t="shared" si="15"/>
        <v>0</v>
      </c>
      <c r="BD60" s="123">
        <f t="shared" si="16"/>
        <v>0</v>
      </c>
      <c r="BE60" s="123">
        <f t="shared" si="17"/>
        <v>0</v>
      </c>
      <c r="CZ60" s="123">
        <v>0</v>
      </c>
    </row>
    <row r="61" spans="1:104" ht="22.5">
      <c r="A61" s="151">
        <v>44</v>
      </c>
      <c r="B61" s="152" t="s">
        <v>172</v>
      </c>
      <c r="C61" s="153" t="s">
        <v>173</v>
      </c>
      <c r="D61" s="154" t="s">
        <v>78</v>
      </c>
      <c r="E61" s="155">
        <v>1</v>
      </c>
      <c r="F61" s="155">
        <v>0</v>
      </c>
      <c r="G61" s="156">
        <f t="shared" si="12"/>
        <v>0</v>
      </c>
      <c r="O61" s="150">
        <v>2</v>
      </c>
      <c r="AA61" s="123">
        <v>12</v>
      </c>
      <c r="AB61" s="123">
        <v>7</v>
      </c>
      <c r="AC61" s="123">
        <v>44</v>
      </c>
      <c r="AZ61" s="123">
        <v>2</v>
      </c>
      <c r="BA61" s="123">
        <f t="shared" si="13"/>
        <v>0</v>
      </c>
      <c r="BB61" s="123">
        <f t="shared" si="14"/>
        <v>0</v>
      </c>
      <c r="BC61" s="123">
        <f t="shared" si="15"/>
        <v>0</v>
      </c>
      <c r="BD61" s="123">
        <f t="shared" si="16"/>
        <v>0</v>
      </c>
      <c r="BE61" s="123">
        <f t="shared" si="17"/>
        <v>0</v>
      </c>
      <c r="CZ61" s="123">
        <v>0</v>
      </c>
    </row>
    <row r="62" spans="1:104" ht="12.75">
      <c r="A62" s="151">
        <v>45</v>
      </c>
      <c r="B62" s="152" t="s">
        <v>174</v>
      </c>
      <c r="C62" s="153" t="s">
        <v>175</v>
      </c>
      <c r="D62" s="154" t="s">
        <v>147</v>
      </c>
      <c r="E62" s="155">
        <v>1</v>
      </c>
      <c r="F62" s="155">
        <v>0</v>
      </c>
      <c r="G62" s="156">
        <f t="shared" si="12"/>
        <v>0</v>
      </c>
      <c r="O62" s="150">
        <v>2</v>
      </c>
      <c r="AA62" s="123">
        <v>12</v>
      </c>
      <c r="AB62" s="123">
        <v>7</v>
      </c>
      <c r="AC62" s="123">
        <v>45</v>
      </c>
      <c r="AZ62" s="123">
        <v>2</v>
      </c>
      <c r="BA62" s="123">
        <f t="shared" si="13"/>
        <v>0</v>
      </c>
      <c r="BB62" s="123">
        <f t="shared" si="14"/>
        <v>0</v>
      </c>
      <c r="BC62" s="123">
        <f t="shared" si="15"/>
        <v>0</v>
      </c>
      <c r="BD62" s="123">
        <f t="shared" si="16"/>
        <v>0</v>
      </c>
      <c r="BE62" s="123">
        <f t="shared" si="17"/>
        <v>0</v>
      </c>
      <c r="CZ62" s="123">
        <v>0.02818</v>
      </c>
    </row>
    <row r="63" spans="1:104" ht="12.75">
      <c r="A63" s="151">
        <v>46</v>
      </c>
      <c r="B63" s="152" t="s">
        <v>176</v>
      </c>
      <c r="C63" s="153" t="s">
        <v>177</v>
      </c>
      <c r="D63" s="154" t="s">
        <v>78</v>
      </c>
      <c r="E63" s="155">
        <v>1</v>
      </c>
      <c r="F63" s="155">
        <v>0</v>
      </c>
      <c r="G63" s="156">
        <f t="shared" si="12"/>
        <v>0</v>
      </c>
      <c r="O63" s="150">
        <v>2</v>
      </c>
      <c r="AA63" s="123">
        <v>12</v>
      </c>
      <c r="AB63" s="123">
        <v>7</v>
      </c>
      <c r="AC63" s="123">
        <v>46</v>
      </c>
      <c r="AZ63" s="123">
        <v>2</v>
      </c>
      <c r="BA63" s="123">
        <f t="shared" si="13"/>
        <v>0</v>
      </c>
      <c r="BB63" s="123">
        <f t="shared" si="14"/>
        <v>0</v>
      </c>
      <c r="BC63" s="123">
        <f t="shared" si="15"/>
        <v>0</v>
      </c>
      <c r="BD63" s="123">
        <f t="shared" si="16"/>
        <v>0</v>
      </c>
      <c r="BE63" s="123">
        <f t="shared" si="17"/>
        <v>0</v>
      </c>
      <c r="CZ63" s="123">
        <v>0</v>
      </c>
    </row>
    <row r="64" spans="1:104" ht="12.75">
      <c r="A64" s="151">
        <v>47</v>
      </c>
      <c r="B64" s="152" t="s">
        <v>178</v>
      </c>
      <c r="C64" s="153" t="s">
        <v>179</v>
      </c>
      <c r="D64" s="154" t="s">
        <v>78</v>
      </c>
      <c r="E64" s="155">
        <v>1</v>
      </c>
      <c r="F64" s="155">
        <v>0</v>
      </c>
      <c r="G64" s="156">
        <f t="shared" si="12"/>
        <v>0</v>
      </c>
      <c r="O64" s="150">
        <v>2</v>
      </c>
      <c r="AA64" s="123">
        <v>12</v>
      </c>
      <c r="AB64" s="123">
        <v>7</v>
      </c>
      <c r="AC64" s="123">
        <v>47</v>
      </c>
      <c r="AZ64" s="123">
        <v>2</v>
      </c>
      <c r="BA64" s="123">
        <f t="shared" si="13"/>
        <v>0</v>
      </c>
      <c r="BB64" s="123">
        <f t="shared" si="14"/>
        <v>0</v>
      </c>
      <c r="BC64" s="123">
        <f t="shared" si="15"/>
        <v>0</v>
      </c>
      <c r="BD64" s="123">
        <f t="shared" si="16"/>
        <v>0</v>
      </c>
      <c r="BE64" s="123">
        <f t="shared" si="17"/>
        <v>0</v>
      </c>
      <c r="CZ64" s="123">
        <v>0</v>
      </c>
    </row>
    <row r="65" spans="1:104" ht="22.5">
      <c r="A65" s="151">
        <v>48</v>
      </c>
      <c r="B65" s="152" t="s">
        <v>180</v>
      </c>
      <c r="C65" s="153" t="s">
        <v>181</v>
      </c>
      <c r="D65" s="154" t="s">
        <v>78</v>
      </c>
      <c r="E65" s="155">
        <v>1</v>
      </c>
      <c r="F65" s="155">
        <v>0</v>
      </c>
      <c r="G65" s="156">
        <f t="shared" si="12"/>
        <v>0</v>
      </c>
      <c r="O65" s="150">
        <v>2</v>
      </c>
      <c r="AA65" s="123">
        <v>12</v>
      </c>
      <c r="AB65" s="123">
        <v>7</v>
      </c>
      <c r="AC65" s="123">
        <v>48</v>
      </c>
      <c r="AZ65" s="123">
        <v>2</v>
      </c>
      <c r="BA65" s="123">
        <f t="shared" si="13"/>
        <v>0</v>
      </c>
      <c r="BB65" s="123">
        <f t="shared" si="14"/>
        <v>0</v>
      </c>
      <c r="BC65" s="123">
        <f t="shared" si="15"/>
        <v>0</v>
      </c>
      <c r="BD65" s="123">
        <f t="shared" si="16"/>
        <v>0</v>
      </c>
      <c r="BE65" s="123">
        <f t="shared" si="17"/>
        <v>0</v>
      </c>
      <c r="CZ65" s="123">
        <v>0</v>
      </c>
    </row>
    <row r="66" spans="1:104" ht="12.75">
      <c r="A66" s="151">
        <v>49</v>
      </c>
      <c r="B66" s="152" t="s">
        <v>182</v>
      </c>
      <c r="C66" s="153" t="s">
        <v>183</v>
      </c>
      <c r="D66" s="154" t="s">
        <v>147</v>
      </c>
      <c r="E66" s="155">
        <v>11</v>
      </c>
      <c r="F66" s="155">
        <v>0</v>
      </c>
      <c r="G66" s="156">
        <f t="shared" si="12"/>
        <v>0</v>
      </c>
      <c r="O66" s="150">
        <v>2</v>
      </c>
      <c r="AA66" s="123">
        <v>12</v>
      </c>
      <c r="AB66" s="123">
        <v>7</v>
      </c>
      <c r="AC66" s="123">
        <v>49</v>
      </c>
      <c r="AZ66" s="123">
        <v>2</v>
      </c>
      <c r="BA66" s="123">
        <f t="shared" si="13"/>
        <v>0</v>
      </c>
      <c r="BB66" s="123">
        <f t="shared" si="14"/>
        <v>0</v>
      </c>
      <c r="BC66" s="123">
        <f t="shared" si="15"/>
        <v>0</v>
      </c>
      <c r="BD66" s="123">
        <f t="shared" si="16"/>
        <v>0</v>
      </c>
      <c r="BE66" s="123">
        <f t="shared" si="17"/>
        <v>0</v>
      </c>
      <c r="CZ66" s="123">
        <v>0.00035</v>
      </c>
    </row>
    <row r="67" spans="1:104" ht="22.5">
      <c r="A67" s="151">
        <v>50</v>
      </c>
      <c r="B67" s="152" t="s">
        <v>184</v>
      </c>
      <c r="C67" s="153" t="s">
        <v>185</v>
      </c>
      <c r="D67" s="154" t="s">
        <v>78</v>
      </c>
      <c r="E67" s="155">
        <v>1</v>
      </c>
      <c r="F67" s="155">
        <v>0</v>
      </c>
      <c r="G67" s="156">
        <f t="shared" si="12"/>
        <v>0</v>
      </c>
      <c r="O67" s="150">
        <v>2</v>
      </c>
      <c r="AA67" s="123">
        <v>12</v>
      </c>
      <c r="AB67" s="123">
        <v>7</v>
      </c>
      <c r="AC67" s="123">
        <v>50</v>
      </c>
      <c r="AZ67" s="123">
        <v>2</v>
      </c>
      <c r="BA67" s="123">
        <f t="shared" si="13"/>
        <v>0</v>
      </c>
      <c r="BB67" s="123">
        <f t="shared" si="14"/>
        <v>0</v>
      </c>
      <c r="BC67" s="123">
        <f t="shared" si="15"/>
        <v>0</v>
      </c>
      <c r="BD67" s="123">
        <f t="shared" si="16"/>
        <v>0</v>
      </c>
      <c r="BE67" s="123">
        <f t="shared" si="17"/>
        <v>0</v>
      </c>
      <c r="CZ67" s="123">
        <v>0</v>
      </c>
    </row>
    <row r="68" spans="1:104" ht="12.75">
      <c r="A68" s="151">
        <v>51</v>
      </c>
      <c r="B68" s="152" t="s">
        <v>186</v>
      </c>
      <c r="C68" s="153" t="s">
        <v>187</v>
      </c>
      <c r="D68" s="154" t="s">
        <v>78</v>
      </c>
      <c r="E68" s="155">
        <v>3</v>
      </c>
      <c r="F68" s="155">
        <v>0</v>
      </c>
      <c r="G68" s="156">
        <f t="shared" si="12"/>
        <v>0</v>
      </c>
      <c r="O68" s="150">
        <v>2</v>
      </c>
      <c r="AA68" s="123">
        <v>12</v>
      </c>
      <c r="AB68" s="123">
        <v>7</v>
      </c>
      <c r="AC68" s="123">
        <v>51</v>
      </c>
      <c r="AZ68" s="123">
        <v>2</v>
      </c>
      <c r="BA68" s="123">
        <f t="shared" si="13"/>
        <v>0</v>
      </c>
      <c r="BB68" s="123">
        <f t="shared" si="14"/>
        <v>0</v>
      </c>
      <c r="BC68" s="123">
        <f t="shared" si="15"/>
        <v>0</v>
      </c>
      <c r="BD68" s="123">
        <f t="shared" si="16"/>
        <v>0</v>
      </c>
      <c r="BE68" s="123">
        <f t="shared" si="17"/>
        <v>0</v>
      </c>
      <c r="CZ68" s="123">
        <v>0</v>
      </c>
    </row>
    <row r="69" spans="1:104" ht="12.75">
      <c r="A69" s="151">
        <v>52</v>
      </c>
      <c r="B69" s="152" t="s">
        <v>188</v>
      </c>
      <c r="C69" s="153" t="s">
        <v>189</v>
      </c>
      <c r="D69" s="154" t="s">
        <v>78</v>
      </c>
      <c r="E69" s="155">
        <v>4</v>
      </c>
      <c r="F69" s="155">
        <v>0</v>
      </c>
      <c r="G69" s="156">
        <f t="shared" si="12"/>
        <v>0</v>
      </c>
      <c r="O69" s="150">
        <v>2</v>
      </c>
      <c r="AA69" s="123">
        <v>12</v>
      </c>
      <c r="AB69" s="123">
        <v>7</v>
      </c>
      <c r="AC69" s="123">
        <v>52</v>
      </c>
      <c r="AZ69" s="123">
        <v>2</v>
      </c>
      <c r="BA69" s="123">
        <f t="shared" si="13"/>
        <v>0</v>
      </c>
      <c r="BB69" s="123">
        <f t="shared" si="14"/>
        <v>0</v>
      </c>
      <c r="BC69" s="123">
        <f t="shared" si="15"/>
        <v>0</v>
      </c>
      <c r="BD69" s="123">
        <f t="shared" si="16"/>
        <v>0</v>
      </c>
      <c r="BE69" s="123">
        <f t="shared" si="17"/>
        <v>0</v>
      </c>
      <c r="CZ69" s="123">
        <v>0</v>
      </c>
    </row>
    <row r="70" spans="1:104" ht="12.75">
      <c r="A70" s="151">
        <v>53</v>
      </c>
      <c r="B70" s="152" t="s">
        <v>190</v>
      </c>
      <c r="C70" s="153" t="s">
        <v>191</v>
      </c>
      <c r="D70" s="154" t="s">
        <v>78</v>
      </c>
      <c r="E70" s="155">
        <v>3</v>
      </c>
      <c r="F70" s="155">
        <v>0</v>
      </c>
      <c r="G70" s="156">
        <f t="shared" si="12"/>
        <v>0</v>
      </c>
      <c r="O70" s="150">
        <v>2</v>
      </c>
      <c r="AA70" s="123">
        <v>12</v>
      </c>
      <c r="AB70" s="123">
        <v>7</v>
      </c>
      <c r="AC70" s="123">
        <v>53</v>
      </c>
      <c r="AZ70" s="123">
        <v>2</v>
      </c>
      <c r="BA70" s="123">
        <f t="shared" si="13"/>
        <v>0</v>
      </c>
      <c r="BB70" s="123">
        <f t="shared" si="14"/>
        <v>0</v>
      </c>
      <c r="BC70" s="123">
        <f t="shared" si="15"/>
        <v>0</v>
      </c>
      <c r="BD70" s="123">
        <f t="shared" si="16"/>
        <v>0</v>
      </c>
      <c r="BE70" s="123">
        <f t="shared" si="17"/>
        <v>0</v>
      </c>
      <c r="CZ70" s="123">
        <v>0</v>
      </c>
    </row>
    <row r="71" spans="1:104" ht="12.75">
      <c r="A71" s="151">
        <v>54</v>
      </c>
      <c r="B71" s="152" t="s">
        <v>192</v>
      </c>
      <c r="C71" s="153" t="s">
        <v>193</v>
      </c>
      <c r="D71" s="154" t="s">
        <v>83</v>
      </c>
      <c r="E71" s="155">
        <v>0.735</v>
      </c>
      <c r="F71" s="155">
        <v>0</v>
      </c>
      <c r="G71" s="156">
        <f t="shared" si="12"/>
        <v>0</v>
      </c>
      <c r="O71" s="150">
        <v>2</v>
      </c>
      <c r="AA71" s="123">
        <v>12</v>
      </c>
      <c r="AB71" s="123">
        <v>7</v>
      </c>
      <c r="AC71" s="123">
        <v>54</v>
      </c>
      <c r="AZ71" s="123">
        <v>2</v>
      </c>
      <c r="BA71" s="123">
        <f t="shared" si="13"/>
        <v>0</v>
      </c>
      <c r="BB71" s="123">
        <f t="shared" si="14"/>
        <v>0</v>
      </c>
      <c r="BC71" s="123">
        <f t="shared" si="15"/>
        <v>0</v>
      </c>
      <c r="BD71" s="123">
        <f t="shared" si="16"/>
        <v>0</v>
      </c>
      <c r="BE71" s="123">
        <f t="shared" si="17"/>
        <v>0</v>
      </c>
      <c r="CZ71" s="123">
        <v>0</v>
      </c>
    </row>
    <row r="72" spans="1:104" ht="12.75">
      <c r="A72" s="151">
        <v>55</v>
      </c>
      <c r="B72" s="152" t="s">
        <v>194</v>
      </c>
      <c r="C72" s="153" t="s">
        <v>195</v>
      </c>
      <c r="D72" s="154" t="s">
        <v>196</v>
      </c>
      <c r="E72" s="155">
        <v>1</v>
      </c>
      <c r="F72" s="155">
        <v>0</v>
      </c>
      <c r="G72" s="156">
        <f t="shared" si="12"/>
        <v>0</v>
      </c>
      <c r="O72" s="150">
        <v>2</v>
      </c>
      <c r="AA72" s="123">
        <v>12</v>
      </c>
      <c r="AB72" s="123">
        <v>7</v>
      </c>
      <c r="AC72" s="123">
        <v>55</v>
      </c>
      <c r="AZ72" s="123">
        <v>2</v>
      </c>
      <c r="BA72" s="123">
        <f t="shared" si="13"/>
        <v>0</v>
      </c>
      <c r="BB72" s="123">
        <f t="shared" si="14"/>
        <v>0</v>
      </c>
      <c r="BC72" s="123">
        <f t="shared" si="15"/>
        <v>0</v>
      </c>
      <c r="BD72" s="123">
        <f t="shared" si="16"/>
        <v>0</v>
      </c>
      <c r="BE72" s="123">
        <f t="shared" si="17"/>
        <v>0</v>
      </c>
      <c r="CZ72" s="123">
        <v>0.02631</v>
      </c>
    </row>
    <row r="73" spans="1:104" ht="22.5">
      <c r="A73" s="151">
        <v>56</v>
      </c>
      <c r="B73" s="152" t="s">
        <v>197</v>
      </c>
      <c r="C73" s="153" t="s">
        <v>198</v>
      </c>
      <c r="D73" s="154" t="s">
        <v>78</v>
      </c>
      <c r="E73" s="155">
        <v>1</v>
      </c>
      <c r="F73" s="155">
        <v>0</v>
      </c>
      <c r="G73" s="156">
        <f t="shared" si="12"/>
        <v>0</v>
      </c>
      <c r="O73" s="150">
        <v>2</v>
      </c>
      <c r="AA73" s="123">
        <v>12</v>
      </c>
      <c r="AB73" s="123">
        <v>7</v>
      </c>
      <c r="AC73" s="123">
        <v>56</v>
      </c>
      <c r="AZ73" s="123">
        <v>2</v>
      </c>
      <c r="BA73" s="123">
        <f t="shared" si="13"/>
        <v>0</v>
      </c>
      <c r="BB73" s="123">
        <f t="shared" si="14"/>
        <v>0</v>
      </c>
      <c r="BC73" s="123">
        <f t="shared" si="15"/>
        <v>0</v>
      </c>
      <c r="BD73" s="123">
        <f t="shared" si="16"/>
        <v>0</v>
      </c>
      <c r="BE73" s="123">
        <f t="shared" si="17"/>
        <v>0</v>
      </c>
      <c r="CZ73" s="123">
        <v>0</v>
      </c>
    </row>
    <row r="74" spans="1:104" ht="12.75">
      <c r="A74" s="151">
        <v>57</v>
      </c>
      <c r="B74" s="152" t="s">
        <v>199</v>
      </c>
      <c r="C74" s="153" t="s">
        <v>200</v>
      </c>
      <c r="D74" s="154" t="s">
        <v>78</v>
      </c>
      <c r="E74" s="155">
        <v>4</v>
      </c>
      <c r="F74" s="155">
        <v>0</v>
      </c>
      <c r="G74" s="156">
        <f t="shared" si="12"/>
        <v>0</v>
      </c>
      <c r="O74" s="150">
        <v>2</v>
      </c>
      <c r="AA74" s="123">
        <v>12</v>
      </c>
      <c r="AB74" s="123">
        <v>7</v>
      </c>
      <c r="AC74" s="123">
        <v>57</v>
      </c>
      <c r="AZ74" s="123">
        <v>2</v>
      </c>
      <c r="BA74" s="123">
        <f t="shared" si="13"/>
        <v>0</v>
      </c>
      <c r="BB74" s="123">
        <f t="shared" si="14"/>
        <v>0</v>
      </c>
      <c r="BC74" s="123">
        <f t="shared" si="15"/>
        <v>0</v>
      </c>
      <c r="BD74" s="123">
        <f t="shared" si="16"/>
        <v>0</v>
      </c>
      <c r="BE74" s="123">
        <f t="shared" si="17"/>
        <v>0</v>
      </c>
      <c r="CZ74" s="123">
        <v>0</v>
      </c>
    </row>
    <row r="75" spans="1:104" ht="12.75">
      <c r="A75" s="151">
        <v>58</v>
      </c>
      <c r="B75" s="152" t="s">
        <v>201</v>
      </c>
      <c r="C75" s="153" t="s">
        <v>202</v>
      </c>
      <c r="D75" s="154" t="s">
        <v>78</v>
      </c>
      <c r="E75" s="155">
        <v>1</v>
      </c>
      <c r="F75" s="155">
        <v>0</v>
      </c>
      <c r="G75" s="156">
        <f t="shared" si="12"/>
        <v>0</v>
      </c>
      <c r="O75" s="150">
        <v>2</v>
      </c>
      <c r="AA75" s="123">
        <v>12</v>
      </c>
      <c r="AB75" s="123">
        <v>7</v>
      </c>
      <c r="AC75" s="123">
        <v>58</v>
      </c>
      <c r="AZ75" s="123">
        <v>2</v>
      </c>
      <c r="BA75" s="123">
        <f t="shared" si="13"/>
        <v>0</v>
      </c>
      <c r="BB75" s="123">
        <f t="shared" si="14"/>
        <v>0</v>
      </c>
      <c r="BC75" s="123">
        <f t="shared" si="15"/>
        <v>0</v>
      </c>
      <c r="BD75" s="123">
        <f t="shared" si="16"/>
        <v>0</v>
      </c>
      <c r="BE75" s="123">
        <f t="shared" si="17"/>
        <v>0</v>
      </c>
      <c r="CZ75" s="123">
        <v>0</v>
      </c>
    </row>
    <row r="76" spans="1:104" ht="12.75">
      <c r="A76" s="151">
        <v>59</v>
      </c>
      <c r="B76" s="152" t="s">
        <v>203</v>
      </c>
      <c r="C76" s="153" t="s">
        <v>204</v>
      </c>
      <c r="D76" s="154" t="s">
        <v>78</v>
      </c>
      <c r="E76" s="155">
        <v>1</v>
      </c>
      <c r="F76" s="155">
        <v>0</v>
      </c>
      <c r="G76" s="156">
        <f t="shared" si="12"/>
        <v>0</v>
      </c>
      <c r="O76" s="150">
        <v>2</v>
      </c>
      <c r="AA76" s="123">
        <v>12</v>
      </c>
      <c r="AB76" s="123">
        <v>7</v>
      </c>
      <c r="AC76" s="123">
        <v>59</v>
      </c>
      <c r="AZ76" s="123">
        <v>2</v>
      </c>
      <c r="BA76" s="123">
        <f t="shared" si="13"/>
        <v>0</v>
      </c>
      <c r="BB76" s="123">
        <f t="shared" si="14"/>
        <v>0</v>
      </c>
      <c r="BC76" s="123">
        <f t="shared" si="15"/>
        <v>0</v>
      </c>
      <c r="BD76" s="123">
        <f t="shared" si="16"/>
        <v>0</v>
      </c>
      <c r="BE76" s="123">
        <f t="shared" si="17"/>
        <v>0</v>
      </c>
      <c r="CZ76" s="123">
        <v>0</v>
      </c>
    </row>
    <row r="77" spans="1:57" ht="12.75">
      <c r="A77" s="157"/>
      <c r="B77" s="158" t="s">
        <v>68</v>
      </c>
      <c r="C77" s="159" t="str">
        <f>CONCATENATE(B47," ",C47)</f>
        <v>725 Zařizovací předměty</v>
      </c>
      <c r="D77" s="157"/>
      <c r="E77" s="160"/>
      <c r="F77" s="160"/>
      <c r="G77" s="161">
        <f>SUM(G47:G76)</f>
        <v>0</v>
      </c>
      <c r="O77" s="150">
        <v>4</v>
      </c>
      <c r="BA77" s="162">
        <f>SUM(BA47:BA76)</f>
        <v>0</v>
      </c>
      <c r="BB77" s="162">
        <f>SUM(BB47:BB76)</f>
        <v>0</v>
      </c>
      <c r="BC77" s="162">
        <f>SUM(BC47:BC76)</f>
        <v>0</v>
      </c>
      <c r="BD77" s="162">
        <f>SUM(BD47:BD76)</f>
        <v>0</v>
      </c>
      <c r="BE77" s="162">
        <f>SUM(BE47:BE76)</f>
        <v>0</v>
      </c>
    </row>
    <row r="78" spans="1:15" ht="12.75">
      <c r="A78" s="143" t="s">
        <v>65</v>
      </c>
      <c r="B78" s="144" t="s">
        <v>205</v>
      </c>
      <c r="C78" s="145" t="s">
        <v>206</v>
      </c>
      <c r="D78" s="146"/>
      <c r="E78" s="147"/>
      <c r="F78" s="147"/>
      <c r="G78" s="148"/>
      <c r="H78" s="149"/>
      <c r="I78" s="149"/>
      <c r="O78" s="150">
        <v>1</v>
      </c>
    </row>
    <row r="79" spans="1:104" ht="12.75">
      <c r="A79" s="151">
        <v>60</v>
      </c>
      <c r="B79" s="152" t="s">
        <v>207</v>
      </c>
      <c r="C79" s="153" t="s">
        <v>208</v>
      </c>
      <c r="D79" s="154" t="s">
        <v>209</v>
      </c>
      <c r="E79" s="155">
        <v>1</v>
      </c>
      <c r="F79" s="155">
        <v>0</v>
      </c>
      <c r="G79" s="156">
        <f>E79*F79</f>
        <v>0</v>
      </c>
      <c r="O79" s="150">
        <v>2</v>
      </c>
      <c r="AA79" s="123">
        <v>12</v>
      </c>
      <c r="AB79" s="123">
        <v>7</v>
      </c>
      <c r="AC79" s="123">
        <v>60</v>
      </c>
      <c r="AZ79" s="123">
        <v>2</v>
      </c>
      <c r="BA79" s="123">
        <f>IF(AZ79=1,G79,0)</f>
        <v>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0</v>
      </c>
    </row>
    <row r="80" spans="1:104" ht="12.75">
      <c r="A80" s="151">
        <v>61</v>
      </c>
      <c r="B80" s="152" t="s">
        <v>210</v>
      </c>
      <c r="C80" s="153" t="s">
        <v>211</v>
      </c>
      <c r="D80" s="154" t="s">
        <v>73</v>
      </c>
      <c r="E80" s="155">
        <v>0.5</v>
      </c>
      <c r="F80" s="155">
        <v>0</v>
      </c>
      <c r="G80" s="156">
        <f>E80*F80</f>
        <v>0</v>
      </c>
      <c r="O80" s="150">
        <v>2</v>
      </c>
      <c r="AA80" s="123">
        <v>12</v>
      </c>
      <c r="AB80" s="123">
        <v>7</v>
      </c>
      <c r="AC80" s="123">
        <v>61</v>
      </c>
      <c r="AZ80" s="123">
        <v>2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</v>
      </c>
    </row>
    <row r="81" spans="1:57" ht="12.75">
      <c r="A81" s="157"/>
      <c r="B81" s="158" t="s">
        <v>68</v>
      </c>
      <c r="C81" s="159" t="str">
        <f>CONCATENATE(B78," ",C78)</f>
        <v>727 Zednické výpomoce</v>
      </c>
      <c r="D81" s="157"/>
      <c r="E81" s="160"/>
      <c r="F81" s="160"/>
      <c r="G81" s="161">
        <f>SUM(G78:G80)</f>
        <v>0</v>
      </c>
      <c r="O81" s="150">
        <v>4</v>
      </c>
      <c r="BA81" s="162">
        <f>SUM(BA78:BA80)</f>
        <v>0</v>
      </c>
      <c r="BB81" s="162">
        <f>SUM(BB78:BB80)</f>
        <v>0</v>
      </c>
      <c r="BC81" s="162">
        <f>SUM(BC78:BC80)</f>
        <v>0</v>
      </c>
      <c r="BD81" s="162">
        <f>SUM(BD78:BD80)</f>
        <v>0</v>
      </c>
      <c r="BE81" s="162">
        <f>SUM(BE78:BE80)</f>
        <v>0</v>
      </c>
    </row>
    <row r="82" spans="1:15" ht="12.75">
      <c r="A82" s="143" t="s">
        <v>65</v>
      </c>
      <c r="B82" s="144" t="s">
        <v>212</v>
      </c>
      <c r="C82" s="145" t="s">
        <v>213</v>
      </c>
      <c r="D82" s="146"/>
      <c r="E82" s="147"/>
      <c r="F82" s="147"/>
      <c r="G82" s="148"/>
      <c r="H82" s="149"/>
      <c r="I82" s="149"/>
      <c r="O82" s="150">
        <v>1</v>
      </c>
    </row>
    <row r="83" spans="1:104" ht="12.75">
      <c r="A83" s="151">
        <v>62</v>
      </c>
      <c r="B83" s="152" t="s">
        <v>214</v>
      </c>
      <c r="C83" s="153" t="s">
        <v>215</v>
      </c>
      <c r="D83" s="154" t="s">
        <v>216</v>
      </c>
      <c r="E83" s="155">
        <v>8.5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1</v>
      </c>
      <c r="AC83" s="123">
        <v>62</v>
      </c>
      <c r="AZ83" s="123">
        <v>1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</v>
      </c>
    </row>
    <row r="84" spans="1:57" ht="12.75">
      <c r="A84" s="157"/>
      <c r="B84" s="158" t="s">
        <v>68</v>
      </c>
      <c r="C84" s="159" t="str">
        <f>CONCATENATE(B82," ",C82)</f>
        <v>100 Hodinová sazba</v>
      </c>
      <c r="D84" s="157"/>
      <c r="E84" s="160"/>
      <c r="F84" s="160"/>
      <c r="G84" s="161">
        <f>SUM(G82:G83)</f>
        <v>0</v>
      </c>
      <c r="O84" s="150">
        <v>4</v>
      </c>
      <c r="BA84" s="162">
        <f>SUM(BA82:BA83)</f>
        <v>0</v>
      </c>
      <c r="BB84" s="162">
        <f>SUM(BB82:BB83)</f>
        <v>0</v>
      </c>
      <c r="BC84" s="162">
        <f>SUM(BC82:BC83)</f>
        <v>0</v>
      </c>
      <c r="BD84" s="162">
        <f>SUM(BD82:BD83)</f>
        <v>0</v>
      </c>
      <c r="BE84" s="162">
        <f>SUM(BE82:BE83)</f>
        <v>0</v>
      </c>
    </row>
    <row r="85" spans="1:7" ht="12.75">
      <c r="A85" s="124"/>
      <c r="B85" s="124"/>
      <c r="C85" s="124"/>
      <c r="D85" s="124"/>
      <c r="E85" s="124"/>
      <c r="F85" s="124"/>
      <c r="G85" s="124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spans="1:7" ht="12.75">
      <c r="A108" s="163"/>
      <c r="B108" s="163"/>
      <c r="C108" s="163"/>
      <c r="D108" s="163"/>
      <c r="E108" s="163"/>
      <c r="F108" s="163"/>
      <c r="G108" s="163"/>
    </row>
    <row r="109" spans="1:7" ht="12.75">
      <c r="A109" s="163"/>
      <c r="B109" s="163"/>
      <c r="C109" s="163"/>
      <c r="D109" s="163"/>
      <c r="E109" s="163"/>
      <c r="F109" s="163"/>
      <c r="G109" s="163"/>
    </row>
    <row r="110" spans="1:7" ht="12.75">
      <c r="A110" s="163"/>
      <c r="B110" s="163"/>
      <c r="C110" s="163"/>
      <c r="D110" s="163"/>
      <c r="E110" s="163"/>
      <c r="F110" s="163"/>
      <c r="G110" s="163"/>
    </row>
    <row r="111" spans="1:7" ht="12.75">
      <c r="A111" s="163"/>
      <c r="B111" s="163"/>
      <c r="C111" s="163"/>
      <c r="D111" s="163"/>
      <c r="E111" s="163"/>
      <c r="F111" s="163"/>
      <c r="G111" s="16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spans="1:2" ht="12.75">
      <c r="A143" s="164"/>
      <c r="B143" s="164"/>
    </row>
    <row r="144" spans="1:7" ht="12.75">
      <c r="A144" s="163"/>
      <c r="B144" s="163"/>
      <c r="C144" s="166"/>
      <c r="D144" s="166"/>
      <c r="E144" s="167"/>
      <c r="F144" s="166"/>
      <c r="G144" s="168"/>
    </row>
    <row r="145" spans="1:7" ht="12.75">
      <c r="A145" s="169"/>
      <c r="B145" s="169"/>
      <c r="C145" s="163"/>
      <c r="D145" s="163"/>
      <c r="E145" s="170"/>
      <c r="F145" s="163"/>
      <c r="G145" s="163"/>
    </row>
    <row r="146" spans="1:7" ht="12.75">
      <c r="A146" s="163"/>
      <c r="B146" s="163"/>
      <c r="C146" s="163"/>
      <c r="D146" s="163"/>
      <c r="E146" s="170"/>
      <c r="F146" s="163"/>
      <c r="G146" s="163"/>
    </row>
    <row r="147" spans="1:7" ht="12.75">
      <c r="A147" s="163"/>
      <c r="B147" s="163"/>
      <c r="C147" s="163"/>
      <c r="D147" s="163"/>
      <c r="E147" s="170"/>
      <c r="F147" s="163"/>
      <c r="G147" s="163"/>
    </row>
    <row r="148" spans="1:7" ht="12.75">
      <c r="A148" s="163"/>
      <c r="B148" s="163"/>
      <c r="C148" s="163"/>
      <c r="D148" s="163"/>
      <c r="E148" s="170"/>
      <c r="F148" s="163"/>
      <c r="G148" s="163"/>
    </row>
    <row r="149" spans="1:7" ht="12.75">
      <c r="A149" s="163"/>
      <c r="B149" s="163"/>
      <c r="C149" s="163"/>
      <c r="D149" s="163"/>
      <c r="E149" s="170"/>
      <c r="F149" s="163"/>
      <c r="G149" s="163"/>
    </row>
    <row r="150" spans="1:7" ht="12.75">
      <c r="A150" s="163"/>
      <c r="B150" s="163"/>
      <c r="C150" s="163"/>
      <c r="D150" s="163"/>
      <c r="E150" s="170"/>
      <c r="F150" s="163"/>
      <c r="G150" s="163"/>
    </row>
    <row r="151" spans="1:7" ht="12.75">
      <c r="A151" s="163"/>
      <c r="B151" s="163"/>
      <c r="C151" s="163"/>
      <c r="D151" s="163"/>
      <c r="E151" s="170"/>
      <c r="F151" s="163"/>
      <c r="G151" s="163"/>
    </row>
    <row r="152" spans="1:7" ht="12.75">
      <c r="A152" s="163"/>
      <c r="B152" s="163"/>
      <c r="C152" s="163"/>
      <c r="D152" s="163"/>
      <c r="E152" s="170"/>
      <c r="F152" s="163"/>
      <c r="G152" s="163"/>
    </row>
    <row r="153" spans="1:7" ht="12.75">
      <c r="A153" s="163"/>
      <c r="B153" s="163"/>
      <c r="C153" s="163"/>
      <c r="D153" s="163"/>
      <c r="E153" s="170"/>
      <c r="F153" s="163"/>
      <c r="G153" s="163"/>
    </row>
    <row r="154" spans="1:7" ht="12.75">
      <c r="A154" s="163"/>
      <c r="B154" s="163"/>
      <c r="C154" s="163"/>
      <c r="D154" s="163"/>
      <c r="E154" s="170"/>
      <c r="F154" s="163"/>
      <c r="G154" s="163"/>
    </row>
    <row r="155" spans="1:7" ht="12.75">
      <c r="A155" s="163"/>
      <c r="B155" s="163"/>
      <c r="C155" s="163"/>
      <c r="D155" s="163"/>
      <c r="E155" s="170"/>
      <c r="F155" s="163"/>
      <c r="G155" s="163"/>
    </row>
    <row r="156" spans="1:7" ht="12.75">
      <c r="A156" s="163"/>
      <c r="B156" s="163"/>
      <c r="C156" s="163"/>
      <c r="D156" s="163"/>
      <c r="E156" s="170"/>
      <c r="F156" s="163"/>
      <c r="G156" s="163"/>
    </row>
    <row r="157" spans="1:7" ht="12.75">
      <c r="A157" s="163"/>
      <c r="B157" s="163"/>
      <c r="C157" s="163"/>
      <c r="D157" s="163"/>
      <c r="E157" s="170"/>
      <c r="F157" s="163"/>
      <c r="G157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dcterms:created xsi:type="dcterms:W3CDTF">2014-03-26T13:59:39Z</dcterms:created>
  <dcterms:modified xsi:type="dcterms:W3CDTF">2014-04-28T08:02:14Z</dcterms:modified>
  <cp:category/>
  <cp:version/>
  <cp:contentType/>
  <cp:contentStatus/>
</cp:coreProperties>
</file>