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3995" windowHeight="1227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list'!$F$4</definedName>
    <definedName name="MJ">'Krycí list'!$G$4</definedName>
    <definedName name="Mont">'Rekapitulace'!$H$18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'Položky'!$A$1:$G$255</definedName>
    <definedName name="_xlnm.Print_Area" localSheetId="1">'Rekapitulace'!$A$1:$I$25</definedName>
    <definedName name="PocetMJ">'Krycí list'!$G$7</definedName>
    <definedName name="Poznamka">'Krycí list'!$B$37</definedName>
    <definedName name="Projektant">'Krycí list'!$C$7</definedName>
    <definedName name="PSV">'Rekapitulace'!$F$18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<sst xmlns="http://schemas.openxmlformats.org/spreadsheetml/2006/main" count="735" uniqueCount="418">
  <si>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</si>
  <si>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</si>
  <si>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</si>
  <si>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</si>
  <si>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</si>
  <si>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</si>
  <si>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</si>
  <si>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</si>
  <si>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</si>
  <si>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</si>
  <si>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</si>
  <si>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</si>
  <si>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</si>
  <si>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</si>
  <si>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</si>
  <si>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</si>
  <si>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</si>
  <si>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</si>
  <si>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</si>
  <si>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</si>
  <si>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</si>
  <si>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</si>
  <si>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</si>
  <si>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</si>
  <si>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</si>
  <si>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</si>
  <si>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</si>
  <si>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</si>
  <si>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</si>
  <si>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</si>
  <si>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</si>
  <si>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</si>
  <si>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</si>
  <si>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</si>
  <si>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</si>
  <si>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</si>
  <si>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</si>
  <si>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</si>
  <si>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</si>
  <si>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</si>
  <si>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</si>
  <si>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</si>
  <si>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</si>
  <si>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</si>
  <si>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</si>
  <si>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</si>
  <si>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</si>
  <si>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</si>
  <si>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</si>
  <si>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</si>
  <si>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</si>
  <si>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</si>
  <si>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</si>
  <si>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</si>
  <si>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</si>
  <si>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</si>
  <si>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</si>
  <si>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</si>
  <si>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</si>
  <si>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</si>
  <si>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</si>
  <si>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</si>
  <si>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</si>
  <si>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</si>
  <si>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</si>
  <si>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</si>
  <si>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</si>
  <si>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 xml:space="preserve">ÚPRAVA OKOLÍ HORNOBRANSKÉHO RYBNÍKA Č.KRUMLOV   </t>
  </si>
  <si>
    <t>SO3.1-TOALETY - ELEKTROINSTALACE</t>
  </si>
  <si>
    <t>M20</t>
  </si>
  <si>
    <t>Demontáže</t>
  </si>
  <si>
    <t>210-PC001</t>
  </si>
  <si>
    <t>Demontáže stávajících zařízení předběžná cena</t>
  </si>
  <si>
    <t>hod</t>
  </si>
  <si>
    <t>M21</t>
  </si>
  <si>
    <t>Elektromontáže</t>
  </si>
  <si>
    <t>210 01-0003.R00</t>
  </si>
  <si>
    <t xml:space="preserve">Trubka ohebná pod omítku, typ 23.. 23 mm </t>
  </si>
  <si>
    <t>m</t>
  </si>
  <si>
    <t>D-4.2: 2</t>
  </si>
  <si>
    <t>345-PC002</t>
  </si>
  <si>
    <t xml:space="preserve">Trubka elektroinst. ohebná FXP-Turbo 25 </t>
  </si>
  <si>
    <t>210 01-0123.R00</t>
  </si>
  <si>
    <t xml:space="preserve">Trubka ochranná z PE, uložená volně, DN do 47 mm </t>
  </si>
  <si>
    <t>D-4.2: 12+11+11</t>
  </si>
  <si>
    <t>345-PC003</t>
  </si>
  <si>
    <t xml:space="preserve">Trubka elektroinst.Kopoflex KF09040 </t>
  </si>
  <si>
    <t>210 01-0124.R00</t>
  </si>
  <si>
    <t xml:space="preserve">Trubka ochranná z PE, uložená volně, DN do 80 mm </t>
  </si>
  <si>
    <t>D-4.2: 12+11</t>
  </si>
  <si>
    <t>345-PC004</t>
  </si>
  <si>
    <t xml:space="preserve">Trubka elektroinst.kopoflex KF09075 </t>
  </si>
  <si>
    <t>210 01-PC005</t>
  </si>
  <si>
    <t xml:space="preserve">Krabice přístrojová KP 67/2, bez zapojení </t>
  </si>
  <si>
    <t>kus</t>
  </si>
  <si>
    <t>D-4.3: 2</t>
  </si>
  <si>
    <t>D-4.4: 1</t>
  </si>
  <si>
    <t>345-PC006</t>
  </si>
  <si>
    <t xml:space="preserve">Krabice přístrojová kruhová KP 67/2 d 72x42 mm </t>
  </si>
  <si>
    <t>210 01-0321.R00</t>
  </si>
  <si>
    <t xml:space="preserve">Krabice odbočná KR 68, se zapojením-kruhová </t>
  </si>
  <si>
    <t>D-4.2: 1</t>
  </si>
  <si>
    <t>345-PC007</t>
  </si>
  <si>
    <t xml:space="preserve">Krabice univerzální z PH  KU 68-1903 </t>
  </si>
  <si>
    <t>210 01-0322.R00</t>
  </si>
  <si>
    <t xml:space="preserve">Krabice odbočná KR 97, se zapojením-kruhová </t>
  </si>
  <si>
    <t>D-4.3: 6</t>
  </si>
  <si>
    <t>345-PC008</t>
  </si>
  <si>
    <t xml:space="preserve">Rozvodka krabicová z PH kruhová KR 97/5 </t>
  </si>
  <si>
    <t>210 01-PC009</t>
  </si>
  <si>
    <t>Rozvodka krabicová z lis. izol. 6455-11 do 4 mm2 ekvivalentní položka</t>
  </si>
  <si>
    <t>D-4.4: 2</t>
  </si>
  <si>
    <t>345-PC010</t>
  </si>
  <si>
    <t xml:space="preserve">Krabice elektroinstalační plastová Hensel D 9125 Z </t>
  </si>
  <si>
    <t>211 01-0007.R00</t>
  </si>
  <si>
    <t xml:space="preserve">Osazení hmoždinky do ostrých cihel/kamene, HM 10 </t>
  </si>
  <si>
    <t>D-4.2: 2+12+4</t>
  </si>
  <si>
    <t>D-4.3: 12+24</t>
  </si>
  <si>
    <t>D-4.4: 4+2</t>
  </si>
  <si>
    <t>210 01-0521.R00</t>
  </si>
  <si>
    <t xml:space="preserve">Odvíč./zavíčkování krabic - víčko na závit </t>
  </si>
  <si>
    <t>210 01-0522.R00</t>
  </si>
  <si>
    <t xml:space="preserve">Odvíč./zavíčkování krabic - víčko na šroub </t>
  </si>
  <si>
    <t>210 22-PC011</t>
  </si>
  <si>
    <t>Svorkovnice ochranného pospojování EPS2 s krytem ekvivalentní položka</t>
  </si>
  <si>
    <t>354-PC012</t>
  </si>
  <si>
    <t xml:space="preserve">Svorkovnice ochranného pospojování EPS2 s krytem </t>
  </si>
  <si>
    <t>210 10-PC013</t>
  </si>
  <si>
    <t xml:space="preserve">Ukončení a označení vodičů v rozvaděči RE </t>
  </si>
  <si>
    <t>210 10-PC014</t>
  </si>
  <si>
    <t xml:space="preserve">Ukončení vodičů v rozvaděči RT </t>
  </si>
  <si>
    <t>D-4.2,3,4: 1</t>
  </si>
  <si>
    <t>210 10-0101.R00</t>
  </si>
  <si>
    <t xml:space="preserve">Ukončení drátů a lan Cu, Al - 1 žíla do 16 mm2 </t>
  </si>
  <si>
    <t>D-4.2: 2+1</t>
  </si>
  <si>
    <t>210 10-0102.R00</t>
  </si>
  <si>
    <t xml:space="preserve">Ukončení drátů a lan Cu, Al - 1 žíla do 50 mm2 </t>
  </si>
  <si>
    <t>D-4.2: 1+1</t>
  </si>
  <si>
    <t>210 10-0204.R00</t>
  </si>
  <si>
    <t xml:space="preserve">Ukončení šňůry v gumové hadici do 3 x 4 mm2 </t>
  </si>
  <si>
    <t>210 10-0251.R00</t>
  </si>
  <si>
    <t xml:space="preserve">Ukončení celoplast. kabelů zákl./pás.do 4x10 mm2 </t>
  </si>
  <si>
    <t>D-4.2: 1+3</t>
  </si>
  <si>
    <t>D-4.4: 2+2+3+4</t>
  </si>
  <si>
    <t>211 10-PC015</t>
  </si>
  <si>
    <t>Spojka SVCZ-5L (1.5 - 10mm2) ekvivalentní položka</t>
  </si>
  <si>
    <t>354-PC016</t>
  </si>
  <si>
    <t xml:space="preserve">Kabelová spojka 1kV SVCZ-5L (1.5-10mm2) </t>
  </si>
  <si>
    <t>211 10-PC017</t>
  </si>
  <si>
    <t>Spojka SLV-SV 35-95mm2 ekvivalentní položka</t>
  </si>
  <si>
    <t>354-PC018</t>
  </si>
  <si>
    <t xml:space="preserve">Kabelový soubor se spojovačem SLV-SV 35-95 </t>
  </si>
  <si>
    <t>210 11-PC019</t>
  </si>
  <si>
    <t>Spínač zapuštěný jednopólový IP44 ekvivalentní položka</t>
  </si>
  <si>
    <t>D-4.3: 1</t>
  </si>
  <si>
    <t>345-PC020</t>
  </si>
  <si>
    <t xml:space="preserve">Přepínač střídavý Tango IP44 3558A-06940B </t>
  </si>
  <si>
    <t>210 11-PC021</t>
  </si>
  <si>
    <t>Zásuvka domovní zapuštěná - provedení 2P+Z IP44 ekvivalentní položka</t>
  </si>
  <si>
    <t>345-PC022</t>
  </si>
  <si>
    <t xml:space="preserve">Zásuvka Tango IP44 5518A-2999B </t>
  </si>
  <si>
    <t>210 14-PC023</t>
  </si>
  <si>
    <t>Stropní pohybové čidlo Elektrobock CZ IR28B+ Profi ekvivalentní položka</t>
  </si>
  <si>
    <t>345-PC024</t>
  </si>
  <si>
    <t>Pohybový spínač stropní PS2 Elektrobock CZ IR28B+ Profi</t>
  </si>
  <si>
    <t>210 14-PC025</t>
  </si>
  <si>
    <t>Montáž a zapojení osoušečů rukou ekvivalentní položka</t>
  </si>
  <si>
    <t>D-4.2: 3</t>
  </si>
  <si>
    <t>210 14-PC026</t>
  </si>
  <si>
    <t>Zapojení elektrického bojleru ekvivalentní položka</t>
  </si>
  <si>
    <t>210 19-PC027</t>
  </si>
  <si>
    <t>Montáž napájecího zdroje ZAC 1/50 ekvivalentní položka</t>
  </si>
  <si>
    <t>210 19-0002.R00</t>
  </si>
  <si>
    <t xml:space="preserve">Montáž celoplechových rozvodnic do váhy 50 kg </t>
  </si>
  <si>
    <t>210 19-0003.R00</t>
  </si>
  <si>
    <t xml:space="preserve">Montáž celoplechových rozvodnic do váhy 100 kg </t>
  </si>
  <si>
    <t>210 20-PC028</t>
  </si>
  <si>
    <t>Svítidlo zářivkové stropní, 2 zdroje ekvivalentní položka</t>
  </si>
  <si>
    <t>348-PC029</t>
  </si>
  <si>
    <t>A - Svítidlo zářivk. OSMONT E-25KN83/PC08 2x18W, IP44, IK10 včetně zdrojů, rec. poplatků</t>
  </si>
  <si>
    <t>210 20-PC030</t>
  </si>
  <si>
    <t>D-4.3: 1+3+4+2</t>
  </si>
  <si>
    <t>348-PC031</t>
  </si>
  <si>
    <t>A1 - Svítidlo zářivk. OSMONT E-26KN83/PC08 2x26W, IP44, IK10 včetně zdrojů, rec. poplatků</t>
  </si>
  <si>
    <t>210 20-PC032</t>
  </si>
  <si>
    <t>Svítidlo zářivkové nástěnné, 1 zdroj ekvivalentní položka</t>
  </si>
  <si>
    <t>348-PC033</t>
  </si>
  <si>
    <t>B - svítidlo zář. OSMONT E-16KN62úPC06 HF (senzor) 26W, IP44, IK10 včetně zdrojů, rec. poplatků</t>
  </si>
  <si>
    <t>210 22-0022.R00</t>
  </si>
  <si>
    <t xml:space="preserve">Vedení uzemňovací v zemi FeZn, D 8 - 10 mm </t>
  </si>
  <si>
    <t>D-4.2: 5</t>
  </si>
  <si>
    <t>354-PC034</t>
  </si>
  <si>
    <t xml:space="preserve">Drát uzemňovací pozinkovaný FeZn8 mm </t>
  </si>
  <si>
    <t>210 22-0302.R00</t>
  </si>
  <si>
    <t xml:space="preserve">Svorka hromosvodová nad 2 šrouby /ST, SJ, SR, atd/ </t>
  </si>
  <si>
    <t>354-PC035</t>
  </si>
  <si>
    <t xml:space="preserve">Svorka SR 03 </t>
  </si>
  <si>
    <t>210 22-0301.R00</t>
  </si>
  <si>
    <t xml:space="preserve">Svorka hromosvodová do 2 šroubů /SS, SZ, SO/ </t>
  </si>
  <si>
    <t>354-PC036</t>
  </si>
  <si>
    <t xml:space="preserve">Svorka připojovací   SP N </t>
  </si>
  <si>
    <t>210 22-0452.R00</t>
  </si>
  <si>
    <t xml:space="preserve">Ochranné spoj. v prádel.,koupel.,Cu4-16 mm2 pevně </t>
  </si>
  <si>
    <t>D-4.2: 10+10+2</t>
  </si>
  <si>
    <t>341-PC037</t>
  </si>
  <si>
    <t xml:space="preserve">Vodič silový CY zelenožlutý 4,00 mm2 - drát </t>
  </si>
  <si>
    <t>D-4.2: 10+10</t>
  </si>
  <si>
    <t>341-PC038</t>
  </si>
  <si>
    <t xml:space="preserve">Vodič silový  CYA 16 mm2 zelenožlutý </t>
  </si>
  <si>
    <t>210 80-0017.R00</t>
  </si>
  <si>
    <t xml:space="preserve">Vodič uložený v trubkách CYY 25 mm2 </t>
  </si>
  <si>
    <t>D-4.2: 12</t>
  </si>
  <si>
    <t>341-PC039</t>
  </si>
  <si>
    <t xml:space="preserve">Vodič silový pevné uložení CYA 25 mm2 zel.žl. </t>
  </si>
  <si>
    <t>210 29-2022.R00</t>
  </si>
  <si>
    <t xml:space="preserve">Vypnutí vedení a zajištění tabulkou proti zapnutí </t>
  </si>
  <si>
    <t>210 80-0105.R00</t>
  </si>
  <si>
    <t xml:space="preserve">Kabel CYKY 750 V 3x1,5 mm2 uložený pod omítkou </t>
  </si>
  <si>
    <t>D-4.4: 2+6+10+9+20+13+8</t>
  </si>
  <si>
    <t>341-PC040</t>
  </si>
  <si>
    <t xml:space="preserve">Kabel silový s Cu jádrem 750 V CYKY 3A x 1,5 mm2 </t>
  </si>
  <si>
    <t>D-4.2: 10</t>
  </si>
  <si>
    <t>D-4.3: 1+1+1+6+1+1+1</t>
  </si>
  <si>
    <t>341-PC041</t>
  </si>
  <si>
    <t xml:space="preserve">Kabel silový s Cu jádrem 750 V CYKY 3 C x 1,5 mm2 </t>
  </si>
  <si>
    <t>210 80-0106.R00</t>
  </si>
  <si>
    <t xml:space="preserve">Kabel CYKY 750 V 3x2,5 mm2 uložený pod omítkou </t>
  </si>
  <si>
    <t>D-4.2: 8+4+8+4</t>
  </si>
  <si>
    <t>341-PC042</t>
  </si>
  <si>
    <t xml:space="preserve">Kabel silový s Cu jádrem 750 V CYKY 3 C x 2,5 mm2 </t>
  </si>
  <si>
    <t>210 81-0015.R00</t>
  </si>
  <si>
    <t xml:space="preserve">Kabel CYKY-m 750 V 5 x 1,5 mm2 volně uložený </t>
  </si>
  <si>
    <t>D-4.2: 11</t>
  </si>
  <si>
    <t>210 80-0115.R00</t>
  </si>
  <si>
    <t xml:space="preserve">Kabel CYKY 750 V 5x1,5 mm2 uložený pod omítkou </t>
  </si>
  <si>
    <t>D-4.3: 5+4+6+8+4+6+6</t>
  </si>
  <si>
    <t>341-PC043</t>
  </si>
  <si>
    <t xml:space="preserve">Kabel silový s Cu jádrem 750 V CYKY 5C x 1,5 mm2 </t>
  </si>
  <si>
    <t>210 81-0016.R00</t>
  </si>
  <si>
    <t xml:space="preserve">Kabel CYKY-m 750 V 5 x 2,5 mm2 volně uložený </t>
  </si>
  <si>
    <t>341-PC044</t>
  </si>
  <si>
    <t xml:space="preserve">Kabel silový s Cu jádrem 750 V CYKY 5Cx 2,5 mm2 </t>
  </si>
  <si>
    <t>210 80-0125.R00</t>
  </si>
  <si>
    <t xml:space="preserve">Kabel CYKY 750 V 3x1,5 mm2 pod omítkou stropu </t>
  </si>
  <si>
    <t>D-4.3: 1+2+3+1+1+2+2</t>
  </si>
  <si>
    <t>341-PC045</t>
  </si>
  <si>
    <t>210 80-0135.R00</t>
  </si>
  <si>
    <t xml:space="preserve">Kabel CYKY 750 V 5x1,5 mm2 pod omítkou stropu </t>
  </si>
  <si>
    <t>D-4.3: 1+2+1+1+1+1</t>
  </si>
  <si>
    <t>341-PC046</t>
  </si>
  <si>
    <t>210 80-2412.RT2</t>
  </si>
  <si>
    <t>Šňůra CGSG 3 x 2,50 mm2 volně uložená včetně dodávky šňůry CGSG 3Cx2,5</t>
  </si>
  <si>
    <t>210 81-0090.R00</t>
  </si>
  <si>
    <t xml:space="preserve">Kabel CYKY-m 1 kV 3x35+25 volně uložený </t>
  </si>
  <si>
    <t>341-PC047</t>
  </si>
  <si>
    <t xml:space="preserve">Kabel silový s Cu jádrem 1 kV 1-CYKY 4B x 35 mm2 </t>
  </si>
  <si>
    <t>210 81-0091.R00</t>
  </si>
  <si>
    <t xml:space="preserve">Kabel CYKY-m 1 kV 1kv 3x50+35 volně uložený </t>
  </si>
  <si>
    <t>341-PC048</t>
  </si>
  <si>
    <t xml:space="preserve">Kabel silový s Cu jádrem 1 kV 1-CYKY 4B x 50 </t>
  </si>
  <si>
    <t>111 R00</t>
  </si>
  <si>
    <t>Přesun specifikací na stavbě (1% ze specifikací)</t>
  </si>
  <si>
    <t>201 R00</t>
  </si>
  <si>
    <t>Podíl přidružených výkonů (2% z M21)</t>
  </si>
  <si>
    <t>141 R00</t>
  </si>
  <si>
    <t>Přirážka na podružný materiál (3% z nosného materiálu)</t>
  </si>
  <si>
    <t>142 R00</t>
  </si>
  <si>
    <t>Přirážka za prořez (5% z délkových materiálů)</t>
  </si>
  <si>
    <t>M61</t>
  </si>
  <si>
    <t>Rozvaděč RE</t>
  </si>
  <si>
    <t>357-PC049</t>
  </si>
  <si>
    <t>Elektr. rozvaděč RE - typový RE5/2- 3/25A, 3/80A výrobce "Václav Pravda s.r.o. Prachatice"</t>
  </si>
  <si>
    <t>M62</t>
  </si>
  <si>
    <t>Rozvaděč RT</t>
  </si>
  <si>
    <t>357-PC050</t>
  </si>
  <si>
    <t>Rozvodnice do 125A HAGER FWB41 včetně příslušenství</t>
  </si>
  <si>
    <t>345-PC051</t>
  </si>
  <si>
    <t xml:space="preserve">Štítek označovací včetně montáže </t>
  </si>
  <si>
    <t>345-PC052</t>
  </si>
  <si>
    <t xml:space="preserve">Obal na výkresy včetně montáže </t>
  </si>
  <si>
    <t>345-PC053</t>
  </si>
  <si>
    <t xml:space="preserve">Hřeben propojovací včetně montáže </t>
  </si>
  <si>
    <t>358-PC054</t>
  </si>
  <si>
    <t xml:space="preserve">Vypínač IS-100/3 včetně montáže </t>
  </si>
  <si>
    <t>358-PC055</t>
  </si>
  <si>
    <t xml:space="preserve">Relé 230V Z-R230/S včetně montáže </t>
  </si>
  <si>
    <t>358-PC056</t>
  </si>
  <si>
    <t>Jistič do 63 A 1pólový charakter. B  PL7-B10/1 včetně montáže</t>
  </si>
  <si>
    <t>358-PC057</t>
  </si>
  <si>
    <t xml:space="preserve">Jistič do 63 A 1pólový charakter. B  PL7-B16/1 </t>
  </si>
  <si>
    <t>358-PC058</t>
  </si>
  <si>
    <t>Jistič do 63 A 1pólový charakter. C  PL7-C2/1 včetně montáže</t>
  </si>
  <si>
    <t>345-PC059</t>
  </si>
  <si>
    <t xml:space="preserve">Svorkovnice řadová RSA 2,5 A včetně montáže </t>
  </si>
  <si>
    <t>358-PC060</t>
  </si>
  <si>
    <t>Chránič proudový s nadproudou ochranou PFL7-16/1N/B/003 včetně montáže</t>
  </si>
  <si>
    <t>358-PC061</t>
  </si>
  <si>
    <t>Vypínač s LED signalizací Z-SWL230/S včetně montáže</t>
  </si>
  <si>
    <t>358-PC062</t>
  </si>
  <si>
    <t>Přepěťová ochrana HAKEL "TYP 1+2" PIV12.5-275/3+0 včetně montáže</t>
  </si>
  <si>
    <t>345-PC063</t>
  </si>
  <si>
    <t xml:space="preserve">Výstražná tabulka včetně montáže </t>
  </si>
  <si>
    <t>M71</t>
  </si>
  <si>
    <t>Specifikace ostatní</t>
  </si>
  <si>
    <t>541-PC064</t>
  </si>
  <si>
    <t>Osoučeč rukou CATA EMPIRE antivandal pevný přívod</t>
  </si>
  <si>
    <t>4.2: 3</t>
  </si>
  <si>
    <t>M88</t>
  </si>
  <si>
    <t>Hromosvod</t>
  </si>
  <si>
    <t>210 22-0101.R00</t>
  </si>
  <si>
    <t xml:space="preserve">Vodiče svodové FeZn D do 10,Al 10,Cu 8 +podpěry </t>
  </si>
  <si>
    <t>D-4.6: 9+12+6+3+10+3</t>
  </si>
  <si>
    <t>354-PC065</t>
  </si>
  <si>
    <t xml:space="preserve">Drát AlMgSi 8mm </t>
  </si>
  <si>
    <t>354-PC066</t>
  </si>
  <si>
    <t>Podpěra vedení na lemování střechy svorka SS-nerez</t>
  </si>
  <si>
    <t>D-4.6: 9+10</t>
  </si>
  <si>
    <t>354-PC067</t>
  </si>
  <si>
    <t xml:space="preserve">Podpěra vedení do zdiva PV17/100-nerez </t>
  </si>
  <si>
    <t>D-4.6: 3</t>
  </si>
  <si>
    <t>354-PC068</t>
  </si>
  <si>
    <t>Podpěra vedení na ploché střechy PV21 bet.plast M8 obj.č.20244</t>
  </si>
  <si>
    <t>D-4.6: 6+3</t>
  </si>
  <si>
    <t>D-4.6: 6+3+11</t>
  </si>
  <si>
    <t>354-PC069</t>
  </si>
  <si>
    <t xml:space="preserve">Svorka spojovací N   SS N </t>
  </si>
  <si>
    <t>D-4.6: 1</t>
  </si>
  <si>
    <t>354-PC070</t>
  </si>
  <si>
    <t xml:space="preserve">Svorka zkušební  SZa N </t>
  </si>
  <si>
    <t>354-PC071</t>
  </si>
  <si>
    <t xml:space="preserve">Svorka k jímací tyči SJ16/8-10 Al </t>
  </si>
  <si>
    <t>D-4.6: 2</t>
  </si>
  <si>
    <t>354-PC072</t>
  </si>
  <si>
    <t xml:space="preserve">Svorka na okapové trouby ST uni nerez s páskou </t>
  </si>
  <si>
    <t>210 22-0372.R00</t>
  </si>
  <si>
    <t xml:space="preserve">Úhelník ochranný nebo trubka s držáky do zdiva </t>
  </si>
  <si>
    <t>354-PC073</t>
  </si>
  <si>
    <t xml:space="preserve">Úhelník ochranný OU-2 pro vodič d 6-12 mm </t>
  </si>
  <si>
    <t>354-PC074</t>
  </si>
  <si>
    <t xml:space="preserve">Držák ochranného úhelníku DOU-25 do zdiva </t>
  </si>
  <si>
    <t>210 22-0401.R00</t>
  </si>
  <si>
    <t xml:space="preserve">Označení svodu štítky, smaltované, umělá hmota </t>
  </si>
  <si>
    <t>354-PC075</t>
  </si>
  <si>
    <t xml:space="preserve">Výstražná tabulka DEHN kat.č. 480699 </t>
  </si>
  <si>
    <t>210 22-0401.RT1</t>
  </si>
  <si>
    <t>Označení svodu štítky, smaltované, umělá hmota včetně dodávky štítku</t>
  </si>
  <si>
    <t>211 01-0006.R00</t>
  </si>
  <si>
    <t xml:space="preserve">Osazení hmoždinky do ostrých cihel/kamene, HM 8 </t>
  </si>
  <si>
    <t>210 02-PC076</t>
  </si>
  <si>
    <t>Konstrukce  nosná PB19 pro jímací tyč ekvivalentní položka</t>
  </si>
  <si>
    <t>354-PC077</t>
  </si>
  <si>
    <t xml:space="preserve">Podstavec betonový PB19 </t>
  </si>
  <si>
    <t>354-PC078</t>
  </si>
  <si>
    <t xml:space="preserve">Podložka gumová pod PB19 </t>
  </si>
  <si>
    <t>210 22-PC079</t>
  </si>
  <si>
    <t>Tyč jímací R16/10mm ekvivalentní položka</t>
  </si>
  <si>
    <t>354-PC080</t>
  </si>
  <si>
    <t>Trubkový jímač AlMgSi R16/10mm, 2m kat.č.103 420</t>
  </si>
  <si>
    <t>M46</t>
  </si>
  <si>
    <t>Zemní práce při montážích</t>
  </si>
  <si>
    <t>460 03-0072.RT2</t>
  </si>
  <si>
    <t>Bourání živičných povrchů tl. vrstvy 5 - 10 cm v ploše do 5 - 10 m2</t>
  </si>
  <si>
    <t>m2</t>
  </si>
  <si>
    <t>D-4.2: 11*0,5</t>
  </si>
  <si>
    <t>460 03-0081.RT3</t>
  </si>
  <si>
    <t>Řezání spáry v asfaltu nebo betonu v tloušťce vrstvy do 8-10 cm</t>
  </si>
  <si>
    <t>D-4.2: 11*2</t>
  </si>
  <si>
    <t>460 20-0134.RT2</t>
  </si>
  <si>
    <t>Výkop kabelové rýhy 35/50 cm  hor.4 ruční výkop rýhy</t>
  </si>
  <si>
    <t>460 42-0022.RT1</t>
  </si>
  <si>
    <t>Zřízení kabelového lože v rýze š. do 65 cm z písku lože tloušťky 10 cm</t>
  </si>
  <si>
    <t>460 49-0012.RT1</t>
  </si>
  <si>
    <t>Zakrytí kabelu výstražnou folií PVC, šířka 33 cm fólie PVC šířka 33 cm</t>
  </si>
  <si>
    <t>460 57-0134.R00</t>
  </si>
  <si>
    <t xml:space="preserve">Zához rýhy 35/50 cm, hornina třídy 4, se zhutněním </t>
  </si>
  <si>
    <t>460 60-0001.RT3</t>
  </si>
  <si>
    <t>Naložení a odvoz zeminy odvoz na vzdálenost 5000 m</t>
  </si>
  <si>
    <t>m3</t>
  </si>
  <si>
    <t>D-4.2: 11*0,35*0,2</t>
  </si>
  <si>
    <t>460 65-0011.RT1</t>
  </si>
  <si>
    <t>Podkladová vrstva ze štěrku tl.25 cm ze štěrkopísku  tl.25 cm</t>
  </si>
  <si>
    <t>D-4.2: 4*0,35</t>
  </si>
  <si>
    <t>460 65-0023.R00</t>
  </si>
  <si>
    <t xml:space="preserve">Vozovka jednovrstvá z betonu 15 cm </t>
  </si>
  <si>
    <t>M95</t>
  </si>
  <si>
    <t>Pomocné práce HSV pro EI</t>
  </si>
  <si>
    <t>973 03-1616.R00</t>
  </si>
  <si>
    <t xml:space="preserve">Vysekání kapes zeď cih. špalíky, krabice 10x10x5cm </t>
  </si>
  <si>
    <t>D-4.3: 2+6</t>
  </si>
  <si>
    <t>974 03-1133.R00</t>
  </si>
  <si>
    <t xml:space="preserve">Vysekání rýh ve zdi cihelné 5 x 10 cm </t>
  </si>
  <si>
    <t>D-4.2: 2+2</t>
  </si>
  <si>
    <t>979 08-1111.R00</t>
  </si>
  <si>
    <t xml:space="preserve">Odvoz suti a vybour. hmot na skládku do 1 km </t>
  </si>
  <si>
    <t>t</t>
  </si>
  <si>
    <t>979 08-1121.R00</t>
  </si>
  <si>
    <t xml:space="preserve">Příplatek k odvozu za každý další 1 km </t>
  </si>
  <si>
    <t>D-4.2: 4*0,045</t>
  </si>
  <si>
    <t>612 40-3399.R00</t>
  </si>
  <si>
    <t xml:space="preserve">Hrubá výplň rýh ve stěnách maltou </t>
  </si>
  <si>
    <t>D-4.2: 4*0,1</t>
  </si>
  <si>
    <t>999 28-1111.R00</t>
  </si>
  <si>
    <t xml:space="preserve">Přesun hmot pro opravy a údržbu do výšky 25 m </t>
  </si>
  <si>
    <t>M91</t>
  </si>
  <si>
    <t>Rezerva uzemnění EON</t>
  </si>
  <si>
    <t>210-PC081</t>
  </si>
  <si>
    <t>Rezerva na opravu uzemnění trfostanice EON, - předběžná cena</t>
  </si>
  <si>
    <t>M92</t>
  </si>
  <si>
    <t>Připojovací poplatek EON</t>
  </si>
  <si>
    <t>210-PC082</t>
  </si>
  <si>
    <t>Připojovací poplatek za jistič před elektroměrem - 25A x 500Kč/A</t>
  </si>
  <si>
    <t>M96</t>
  </si>
  <si>
    <t>Výchozí revize</t>
  </si>
  <si>
    <t>210-PC083</t>
  </si>
  <si>
    <t xml:space="preserve">Výchozí revize </t>
  </si>
  <si>
    <t>Dopravné</t>
  </si>
  <si>
    <t>Ceny nosného materiálu označené PC - oceněny dle SMS ELEKTRO České Budějovice</t>
  </si>
  <si>
    <t>MĚSTO ČESKÝ KRUMLOV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</si>
</sst>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\ &quot;Kč&quot;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9" fontId="0" fillId="0" borderId="24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9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7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centerContinuous"/>
      <protection/>
    </xf>
    <xf numFmtId="0" fontId="28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25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39" xfId="46" applyFont="1" applyFill="1" applyBorder="1" applyAlignment="1">
      <alignment horizontal="center"/>
      <protection/>
    </xf>
    <xf numFmtId="0" fontId="22" fillId="0" borderId="39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9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24" fillId="0" borderId="61" xfId="46" applyNumberFormat="1" applyFont="1" applyFill="1" applyBorder="1" applyAlignment="1">
      <alignment horizontal="left"/>
      <protection/>
    </xf>
    <xf numFmtId="0" fontId="24" fillId="0" borderId="61" xfId="46" applyFont="1" applyFill="1" applyBorder="1" applyAlignment="1">
      <alignment wrapText="1"/>
      <protection/>
    </xf>
    <xf numFmtId="49" fontId="24" fillId="0" borderId="61" xfId="46" applyNumberFormat="1" applyFont="1" applyFill="1" applyBorder="1" applyAlignment="1">
      <alignment horizontal="center" shrinkToFit="1"/>
      <protection/>
    </xf>
    <xf numFmtId="4" fontId="24" fillId="0" borderId="61" xfId="46" applyNumberFormat="1" applyFont="1" applyFill="1" applyBorder="1" applyAlignment="1">
      <alignment horizontal="right"/>
      <protection/>
    </xf>
    <xf numFmtId="4" fontId="24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0" fillId="0" borderId="61" xfId="46" applyNumberFormat="1" applyFont="1" applyFill="1" applyBorder="1" applyAlignment="1">
      <alignment horizontal="right" wrapText="1"/>
      <protection/>
    </xf>
    <xf numFmtId="0" fontId="30" fillId="0" borderId="61" xfId="46" applyFont="1" applyFill="1" applyBorder="1" applyAlignment="1">
      <alignment horizontal="left" wrapText="1"/>
      <protection/>
    </xf>
    <xf numFmtId="0" fontId="30" fillId="0" borderId="61" xfId="0" applyFont="1" applyFill="1" applyBorder="1" applyAlignment="1">
      <alignment horizontal="right"/>
    </xf>
    <xf numFmtId="0" fontId="29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3" fillId="0" borderId="62" xfId="46" applyNumberFormat="1" applyFont="1" applyFill="1" applyBorder="1" applyAlignment="1">
      <alignment horizontal="left"/>
      <protection/>
    </xf>
    <xf numFmtId="0" fontId="3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1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2" fillId="0" borderId="0" xfId="46" applyFont="1" applyBorder="1">
      <alignment/>
      <protection/>
    </xf>
    <xf numFmtId="3" fontId="32" fillId="0" borderId="0" xfId="46" applyNumberFormat="1" applyFont="1" applyBorder="1" applyAlignment="1">
      <alignment horizontal="right"/>
      <protection/>
    </xf>
    <xf numFmtId="4" fontId="32" fillId="0" borderId="0" xfId="46" applyNumberFormat="1" applyFont="1" applyBorder="1">
      <alignment/>
      <protection/>
    </xf>
    <xf numFmtId="0" fontId="3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0" fontId="30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68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83"/>
      <c r="D7" s="184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3" t="s">
        <v>417</v>
      </c>
      <c r="D8" s="184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5"/>
      <c r="F11" s="186"/>
      <c r="G11" s="187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Rekapitulace!A23</f>
        <v>Dopravné</v>
      </c>
      <c r="E14" s="44"/>
      <c r="F14" s="45"/>
      <c r="G14" s="42">
        <f>Rekapitulace!I23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14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14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20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2" t="s">
        <v>416</v>
      </c>
      <c r="C37" s="182"/>
      <c r="D37" s="182"/>
      <c r="E37" s="182"/>
      <c r="F37" s="182"/>
      <c r="G37" s="182"/>
      <c r="H37" t="s">
        <v>4</v>
      </c>
    </row>
    <row r="38" spans="1:8" ht="12.75" customHeight="1">
      <c r="A38" s="68"/>
      <c r="B38" s="182"/>
      <c r="C38" s="182"/>
      <c r="D38" s="182"/>
      <c r="E38" s="182"/>
      <c r="F38" s="182"/>
      <c r="G38" s="182"/>
      <c r="H38" t="s">
        <v>4</v>
      </c>
    </row>
    <row r="39" spans="1:8" ht="12.75">
      <c r="A39" s="68"/>
      <c r="B39" s="182"/>
      <c r="C39" s="182"/>
      <c r="D39" s="182"/>
      <c r="E39" s="182"/>
      <c r="F39" s="182"/>
      <c r="G39" s="182"/>
      <c r="H39" t="s">
        <v>4</v>
      </c>
    </row>
    <row r="40" spans="1:8" ht="12.75">
      <c r="A40" s="68"/>
      <c r="B40" s="182"/>
      <c r="C40" s="182"/>
      <c r="D40" s="182"/>
      <c r="E40" s="182"/>
      <c r="F40" s="182"/>
      <c r="G40" s="182"/>
      <c r="H40" t="s">
        <v>4</v>
      </c>
    </row>
    <row r="41" spans="1:8" ht="12.75">
      <c r="A41" s="68"/>
      <c r="B41" s="182"/>
      <c r="C41" s="182"/>
      <c r="D41" s="182"/>
      <c r="E41" s="182"/>
      <c r="F41" s="182"/>
      <c r="G41" s="182"/>
      <c r="H41" t="s">
        <v>4</v>
      </c>
    </row>
    <row r="42" spans="1:8" ht="12.75">
      <c r="A42" s="68"/>
      <c r="B42" s="182"/>
      <c r="C42" s="182"/>
      <c r="D42" s="182"/>
      <c r="E42" s="182"/>
      <c r="F42" s="182"/>
      <c r="G42" s="182"/>
      <c r="H42" t="s">
        <v>4</v>
      </c>
    </row>
    <row r="43" spans="1:8" ht="12.75">
      <c r="A43" s="68"/>
      <c r="B43" s="182"/>
      <c r="C43" s="182"/>
      <c r="D43" s="182"/>
      <c r="E43" s="182"/>
      <c r="F43" s="182"/>
      <c r="G43" s="182"/>
      <c r="H43" t="s">
        <v>4</v>
      </c>
    </row>
    <row r="44" spans="1:8" ht="12.75">
      <c r="A44" s="68"/>
      <c r="B44" s="182"/>
      <c r="C44" s="182"/>
      <c r="D44" s="182"/>
      <c r="E44" s="182"/>
      <c r="F44" s="182"/>
      <c r="G44" s="182"/>
      <c r="H44" t="s">
        <v>4</v>
      </c>
    </row>
    <row r="45" spans="1:8" ht="3" customHeight="1">
      <c r="A45" s="68"/>
      <c r="B45" s="182"/>
      <c r="C45" s="182"/>
      <c r="D45" s="182"/>
      <c r="E45" s="182"/>
      <c r="F45" s="182"/>
      <c r="G45" s="182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0" t="s">
        <v>5</v>
      </c>
      <c r="B1" s="191"/>
      <c r="C1" s="69" t="str">
        <f>CONCATENATE(cislostavby," ",nazevstavby)</f>
        <v> ÚPRAVA OKOLÍ HORNOBRANSKÉHO RYBNÍKA Č.KRUMLOV   </v>
      </c>
      <c r="D1" s="70"/>
      <c r="E1" s="71"/>
      <c r="F1" s="70"/>
      <c r="G1" s="72"/>
      <c r="H1" s="73"/>
      <c r="I1" s="74"/>
    </row>
    <row r="2" spans="1:9" ht="13.5" thickBot="1">
      <c r="A2" s="192" t="s">
        <v>1</v>
      </c>
      <c r="B2" s="193"/>
      <c r="C2" s="75" t="str">
        <f>CONCATENATE(cisloobjektu," ",nazevobjektu)</f>
        <v> SO3.1-TOALETY - ELEKTROINSTALACE</v>
      </c>
      <c r="D2" s="76"/>
      <c r="E2" s="77"/>
      <c r="F2" s="76"/>
      <c r="G2" s="194"/>
      <c r="H2" s="194"/>
      <c r="I2" s="195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M20</v>
      </c>
      <c r="B7" s="86" t="str">
        <f>Položky!C7</f>
        <v>Demontáže</v>
      </c>
      <c r="C7" s="87"/>
      <c r="D7" s="88"/>
      <c r="E7" s="178">
        <f>Položky!BA9</f>
        <v>0</v>
      </c>
      <c r="F7" s="179">
        <f>Položky!BB9</f>
        <v>0</v>
      </c>
      <c r="G7" s="179">
        <f>Položky!BC9</f>
        <v>0</v>
      </c>
      <c r="H7" s="179">
        <f>Položky!BD9</f>
        <v>0</v>
      </c>
      <c r="I7" s="180">
        <f>Položky!BE9</f>
        <v>0</v>
      </c>
    </row>
    <row r="8" spans="1:9" s="11" customFormat="1" ht="12.75">
      <c r="A8" s="177" t="str">
        <f>Položky!B10</f>
        <v>M21</v>
      </c>
      <c r="B8" s="86" t="str">
        <f>Položky!C10</f>
        <v>Elektromontáže</v>
      </c>
      <c r="C8" s="87"/>
      <c r="D8" s="88"/>
      <c r="E8" s="178">
        <f>Položky!BA149</f>
        <v>0</v>
      </c>
      <c r="F8" s="179">
        <f>Položky!BB149</f>
        <v>0</v>
      </c>
      <c r="G8" s="179">
        <f>Položky!BC149</f>
        <v>0</v>
      </c>
      <c r="H8" s="179">
        <f>Položky!BD149</f>
        <v>0</v>
      </c>
      <c r="I8" s="180">
        <f>Položky!BE149</f>
        <v>0</v>
      </c>
    </row>
    <row r="9" spans="1:9" s="11" customFormat="1" ht="12.75">
      <c r="A9" s="177" t="str">
        <f>Položky!B150</f>
        <v>M61</v>
      </c>
      <c r="B9" s="86" t="str">
        <f>Položky!C150</f>
        <v>Rozvaděč RE</v>
      </c>
      <c r="C9" s="87"/>
      <c r="D9" s="88"/>
      <c r="E9" s="178">
        <f>Položky!BA152</f>
        <v>0</v>
      </c>
      <c r="F9" s="179">
        <f>Položky!BB152</f>
        <v>0</v>
      </c>
      <c r="G9" s="179">
        <f>Položky!BC152</f>
        <v>0</v>
      </c>
      <c r="H9" s="179">
        <f>Položky!BD152</f>
        <v>0</v>
      </c>
      <c r="I9" s="180">
        <f>Položky!BE152</f>
        <v>0</v>
      </c>
    </row>
    <row r="10" spans="1:9" s="11" customFormat="1" ht="12.75">
      <c r="A10" s="177" t="str">
        <f>Položky!B153</f>
        <v>M62</v>
      </c>
      <c r="B10" s="86" t="str">
        <f>Položky!C153</f>
        <v>Rozvaděč RT</v>
      </c>
      <c r="C10" s="87"/>
      <c r="D10" s="88"/>
      <c r="E10" s="178">
        <f>Položky!BA168</f>
        <v>0</v>
      </c>
      <c r="F10" s="179">
        <f>Položky!BB168</f>
        <v>0</v>
      </c>
      <c r="G10" s="179">
        <f>Položky!BC168</f>
        <v>0</v>
      </c>
      <c r="H10" s="179">
        <f>Položky!BD168</f>
        <v>0</v>
      </c>
      <c r="I10" s="180">
        <f>Položky!BE168</f>
        <v>0</v>
      </c>
    </row>
    <row r="11" spans="1:9" s="11" customFormat="1" ht="12.75">
      <c r="A11" s="177" t="str">
        <f>Položky!B169</f>
        <v>M71</v>
      </c>
      <c r="B11" s="86" t="str">
        <f>Položky!C169</f>
        <v>Specifikace ostatní</v>
      </c>
      <c r="C11" s="87"/>
      <c r="D11" s="88"/>
      <c r="E11" s="178">
        <f>Položky!BA172</f>
        <v>0</v>
      </c>
      <c r="F11" s="179">
        <f>Položky!BB172</f>
        <v>0</v>
      </c>
      <c r="G11" s="179">
        <f>Položky!BC172</f>
        <v>0</v>
      </c>
      <c r="H11" s="179">
        <f>Položky!BD172</f>
        <v>0</v>
      </c>
      <c r="I11" s="180">
        <f>Položky!BE172</f>
        <v>0</v>
      </c>
    </row>
    <row r="12" spans="1:9" s="11" customFormat="1" ht="12.75">
      <c r="A12" s="177" t="str">
        <f>Položky!B173</f>
        <v>M88</v>
      </c>
      <c r="B12" s="86" t="str">
        <f>Položky!C173</f>
        <v>Hromosvod</v>
      </c>
      <c r="C12" s="87"/>
      <c r="D12" s="88"/>
      <c r="E12" s="178">
        <f>Položky!BA213</f>
        <v>0</v>
      </c>
      <c r="F12" s="179">
        <f>Položky!BB213</f>
        <v>0</v>
      </c>
      <c r="G12" s="179">
        <f>Položky!BC213</f>
        <v>0</v>
      </c>
      <c r="H12" s="179">
        <f>Položky!BD213</f>
        <v>0</v>
      </c>
      <c r="I12" s="180">
        <f>Položky!BE213</f>
        <v>0</v>
      </c>
    </row>
    <row r="13" spans="1:9" s="11" customFormat="1" ht="12.75">
      <c r="A13" s="177" t="str">
        <f>Položky!B214</f>
        <v>M46</v>
      </c>
      <c r="B13" s="86" t="str">
        <f>Položky!C214</f>
        <v>Zemní práce při montážích</v>
      </c>
      <c r="C13" s="87"/>
      <c r="D13" s="88"/>
      <c r="E13" s="178">
        <f>Položky!BA233</f>
        <v>0</v>
      </c>
      <c r="F13" s="179">
        <f>Položky!BB233</f>
        <v>0</v>
      </c>
      <c r="G13" s="179">
        <f>Položky!BC233</f>
        <v>0</v>
      </c>
      <c r="H13" s="179">
        <f>Položky!BD233</f>
        <v>0</v>
      </c>
      <c r="I13" s="180">
        <f>Položky!BE233</f>
        <v>0</v>
      </c>
    </row>
    <row r="14" spans="1:9" s="11" customFormat="1" ht="12.75">
      <c r="A14" s="177" t="str">
        <f>Položky!B234</f>
        <v>M95</v>
      </c>
      <c r="B14" s="86" t="str">
        <f>Položky!C234</f>
        <v>Pomocné práce HSV pro EI</v>
      </c>
      <c r="C14" s="87"/>
      <c r="D14" s="88"/>
      <c r="E14" s="178">
        <f>Položky!BA246</f>
        <v>0</v>
      </c>
      <c r="F14" s="179">
        <f>Položky!BB246</f>
        <v>0</v>
      </c>
      <c r="G14" s="179">
        <f>Položky!BC246</f>
        <v>0</v>
      </c>
      <c r="H14" s="179">
        <f>Položky!BD246</f>
        <v>0</v>
      </c>
      <c r="I14" s="180">
        <f>Položky!BE246</f>
        <v>0</v>
      </c>
    </row>
    <row r="15" spans="1:9" s="11" customFormat="1" ht="12.75">
      <c r="A15" s="177" t="str">
        <f>Položky!B247</f>
        <v>M91</v>
      </c>
      <c r="B15" s="86" t="str">
        <f>Položky!C247</f>
        <v>Rezerva uzemnění EON</v>
      </c>
      <c r="C15" s="87"/>
      <c r="D15" s="88"/>
      <c r="E15" s="178">
        <f>Položky!BA249</f>
        <v>0</v>
      </c>
      <c r="F15" s="179">
        <f>Položky!BB249</f>
        <v>0</v>
      </c>
      <c r="G15" s="179">
        <f>Položky!BC249</f>
        <v>0</v>
      </c>
      <c r="H15" s="179">
        <f>Položky!BD249</f>
        <v>0</v>
      </c>
      <c r="I15" s="180">
        <f>Položky!BE249</f>
        <v>0</v>
      </c>
    </row>
    <row r="16" spans="1:9" s="11" customFormat="1" ht="12.75">
      <c r="A16" s="177" t="str">
        <f>Položky!B250</f>
        <v>M92</v>
      </c>
      <c r="B16" s="86" t="str">
        <f>Položky!C250</f>
        <v>Připojovací poplatek EON</v>
      </c>
      <c r="C16" s="87"/>
      <c r="D16" s="88"/>
      <c r="E16" s="178">
        <f>Položky!BA252</f>
        <v>0</v>
      </c>
      <c r="F16" s="179">
        <f>Položky!BB252</f>
        <v>0</v>
      </c>
      <c r="G16" s="179">
        <f>Položky!BC252</f>
        <v>0</v>
      </c>
      <c r="H16" s="179">
        <f>Položky!BD252</f>
        <v>0</v>
      </c>
      <c r="I16" s="180">
        <f>Položky!BE252</f>
        <v>0</v>
      </c>
    </row>
    <row r="17" spans="1:9" s="11" customFormat="1" ht="13.5" thickBot="1">
      <c r="A17" s="177" t="str">
        <f>Položky!B253</f>
        <v>M96</v>
      </c>
      <c r="B17" s="86" t="str">
        <f>Položky!C253</f>
        <v>Výchozí revize</v>
      </c>
      <c r="C17" s="87"/>
      <c r="D17" s="88"/>
      <c r="E17" s="178">
        <f>Položky!BA255</f>
        <v>0</v>
      </c>
      <c r="F17" s="179">
        <f>Položky!BB255</f>
        <v>0</v>
      </c>
      <c r="G17" s="179">
        <f>Položky!BC255</f>
        <v>0</v>
      </c>
      <c r="H17" s="179">
        <f>Položky!BD255</f>
        <v>0</v>
      </c>
      <c r="I17" s="180">
        <f>Položky!BE255</f>
        <v>0</v>
      </c>
    </row>
    <row r="18" spans="1:9" s="94" customFormat="1" ht="13.5" thickBot="1">
      <c r="A18" s="89"/>
      <c r="B18" s="81" t="s">
        <v>50</v>
      </c>
      <c r="C18" s="81"/>
      <c r="D18" s="90"/>
      <c r="E18" s="91">
        <f>SUM(E7:E17)</f>
        <v>0</v>
      </c>
      <c r="F18" s="92">
        <f>SUM(F7:F17)</f>
        <v>0</v>
      </c>
      <c r="G18" s="92">
        <f>SUM(G7:G17)</f>
        <v>0</v>
      </c>
      <c r="H18" s="92">
        <f>SUM(H7:H17)</f>
        <v>0</v>
      </c>
      <c r="I18" s="93">
        <f>SUM(I7:I17)</f>
        <v>0</v>
      </c>
    </row>
    <row r="19" spans="1:9" ht="12.75">
      <c r="A19" s="87"/>
      <c r="B19" s="87"/>
      <c r="C19" s="87"/>
      <c r="D19" s="87"/>
      <c r="E19" s="87"/>
      <c r="F19" s="87"/>
      <c r="G19" s="87"/>
      <c r="H19" s="87"/>
      <c r="I19" s="87"/>
    </row>
    <row r="20" spans="1:57" ht="19.5" customHeight="1">
      <c r="A20" s="95" t="s">
        <v>51</v>
      </c>
      <c r="B20" s="95"/>
      <c r="C20" s="95"/>
      <c r="D20" s="95"/>
      <c r="E20" s="95"/>
      <c r="F20" s="95"/>
      <c r="G20" s="96"/>
      <c r="H20" s="95"/>
      <c r="I20" s="95"/>
      <c r="BA20" s="30"/>
      <c r="BB20" s="30"/>
      <c r="BC20" s="30"/>
      <c r="BD20" s="30"/>
      <c r="BE20" s="30"/>
    </row>
    <row r="21" spans="1:9" ht="13.5" thickBot="1">
      <c r="A21" s="97"/>
      <c r="B21" s="97"/>
      <c r="C21" s="97"/>
      <c r="D21" s="97"/>
      <c r="E21" s="97"/>
      <c r="F21" s="97"/>
      <c r="G21" s="97"/>
      <c r="H21" s="97"/>
      <c r="I21" s="97"/>
    </row>
    <row r="22" spans="1:9" ht="12.75">
      <c r="A22" s="98" t="s">
        <v>52</v>
      </c>
      <c r="B22" s="99"/>
      <c r="C22" s="99"/>
      <c r="D22" s="100"/>
      <c r="E22" s="101" t="s">
        <v>53</v>
      </c>
      <c r="F22" s="102" t="s">
        <v>54</v>
      </c>
      <c r="G22" s="103" t="s">
        <v>55</v>
      </c>
      <c r="H22" s="104"/>
      <c r="I22" s="105" t="s">
        <v>53</v>
      </c>
    </row>
    <row r="23" spans="1:53" ht="12.75">
      <c r="A23" s="106" t="s">
        <v>415</v>
      </c>
      <c r="B23" s="107"/>
      <c r="C23" s="107"/>
      <c r="D23" s="108"/>
      <c r="E23" s="109"/>
      <c r="F23" s="110">
        <v>0</v>
      </c>
      <c r="G23" s="111">
        <f>CHOOSE(BA23+1,HSV+PSV,HSV+PSV+Mont,HSV+PSV+Dodavka+Mont,HSV,PSV,Mont,Dodavka,Mont+Dodavka,0)</f>
        <v>0</v>
      </c>
      <c r="H23" s="112"/>
      <c r="I23" s="113">
        <f>E23+F23*G23/100</f>
        <v>0</v>
      </c>
      <c r="BA23">
        <v>0</v>
      </c>
    </row>
    <row r="24" spans="1:9" ht="13.5" thickBot="1">
      <c r="A24" s="114"/>
      <c r="B24" s="115" t="s">
        <v>56</v>
      </c>
      <c r="C24" s="116"/>
      <c r="D24" s="117"/>
      <c r="E24" s="118"/>
      <c r="F24" s="119"/>
      <c r="G24" s="119"/>
      <c r="H24" s="188">
        <f>SUM(I23:I23)</f>
        <v>0</v>
      </c>
      <c r="I24" s="189"/>
    </row>
    <row r="25" spans="1:9" ht="12.75">
      <c r="A25" s="97"/>
      <c r="B25" s="97"/>
      <c r="C25" s="97"/>
      <c r="D25" s="97"/>
      <c r="E25" s="97"/>
      <c r="F25" s="97"/>
      <c r="G25" s="97"/>
      <c r="H25" s="97"/>
      <c r="I25" s="97"/>
    </row>
    <row r="26" spans="2:9" ht="12.75">
      <c r="B26" s="94"/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</sheetData>
  <sheetProtection/>
  <mergeCells count="4">
    <mergeCell ref="H24:I2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28"/>
  <sheetViews>
    <sheetView showGridLines="0" showZeros="0" zoomScalePageLayoutView="0" workbookViewId="0" topLeftCell="A1">
      <selection activeCell="A255" sqref="A255:IV257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8" t="s">
        <v>57</v>
      </c>
      <c r="B1" s="198"/>
      <c r="C1" s="198"/>
      <c r="D1" s="198"/>
      <c r="E1" s="198"/>
      <c r="F1" s="198"/>
      <c r="G1" s="198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9" t="s">
        <v>5</v>
      </c>
      <c r="B3" s="200"/>
      <c r="C3" s="128" t="str">
        <f>CONCATENATE(cislostavby," ",nazevstavby)</f>
        <v> ÚPRAVA OKOLÍ HORNOBRANSKÉHO RYBNÍKA Č.KRUMLOV   </v>
      </c>
      <c r="D3" s="129"/>
      <c r="E3" s="130"/>
      <c r="F3" s="131">
        <f>Rekapitulace!H1</f>
        <v>0</v>
      </c>
      <c r="G3" s="132"/>
    </row>
    <row r="4" spans="1:7" ht="13.5" thickBot="1">
      <c r="A4" s="201" t="s">
        <v>1</v>
      </c>
      <c r="B4" s="202"/>
      <c r="C4" s="133" t="str">
        <f>CONCATENATE(cisloobjektu," ",nazevobjektu)</f>
        <v> SO3.1-TOALETY - ELEKTROINSTALACE</v>
      </c>
      <c r="D4" s="134"/>
      <c r="E4" s="203"/>
      <c r="F4" s="203"/>
      <c r="G4" s="204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20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4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63"/>
      <c r="B9" s="164" t="s">
        <v>66</v>
      </c>
      <c r="C9" s="165" t="str">
        <f>CONCATENATE(B7," ",C7)</f>
        <v>M20 Demontáže</v>
      </c>
      <c r="D9" s="163"/>
      <c r="E9" s="166"/>
      <c r="F9" s="166"/>
      <c r="G9" s="167">
        <f>SUM(G7:G8)</f>
        <v>0</v>
      </c>
      <c r="O9" s="150">
        <v>4</v>
      </c>
      <c r="BA9" s="168">
        <f>SUM(BA7:BA8)</f>
        <v>0</v>
      </c>
      <c r="BB9" s="168">
        <f>SUM(BB7:BB8)</f>
        <v>0</v>
      </c>
      <c r="BC9" s="168">
        <f>SUM(BC7:BC8)</f>
        <v>0</v>
      </c>
      <c r="BD9" s="168">
        <f>SUM(BD7:BD8)</f>
        <v>0</v>
      </c>
      <c r="BE9" s="168">
        <f>SUM(BE7:BE8)</f>
        <v>0</v>
      </c>
    </row>
    <row r="10" spans="1:15" ht="12.75">
      <c r="A10" s="143" t="s">
        <v>65</v>
      </c>
      <c r="B10" s="144" t="s">
        <v>74</v>
      </c>
      <c r="C10" s="145" t="s">
        <v>75</v>
      </c>
      <c r="D10" s="146"/>
      <c r="E10" s="147"/>
      <c r="F10" s="147"/>
      <c r="G10" s="148"/>
      <c r="H10" s="149"/>
      <c r="I10" s="149"/>
      <c r="O10" s="150">
        <v>1</v>
      </c>
    </row>
    <row r="11" spans="1:104" ht="12.75">
      <c r="A11" s="151">
        <v>2</v>
      </c>
      <c r="B11" s="152" t="s">
        <v>76</v>
      </c>
      <c r="C11" s="153" t="s">
        <v>77</v>
      </c>
      <c r="D11" s="154" t="s">
        <v>78</v>
      </c>
      <c r="E11" s="155">
        <v>2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4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5" ht="12.75">
      <c r="A12" s="157"/>
      <c r="B12" s="158"/>
      <c r="C12" s="196" t="s">
        <v>79</v>
      </c>
      <c r="D12" s="197"/>
      <c r="E12" s="159">
        <v>2</v>
      </c>
      <c r="F12" s="160"/>
      <c r="G12" s="161"/>
      <c r="M12" s="162" t="s">
        <v>79</v>
      </c>
      <c r="O12" s="150"/>
    </row>
    <row r="13" spans="1:104" ht="12.75">
      <c r="A13" s="151">
        <v>3</v>
      </c>
      <c r="B13" s="152" t="s">
        <v>80</v>
      </c>
      <c r="C13" s="153" t="s">
        <v>81</v>
      </c>
      <c r="D13" s="154" t="s">
        <v>78</v>
      </c>
      <c r="E13" s="155">
        <v>2</v>
      </c>
      <c r="F13" s="155">
        <v>0</v>
      </c>
      <c r="G13" s="156">
        <f>E13*F13</f>
        <v>0</v>
      </c>
      <c r="O13" s="150">
        <v>2</v>
      </c>
      <c r="AA13" s="123">
        <v>12</v>
      </c>
      <c r="AB13" s="123">
        <v>1</v>
      </c>
      <c r="AC13" s="123">
        <v>3</v>
      </c>
      <c r="AZ13" s="123">
        <v>3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7E-05</v>
      </c>
    </row>
    <row r="14" spans="1:104" ht="12.75">
      <c r="A14" s="151">
        <v>4</v>
      </c>
      <c r="B14" s="152" t="s">
        <v>82</v>
      </c>
      <c r="C14" s="153" t="s">
        <v>83</v>
      </c>
      <c r="D14" s="154" t="s">
        <v>78</v>
      </c>
      <c r="E14" s="155">
        <v>34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4</v>
      </c>
      <c r="AZ14" s="123">
        <v>4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5" ht="12.75">
      <c r="A15" s="157"/>
      <c r="B15" s="158"/>
      <c r="C15" s="196" t="s">
        <v>84</v>
      </c>
      <c r="D15" s="197"/>
      <c r="E15" s="159">
        <v>34</v>
      </c>
      <c r="F15" s="160"/>
      <c r="G15" s="161"/>
      <c r="M15" s="162" t="s">
        <v>84</v>
      </c>
      <c r="O15" s="150"/>
    </row>
    <row r="16" spans="1:104" ht="12.75">
      <c r="A16" s="151">
        <v>5</v>
      </c>
      <c r="B16" s="152" t="s">
        <v>85</v>
      </c>
      <c r="C16" s="153" t="s">
        <v>86</v>
      </c>
      <c r="D16" s="154" t="s">
        <v>78</v>
      </c>
      <c r="E16" s="155">
        <v>34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1</v>
      </c>
      <c r="AC16" s="123">
        <v>5</v>
      </c>
      <c r="AZ16" s="123">
        <v>3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0.00014</v>
      </c>
    </row>
    <row r="17" spans="1:104" ht="12.75">
      <c r="A17" s="151">
        <v>6</v>
      </c>
      <c r="B17" s="152" t="s">
        <v>87</v>
      </c>
      <c r="C17" s="153" t="s">
        <v>88</v>
      </c>
      <c r="D17" s="154" t="s">
        <v>78</v>
      </c>
      <c r="E17" s="155">
        <v>23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6</v>
      </c>
      <c r="AZ17" s="123">
        <v>4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</v>
      </c>
    </row>
    <row r="18" spans="1:15" ht="12.75">
      <c r="A18" s="157"/>
      <c r="B18" s="158"/>
      <c r="C18" s="196" t="s">
        <v>89</v>
      </c>
      <c r="D18" s="197"/>
      <c r="E18" s="159">
        <v>23</v>
      </c>
      <c r="F18" s="160"/>
      <c r="G18" s="161"/>
      <c r="M18" s="162" t="s">
        <v>89</v>
      </c>
      <c r="O18" s="150"/>
    </row>
    <row r="19" spans="1:104" ht="12.75">
      <c r="A19" s="151">
        <v>7</v>
      </c>
      <c r="B19" s="152" t="s">
        <v>90</v>
      </c>
      <c r="C19" s="153" t="s">
        <v>91</v>
      </c>
      <c r="D19" s="154" t="s">
        <v>78</v>
      </c>
      <c r="E19" s="155">
        <v>23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1</v>
      </c>
      <c r="AC19" s="123">
        <v>7</v>
      </c>
      <c r="AZ19" s="123">
        <v>3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0.00031</v>
      </c>
    </row>
    <row r="20" spans="1:104" ht="12.75">
      <c r="A20" s="151">
        <v>8</v>
      </c>
      <c r="B20" s="152" t="s">
        <v>92</v>
      </c>
      <c r="C20" s="153" t="s">
        <v>93</v>
      </c>
      <c r="D20" s="154" t="s">
        <v>94</v>
      </c>
      <c r="E20" s="155">
        <v>3</v>
      </c>
      <c r="F20" s="155">
        <v>0</v>
      </c>
      <c r="G20" s="156">
        <f>E20*F20</f>
        <v>0</v>
      </c>
      <c r="O20" s="150">
        <v>2</v>
      </c>
      <c r="AA20" s="123">
        <v>12</v>
      </c>
      <c r="AB20" s="123">
        <v>0</v>
      </c>
      <c r="AC20" s="123">
        <v>8</v>
      </c>
      <c r="AZ20" s="123">
        <v>4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0</v>
      </c>
    </row>
    <row r="21" spans="1:15" ht="12.75">
      <c r="A21" s="157"/>
      <c r="B21" s="158"/>
      <c r="C21" s="196" t="s">
        <v>95</v>
      </c>
      <c r="D21" s="197"/>
      <c r="E21" s="159">
        <v>2</v>
      </c>
      <c r="F21" s="160"/>
      <c r="G21" s="161"/>
      <c r="M21" s="162" t="s">
        <v>95</v>
      </c>
      <c r="O21" s="150"/>
    </row>
    <row r="22" spans="1:15" ht="12.75">
      <c r="A22" s="157"/>
      <c r="B22" s="158"/>
      <c r="C22" s="196" t="s">
        <v>96</v>
      </c>
      <c r="D22" s="197"/>
      <c r="E22" s="159">
        <v>1</v>
      </c>
      <c r="F22" s="160"/>
      <c r="G22" s="161"/>
      <c r="M22" s="162" t="s">
        <v>96</v>
      </c>
      <c r="O22" s="150"/>
    </row>
    <row r="23" spans="1:104" ht="12.75">
      <c r="A23" s="151">
        <v>9</v>
      </c>
      <c r="B23" s="152" t="s">
        <v>97</v>
      </c>
      <c r="C23" s="153" t="s">
        <v>98</v>
      </c>
      <c r="D23" s="154" t="s">
        <v>94</v>
      </c>
      <c r="E23" s="155">
        <v>3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1</v>
      </c>
      <c r="AC23" s="123">
        <v>9</v>
      </c>
      <c r="AZ23" s="123">
        <v>3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2E-05</v>
      </c>
    </row>
    <row r="24" spans="1:104" ht="12.75">
      <c r="A24" s="151">
        <v>10</v>
      </c>
      <c r="B24" s="152" t="s">
        <v>99</v>
      </c>
      <c r="C24" s="153" t="s">
        <v>100</v>
      </c>
      <c r="D24" s="154" t="s">
        <v>94</v>
      </c>
      <c r="E24" s="155">
        <v>1</v>
      </c>
      <c r="F24" s="155">
        <v>0</v>
      </c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10</v>
      </c>
      <c r="AZ24" s="123">
        <v>4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</v>
      </c>
    </row>
    <row r="25" spans="1:15" ht="12.75">
      <c r="A25" s="157"/>
      <c r="B25" s="158"/>
      <c r="C25" s="196" t="s">
        <v>101</v>
      </c>
      <c r="D25" s="197"/>
      <c r="E25" s="159">
        <v>1</v>
      </c>
      <c r="F25" s="160"/>
      <c r="G25" s="161"/>
      <c r="M25" s="162" t="s">
        <v>101</v>
      </c>
      <c r="O25" s="150"/>
    </row>
    <row r="26" spans="1:104" ht="12.75">
      <c r="A26" s="151">
        <v>11</v>
      </c>
      <c r="B26" s="152" t="s">
        <v>102</v>
      </c>
      <c r="C26" s="153" t="s">
        <v>103</v>
      </c>
      <c r="D26" s="154" t="s">
        <v>94</v>
      </c>
      <c r="E26" s="155">
        <v>1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1</v>
      </c>
      <c r="AC26" s="123">
        <v>11</v>
      </c>
      <c r="AZ26" s="123">
        <v>3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9E-05</v>
      </c>
    </row>
    <row r="27" spans="1:104" ht="12.75">
      <c r="A27" s="151">
        <v>12</v>
      </c>
      <c r="B27" s="152" t="s">
        <v>104</v>
      </c>
      <c r="C27" s="153" t="s">
        <v>105</v>
      </c>
      <c r="D27" s="154" t="s">
        <v>94</v>
      </c>
      <c r="E27" s="155">
        <v>6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12</v>
      </c>
      <c r="AZ27" s="123">
        <v>4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15" ht="12.75">
      <c r="A28" s="157"/>
      <c r="B28" s="158"/>
      <c r="C28" s="196" t="s">
        <v>106</v>
      </c>
      <c r="D28" s="197"/>
      <c r="E28" s="159">
        <v>6</v>
      </c>
      <c r="F28" s="160"/>
      <c r="G28" s="161"/>
      <c r="M28" s="162" t="s">
        <v>106</v>
      </c>
      <c r="O28" s="150"/>
    </row>
    <row r="29" spans="1:104" ht="12.75">
      <c r="A29" s="151">
        <v>13</v>
      </c>
      <c r="B29" s="152" t="s">
        <v>107</v>
      </c>
      <c r="C29" s="153" t="s">
        <v>108</v>
      </c>
      <c r="D29" s="154" t="s">
        <v>94</v>
      </c>
      <c r="E29" s="155">
        <v>6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1</v>
      </c>
      <c r="AC29" s="123">
        <v>13</v>
      </c>
      <c r="AZ29" s="123">
        <v>3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0.00018</v>
      </c>
    </row>
    <row r="30" spans="1:104" ht="22.5">
      <c r="A30" s="151">
        <v>14</v>
      </c>
      <c r="B30" s="152" t="s">
        <v>109</v>
      </c>
      <c r="C30" s="153" t="s">
        <v>110</v>
      </c>
      <c r="D30" s="154" t="s">
        <v>94</v>
      </c>
      <c r="E30" s="155">
        <v>2</v>
      </c>
      <c r="F30" s="155">
        <v>0</v>
      </c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14</v>
      </c>
      <c r="AZ30" s="123">
        <v>4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</v>
      </c>
    </row>
    <row r="31" spans="1:15" ht="12.75">
      <c r="A31" s="157"/>
      <c r="B31" s="158"/>
      <c r="C31" s="196" t="s">
        <v>111</v>
      </c>
      <c r="D31" s="197"/>
      <c r="E31" s="159">
        <v>2</v>
      </c>
      <c r="F31" s="160"/>
      <c r="G31" s="161"/>
      <c r="M31" s="162" t="s">
        <v>111</v>
      </c>
      <c r="O31" s="150"/>
    </row>
    <row r="32" spans="1:104" ht="12.75">
      <c r="A32" s="151">
        <v>15</v>
      </c>
      <c r="B32" s="152" t="s">
        <v>112</v>
      </c>
      <c r="C32" s="153" t="s">
        <v>113</v>
      </c>
      <c r="D32" s="154" t="s">
        <v>94</v>
      </c>
      <c r="E32" s="155">
        <v>2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1</v>
      </c>
      <c r="AC32" s="123">
        <v>15</v>
      </c>
      <c r="AZ32" s="123">
        <v>3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0.00021</v>
      </c>
    </row>
    <row r="33" spans="1:104" ht="12.75">
      <c r="A33" s="151">
        <v>16</v>
      </c>
      <c r="B33" s="152" t="s">
        <v>114</v>
      </c>
      <c r="C33" s="153" t="s">
        <v>115</v>
      </c>
      <c r="D33" s="154" t="s">
        <v>94</v>
      </c>
      <c r="E33" s="155">
        <v>60</v>
      </c>
      <c r="F33" s="155">
        <v>0</v>
      </c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16</v>
      </c>
      <c r="AZ33" s="123">
        <v>4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</v>
      </c>
    </row>
    <row r="34" spans="1:15" ht="12.75">
      <c r="A34" s="157"/>
      <c r="B34" s="158"/>
      <c r="C34" s="196" t="s">
        <v>116</v>
      </c>
      <c r="D34" s="197"/>
      <c r="E34" s="159">
        <v>18</v>
      </c>
      <c r="F34" s="160"/>
      <c r="G34" s="161"/>
      <c r="M34" s="162" t="s">
        <v>116</v>
      </c>
      <c r="O34" s="150"/>
    </row>
    <row r="35" spans="1:15" ht="12.75">
      <c r="A35" s="157"/>
      <c r="B35" s="158"/>
      <c r="C35" s="196" t="s">
        <v>117</v>
      </c>
      <c r="D35" s="197"/>
      <c r="E35" s="159">
        <v>36</v>
      </c>
      <c r="F35" s="160"/>
      <c r="G35" s="161"/>
      <c r="M35" s="162" t="s">
        <v>117</v>
      </c>
      <c r="O35" s="150"/>
    </row>
    <row r="36" spans="1:15" ht="12.75">
      <c r="A36" s="157"/>
      <c r="B36" s="158"/>
      <c r="C36" s="196" t="s">
        <v>118</v>
      </c>
      <c r="D36" s="197"/>
      <c r="E36" s="159">
        <v>6</v>
      </c>
      <c r="F36" s="160"/>
      <c r="G36" s="161"/>
      <c r="M36" s="162" t="s">
        <v>118</v>
      </c>
      <c r="O36" s="150"/>
    </row>
    <row r="37" spans="1:104" ht="12.75">
      <c r="A37" s="151">
        <v>17</v>
      </c>
      <c r="B37" s="152" t="s">
        <v>119</v>
      </c>
      <c r="C37" s="153" t="s">
        <v>120</v>
      </c>
      <c r="D37" s="154" t="s">
        <v>94</v>
      </c>
      <c r="E37" s="155">
        <v>7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17</v>
      </c>
      <c r="AZ37" s="123">
        <v>4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</v>
      </c>
    </row>
    <row r="38" spans="1:15" ht="12.75">
      <c r="A38" s="157"/>
      <c r="B38" s="158"/>
      <c r="C38" s="196" t="s">
        <v>101</v>
      </c>
      <c r="D38" s="197"/>
      <c r="E38" s="159">
        <v>1</v>
      </c>
      <c r="F38" s="160"/>
      <c r="G38" s="161"/>
      <c r="M38" s="162" t="s">
        <v>101</v>
      </c>
      <c r="O38" s="150"/>
    </row>
    <row r="39" spans="1:15" ht="12.75">
      <c r="A39" s="157"/>
      <c r="B39" s="158"/>
      <c r="C39" s="196" t="s">
        <v>106</v>
      </c>
      <c r="D39" s="197"/>
      <c r="E39" s="159">
        <v>6</v>
      </c>
      <c r="F39" s="160"/>
      <c r="G39" s="161"/>
      <c r="M39" s="162" t="s">
        <v>106</v>
      </c>
      <c r="O39" s="150"/>
    </row>
    <row r="40" spans="1:104" ht="12.75">
      <c r="A40" s="151">
        <v>18</v>
      </c>
      <c r="B40" s="152" t="s">
        <v>121</v>
      </c>
      <c r="C40" s="153" t="s">
        <v>122</v>
      </c>
      <c r="D40" s="154" t="s">
        <v>94</v>
      </c>
      <c r="E40" s="155">
        <v>2</v>
      </c>
      <c r="F40" s="155">
        <v>0</v>
      </c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18</v>
      </c>
      <c r="AZ40" s="123">
        <v>4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0</v>
      </c>
    </row>
    <row r="41" spans="1:15" ht="12.75">
      <c r="A41" s="157"/>
      <c r="B41" s="158"/>
      <c r="C41" s="196" t="s">
        <v>111</v>
      </c>
      <c r="D41" s="197"/>
      <c r="E41" s="159">
        <v>2</v>
      </c>
      <c r="F41" s="160"/>
      <c r="G41" s="161"/>
      <c r="M41" s="162" t="s">
        <v>111</v>
      </c>
      <c r="O41" s="150"/>
    </row>
    <row r="42" spans="1:104" ht="22.5">
      <c r="A42" s="151">
        <v>19</v>
      </c>
      <c r="B42" s="152" t="s">
        <v>123</v>
      </c>
      <c r="C42" s="153" t="s">
        <v>124</v>
      </c>
      <c r="D42" s="154" t="s">
        <v>94</v>
      </c>
      <c r="E42" s="155">
        <v>1</v>
      </c>
      <c r="F42" s="155">
        <v>0</v>
      </c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19</v>
      </c>
      <c r="AZ42" s="123">
        <v>4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0</v>
      </c>
    </row>
    <row r="43" spans="1:15" ht="12.75">
      <c r="A43" s="157"/>
      <c r="B43" s="158"/>
      <c r="C43" s="196" t="s">
        <v>101</v>
      </c>
      <c r="D43" s="197"/>
      <c r="E43" s="159">
        <v>1</v>
      </c>
      <c r="F43" s="160"/>
      <c r="G43" s="161"/>
      <c r="M43" s="162" t="s">
        <v>101</v>
      </c>
      <c r="O43" s="150"/>
    </row>
    <row r="44" spans="1:104" ht="12.75">
      <c r="A44" s="151">
        <v>20</v>
      </c>
      <c r="B44" s="152" t="s">
        <v>125</v>
      </c>
      <c r="C44" s="153" t="s">
        <v>126</v>
      </c>
      <c r="D44" s="154" t="s">
        <v>94</v>
      </c>
      <c r="E44" s="155">
        <v>1</v>
      </c>
      <c r="F44" s="155">
        <v>0</v>
      </c>
      <c r="G44" s="156">
        <f>E44*F44</f>
        <v>0</v>
      </c>
      <c r="O44" s="150">
        <v>2</v>
      </c>
      <c r="AA44" s="123">
        <v>12</v>
      </c>
      <c r="AB44" s="123">
        <v>1</v>
      </c>
      <c r="AC44" s="123">
        <v>20</v>
      </c>
      <c r="AZ44" s="123">
        <v>3</v>
      </c>
      <c r="BA44" s="123">
        <f>IF(AZ44=1,G44,0)</f>
        <v>0</v>
      </c>
      <c r="BB44" s="123">
        <f>IF(AZ44=2,G44,0)</f>
        <v>0</v>
      </c>
      <c r="BC44" s="123">
        <f>IF(AZ44=3,G44,0)</f>
        <v>0</v>
      </c>
      <c r="BD44" s="123">
        <f>IF(AZ44=4,G44,0)</f>
        <v>0</v>
      </c>
      <c r="BE44" s="123">
        <f>IF(AZ44=5,G44,0)</f>
        <v>0</v>
      </c>
      <c r="CZ44" s="123">
        <v>0.0006</v>
      </c>
    </row>
    <row r="45" spans="1:104" ht="12.75">
      <c r="A45" s="151">
        <v>21</v>
      </c>
      <c r="B45" s="152" t="s">
        <v>127</v>
      </c>
      <c r="C45" s="153" t="s">
        <v>128</v>
      </c>
      <c r="D45" s="154" t="s">
        <v>94</v>
      </c>
      <c r="E45" s="155">
        <v>1</v>
      </c>
      <c r="F45" s="155">
        <v>0</v>
      </c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21</v>
      </c>
      <c r="AZ45" s="123">
        <v>4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15" ht="12.75">
      <c r="A46" s="157"/>
      <c r="B46" s="158"/>
      <c r="C46" s="196" t="s">
        <v>101</v>
      </c>
      <c r="D46" s="197"/>
      <c r="E46" s="159">
        <v>1</v>
      </c>
      <c r="F46" s="160"/>
      <c r="G46" s="161"/>
      <c r="M46" s="162" t="s">
        <v>101</v>
      </c>
      <c r="O46" s="150"/>
    </row>
    <row r="47" spans="1:104" ht="12.75">
      <c r="A47" s="151">
        <v>22</v>
      </c>
      <c r="B47" s="152" t="s">
        <v>129</v>
      </c>
      <c r="C47" s="153" t="s">
        <v>130</v>
      </c>
      <c r="D47" s="154" t="s">
        <v>94</v>
      </c>
      <c r="E47" s="155">
        <v>1</v>
      </c>
      <c r="F47" s="155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22</v>
      </c>
      <c r="AZ47" s="123">
        <v>4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15" ht="12.75">
      <c r="A48" s="157"/>
      <c r="B48" s="158"/>
      <c r="C48" s="196" t="s">
        <v>131</v>
      </c>
      <c r="D48" s="197"/>
      <c r="E48" s="159">
        <v>1</v>
      </c>
      <c r="F48" s="160"/>
      <c r="G48" s="161"/>
      <c r="M48" s="162" t="s">
        <v>131</v>
      </c>
      <c r="O48" s="150"/>
    </row>
    <row r="49" spans="1:104" ht="12.75">
      <c r="A49" s="151">
        <v>23</v>
      </c>
      <c r="B49" s="152" t="s">
        <v>132</v>
      </c>
      <c r="C49" s="153" t="s">
        <v>133</v>
      </c>
      <c r="D49" s="154" t="s">
        <v>94</v>
      </c>
      <c r="E49" s="155">
        <v>3</v>
      </c>
      <c r="F49" s="155">
        <v>0</v>
      </c>
      <c r="G49" s="156">
        <f>E49*F49</f>
        <v>0</v>
      </c>
      <c r="O49" s="150">
        <v>2</v>
      </c>
      <c r="AA49" s="123">
        <v>12</v>
      </c>
      <c r="AB49" s="123">
        <v>0</v>
      </c>
      <c r="AC49" s="123">
        <v>23</v>
      </c>
      <c r="AZ49" s="123">
        <v>4</v>
      </c>
      <c r="BA49" s="123">
        <f>IF(AZ49=1,G49,0)</f>
        <v>0</v>
      </c>
      <c r="BB49" s="123">
        <f>IF(AZ49=2,G49,0)</f>
        <v>0</v>
      </c>
      <c r="BC49" s="123">
        <f>IF(AZ49=3,G49,0)</f>
        <v>0</v>
      </c>
      <c r="BD49" s="123">
        <f>IF(AZ49=4,G49,0)</f>
        <v>0</v>
      </c>
      <c r="BE49" s="123">
        <f>IF(AZ49=5,G49,0)</f>
        <v>0</v>
      </c>
      <c r="CZ49" s="123">
        <v>0</v>
      </c>
    </row>
    <row r="50" spans="1:15" ht="12.75">
      <c r="A50" s="157"/>
      <c r="B50" s="158"/>
      <c r="C50" s="196" t="s">
        <v>134</v>
      </c>
      <c r="D50" s="197"/>
      <c r="E50" s="159">
        <v>3</v>
      </c>
      <c r="F50" s="160"/>
      <c r="G50" s="161"/>
      <c r="M50" s="162" t="s">
        <v>134</v>
      </c>
      <c r="O50" s="150"/>
    </row>
    <row r="51" spans="1:104" ht="12.75">
      <c r="A51" s="151">
        <v>24</v>
      </c>
      <c r="B51" s="152" t="s">
        <v>135</v>
      </c>
      <c r="C51" s="153" t="s">
        <v>136</v>
      </c>
      <c r="D51" s="154" t="s">
        <v>94</v>
      </c>
      <c r="E51" s="155">
        <v>2</v>
      </c>
      <c r="F51" s="155">
        <v>0</v>
      </c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24</v>
      </c>
      <c r="AZ51" s="123">
        <v>4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5" ht="12.75">
      <c r="A52" s="157"/>
      <c r="B52" s="158"/>
      <c r="C52" s="196" t="s">
        <v>137</v>
      </c>
      <c r="D52" s="197"/>
      <c r="E52" s="159">
        <v>2</v>
      </c>
      <c r="F52" s="160"/>
      <c r="G52" s="161"/>
      <c r="M52" s="162" t="s">
        <v>137</v>
      </c>
      <c r="O52" s="150"/>
    </row>
    <row r="53" spans="1:104" ht="12.75">
      <c r="A53" s="151">
        <v>25</v>
      </c>
      <c r="B53" s="152" t="s">
        <v>138</v>
      </c>
      <c r="C53" s="153" t="s">
        <v>139</v>
      </c>
      <c r="D53" s="154" t="s">
        <v>94</v>
      </c>
      <c r="E53" s="155">
        <v>1</v>
      </c>
      <c r="F53" s="155">
        <v>0</v>
      </c>
      <c r="G53" s="156">
        <f>E53*F53</f>
        <v>0</v>
      </c>
      <c r="O53" s="150">
        <v>2</v>
      </c>
      <c r="AA53" s="123">
        <v>12</v>
      </c>
      <c r="AB53" s="123">
        <v>0</v>
      </c>
      <c r="AC53" s="123">
        <v>25</v>
      </c>
      <c r="AZ53" s="123">
        <v>4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0</v>
      </c>
    </row>
    <row r="54" spans="1:15" ht="12.75">
      <c r="A54" s="157"/>
      <c r="B54" s="158"/>
      <c r="C54" s="196" t="s">
        <v>101</v>
      </c>
      <c r="D54" s="197"/>
      <c r="E54" s="159">
        <v>1</v>
      </c>
      <c r="F54" s="160"/>
      <c r="G54" s="161"/>
      <c r="M54" s="162" t="s">
        <v>101</v>
      </c>
      <c r="O54" s="150"/>
    </row>
    <row r="55" spans="1:104" ht="12.75">
      <c r="A55" s="151">
        <v>26</v>
      </c>
      <c r="B55" s="152" t="s">
        <v>140</v>
      </c>
      <c r="C55" s="153" t="s">
        <v>141</v>
      </c>
      <c r="D55" s="154" t="s">
        <v>94</v>
      </c>
      <c r="E55" s="155">
        <v>15</v>
      </c>
      <c r="F55" s="155">
        <v>0</v>
      </c>
      <c r="G55" s="156">
        <f>E55*F55</f>
        <v>0</v>
      </c>
      <c r="O55" s="150">
        <v>2</v>
      </c>
      <c r="AA55" s="123">
        <v>12</v>
      </c>
      <c r="AB55" s="123">
        <v>0</v>
      </c>
      <c r="AC55" s="123">
        <v>26</v>
      </c>
      <c r="AZ55" s="123">
        <v>4</v>
      </c>
      <c r="BA55" s="123">
        <f>IF(AZ55=1,G55,0)</f>
        <v>0</v>
      </c>
      <c r="BB55" s="123">
        <f>IF(AZ55=2,G55,0)</f>
        <v>0</v>
      </c>
      <c r="BC55" s="123">
        <f>IF(AZ55=3,G55,0)</f>
        <v>0</v>
      </c>
      <c r="BD55" s="123">
        <f>IF(AZ55=4,G55,0)</f>
        <v>0</v>
      </c>
      <c r="BE55" s="123">
        <f>IF(AZ55=5,G55,0)</f>
        <v>0</v>
      </c>
      <c r="CZ55" s="123">
        <v>0</v>
      </c>
    </row>
    <row r="56" spans="1:15" ht="12.75">
      <c r="A56" s="157"/>
      <c r="B56" s="158"/>
      <c r="C56" s="196" t="s">
        <v>142</v>
      </c>
      <c r="D56" s="197"/>
      <c r="E56" s="159">
        <v>4</v>
      </c>
      <c r="F56" s="160"/>
      <c r="G56" s="161"/>
      <c r="M56" s="162" t="s">
        <v>142</v>
      </c>
      <c r="O56" s="150"/>
    </row>
    <row r="57" spans="1:15" ht="12.75">
      <c r="A57" s="157"/>
      <c r="B57" s="158"/>
      <c r="C57" s="196" t="s">
        <v>143</v>
      </c>
      <c r="D57" s="197"/>
      <c r="E57" s="159">
        <v>11</v>
      </c>
      <c r="F57" s="160"/>
      <c r="G57" s="161"/>
      <c r="M57" s="162" t="s">
        <v>143</v>
      </c>
      <c r="O57" s="150"/>
    </row>
    <row r="58" spans="1:104" ht="12.75">
      <c r="A58" s="151">
        <v>27</v>
      </c>
      <c r="B58" s="152" t="s">
        <v>144</v>
      </c>
      <c r="C58" s="153" t="s">
        <v>145</v>
      </c>
      <c r="D58" s="154" t="s">
        <v>94</v>
      </c>
      <c r="E58" s="155">
        <v>1</v>
      </c>
      <c r="F58" s="155">
        <v>0</v>
      </c>
      <c r="G58" s="156">
        <f>E58*F58</f>
        <v>0</v>
      </c>
      <c r="O58" s="150">
        <v>2</v>
      </c>
      <c r="AA58" s="123">
        <v>12</v>
      </c>
      <c r="AB58" s="123">
        <v>0</v>
      </c>
      <c r="AC58" s="123">
        <v>27</v>
      </c>
      <c r="AZ58" s="123">
        <v>4</v>
      </c>
      <c r="BA58" s="123">
        <f>IF(AZ58=1,G58,0)</f>
        <v>0</v>
      </c>
      <c r="BB58" s="123">
        <f>IF(AZ58=2,G58,0)</f>
        <v>0</v>
      </c>
      <c r="BC58" s="123">
        <f>IF(AZ58=3,G58,0)</f>
        <v>0</v>
      </c>
      <c r="BD58" s="123">
        <f>IF(AZ58=4,G58,0)</f>
        <v>0</v>
      </c>
      <c r="BE58" s="123">
        <f>IF(AZ58=5,G58,0)</f>
        <v>0</v>
      </c>
      <c r="CZ58" s="123">
        <v>0</v>
      </c>
    </row>
    <row r="59" spans="1:15" ht="12.75">
      <c r="A59" s="157"/>
      <c r="B59" s="158"/>
      <c r="C59" s="196" t="s">
        <v>101</v>
      </c>
      <c r="D59" s="197"/>
      <c r="E59" s="159">
        <v>1</v>
      </c>
      <c r="F59" s="160"/>
      <c r="G59" s="161"/>
      <c r="M59" s="162" t="s">
        <v>101</v>
      </c>
      <c r="O59" s="150"/>
    </row>
    <row r="60" spans="1:104" ht="12.75">
      <c r="A60" s="151">
        <v>28</v>
      </c>
      <c r="B60" s="152" t="s">
        <v>146</v>
      </c>
      <c r="C60" s="153" t="s">
        <v>147</v>
      </c>
      <c r="D60" s="154" t="s">
        <v>94</v>
      </c>
      <c r="E60" s="155">
        <v>1</v>
      </c>
      <c r="F60" s="155">
        <v>0</v>
      </c>
      <c r="G60" s="156">
        <f>E60*F60</f>
        <v>0</v>
      </c>
      <c r="O60" s="150">
        <v>2</v>
      </c>
      <c r="AA60" s="123">
        <v>12</v>
      </c>
      <c r="AB60" s="123">
        <v>1</v>
      </c>
      <c r="AC60" s="123">
        <v>28</v>
      </c>
      <c r="AZ60" s="123">
        <v>3</v>
      </c>
      <c r="BA60" s="123">
        <f>IF(AZ60=1,G60,0)</f>
        <v>0</v>
      </c>
      <c r="BB60" s="123">
        <f>IF(AZ60=2,G60,0)</f>
        <v>0</v>
      </c>
      <c r="BC60" s="123">
        <f>IF(AZ60=3,G60,0)</f>
        <v>0</v>
      </c>
      <c r="BD60" s="123">
        <f>IF(AZ60=4,G60,0)</f>
        <v>0</v>
      </c>
      <c r="BE60" s="123">
        <f>IF(AZ60=5,G60,0)</f>
        <v>0</v>
      </c>
      <c r="CZ60" s="123">
        <v>0.001</v>
      </c>
    </row>
    <row r="61" spans="1:104" ht="12.75">
      <c r="A61" s="151">
        <v>29</v>
      </c>
      <c r="B61" s="152" t="s">
        <v>148</v>
      </c>
      <c r="C61" s="153" t="s">
        <v>149</v>
      </c>
      <c r="D61" s="154" t="s">
        <v>94</v>
      </c>
      <c r="E61" s="155">
        <v>1</v>
      </c>
      <c r="F61" s="155">
        <v>0</v>
      </c>
      <c r="G61" s="156">
        <f>E61*F61</f>
        <v>0</v>
      </c>
      <c r="O61" s="150">
        <v>2</v>
      </c>
      <c r="AA61" s="123">
        <v>12</v>
      </c>
      <c r="AB61" s="123">
        <v>0</v>
      </c>
      <c r="AC61" s="123">
        <v>29</v>
      </c>
      <c r="AZ61" s="123">
        <v>4</v>
      </c>
      <c r="BA61" s="123">
        <f>IF(AZ61=1,G61,0)</f>
        <v>0</v>
      </c>
      <c r="BB61" s="123">
        <f>IF(AZ61=2,G61,0)</f>
        <v>0</v>
      </c>
      <c r="BC61" s="123">
        <f>IF(AZ61=3,G61,0)</f>
        <v>0</v>
      </c>
      <c r="BD61" s="123">
        <f>IF(AZ61=4,G61,0)</f>
        <v>0</v>
      </c>
      <c r="BE61" s="123">
        <f>IF(AZ61=5,G61,0)</f>
        <v>0</v>
      </c>
      <c r="CZ61" s="123">
        <v>0</v>
      </c>
    </row>
    <row r="62" spans="1:15" ht="12.75">
      <c r="A62" s="157"/>
      <c r="B62" s="158"/>
      <c r="C62" s="196" t="s">
        <v>101</v>
      </c>
      <c r="D62" s="197"/>
      <c r="E62" s="159">
        <v>1</v>
      </c>
      <c r="F62" s="160"/>
      <c r="G62" s="161"/>
      <c r="M62" s="162" t="s">
        <v>101</v>
      </c>
      <c r="O62" s="150"/>
    </row>
    <row r="63" spans="1:104" ht="12.75">
      <c r="A63" s="151">
        <v>30</v>
      </c>
      <c r="B63" s="152" t="s">
        <v>150</v>
      </c>
      <c r="C63" s="153" t="s">
        <v>151</v>
      </c>
      <c r="D63" s="154" t="s">
        <v>94</v>
      </c>
      <c r="E63" s="155">
        <v>1</v>
      </c>
      <c r="F63" s="155">
        <v>0</v>
      </c>
      <c r="G63" s="156">
        <f>E63*F63</f>
        <v>0</v>
      </c>
      <c r="O63" s="150">
        <v>2</v>
      </c>
      <c r="AA63" s="123">
        <v>12</v>
      </c>
      <c r="AB63" s="123">
        <v>1</v>
      </c>
      <c r="AC63" s="123">
        <v>30</v>
      </c>
      <c r="AZ63" s="123">
        <v>3</v>
      </c>
      <c r="BA63" s="123">
        <f>IF(AZ63=1,G63,0)</f>
        <v>0</v>
      </c>
      <c r="BB63" s="123">
        <f>IF(AZ63=2,G63,0)</f>
        <v>0</v>
      </c>
      <c r="BC63" s="123">
        <f>IF(AZ63=3,G63,0)</f>
        <v>0</v>
      </c>
      <c r="BD63" s="123">
        <f>IF(AZ63=4,G63,0)</f>
        <v>0</v>
      </c>
      <c r="BE63" s="123">
        <f>IF(AZ63=5,G63,0)</f>
        <v>0</v>
      </c>
      <c r="CZ63" s="123">
        <v>0.002</v>
      </c>
    </row>
    <row r="64" spans="1:104" ht="22.5">
      <c r="A64" s="151">
        <v>31</v>
      </c>
      <c r="B64" s="152" t="s">
        <v>152</v>
      </c>
      <c r="C64" s="153" t="s">
        <v>153</v>
      </c>
      <c r="D64" s="154" t="s">
        <v>94</v>
      </c>
      <c r="E64" s="155">
        <v>1</v>
      </c>
      <c r="F64" s="155">
        <v>0</v>
      </c>
      <c r="G64" s="156">
        <f>E64*F64</f>
        <v>0</v>
      </c>
      <c r="O64" s="150">
        <v>2</v>
      </c>
      <c r="AA64" s="123">
        <v>12</v>
      </c>
      <c r="AB64" s="123">
        <v>0</v>
      </c>
      <c r="AC64" s="123">
        <v>31</v>
      </c>
      <c r="AZ64" s="123">
        <v>4</v>
      </c>
      <c r="BA64" s="123">
        <f>IF(AZ64=1,G64,0)</f>
        <v>0</v>
      </c>
      <c r="BB64" s="123">
        <f>IF(AZ64=2,G64,0)</f>
        <v>0</v>
      </c>
      <c r="BC64" s="123">
        <f>IF(AZ64=3,G64,0)</f>
        <v>0</v>
      </c>
      <c r="BD64" s="123">
        <f>IF(AZ64=4,G64,0)</f>
        <v>0</v>
      </c>
      <c r="BE64" s="123">
        <f>IF(AZ64=5,G64,0)</f>
        <v>0</v>
      </c>
      <c r="CZ64" s="123">
        <v>0</v>
      </c>
    </row>
    <row r="65" spans="1:15" ht="12.75">
      <c r="A65" s="157"/>
      <c r="B65" s="158"/>
      <c r="C65" s="196" t="s">
        <v>154</v>
      </c>
      <c r="D65" s="197"/>
      <c r="E65" s="159">
        <v>1</v>
      </c>
      <c r="F65" s="160"/>
      <c r="G65" s="161"/>
      <c r="M65" s="162" t="s">
        <v>154</v>
      </c>
      <c r="O65" s="150"/>
    </row>
    <row r="66" spans="1:104" ht="12.75">
      <c r="A66" s="151">
        <v>32</v>
      </c>
      <c r="B66" s="152" t="s">
        <v>155</v>
      </c>
      <c r="C66" s="153" t="s">
        <v>156</v>
      </c>
      <c r="D66" s="154" t="s">
        <v>94</v>
      </c>
      <c r="E66" s="155">
        <v>1</v>
      </c>
      <c r="F66" s="155">
        <v>0</v>
      </c>
      <c r="G66" s="156">
        <f>E66*F66</f>
        <v>0</v>
      </c>
      <c r="O66" s="150">
        <v>2</v>
      </c>
      <c r="AA66" s="123">
        <v>12</v>
      </c>
      <c r="AB66" s="123">
        <v>1</v>
      </c>
      <c r="AC66" s="123">
        <v>32</v>
      </c>
      <c r="AZ66" s="123">
        <v>3</v>
      </c>
      <c r="BA66" s="123">
        <f>IF(AZ66=1,G66,0)</f>
        <v>0</v>
      </c>
      <c r="BB66" s="123">
        <f>IF(AZ66=2,G66,0)</f>
        <v>0</v>
      </c>
      <c r="BC66" s="123">
        <f>IF(AZ66=3,G66,0)</f>
        <v>0</v>
      </c>
      <c r="BD66" s="123">
        <f>IF(AZ66=4,G66,0)</f>
        <v>0</v>
      </c>
      <c r="BE66" s="123">
        <f>IF(AZ66=5,G66,0)</f>
        <v>0</v>
      </c>
      <c r="CZ66" s="123">
        <v>4E-05</v>
      </c>
    </row>
    <row r="67" spans="1:104" ht="22.5">
      <c r="A67" s="151">
        <v>33</v>
      </c>
      <c r="B67" s="152" t="s">
        <v>157</v>
      </c>
      <c r="C67" s="153" t="s">
        <v>158</v>
      </c>
      <c r="D67" s="154" t="s">
        <v>94</v>
      </c>
      <c r="E67" s="155">
        <v>1</v>
      </c>
      <c r="F67" s="155">
        <v>0</v>
      </c>
      <c r="G67" s="156">
        <f>E67*F67</f>
        <v>0</v>
      </c>
      <c r="O67" s="150">
        <v>2</v>
      </c>
      <c r="AA67" s="123">
        <v>12</v>
      </c>
      <c r="AB67" s="123">
        <v>0</v>
      </c>
      <c r="AC67" s="123">
        <v>33</v>
      </c>
      <c r="AZ67" s="123">
        <v>4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0</v>
      </c>
    </row>
    <row r="68" spans="1:15" ht="12.75">
      <c r="A68" s="157"/>
      <c r="B68" s="158"/>
      <c r="C68" s="196" t="s">
        <v>154</v>
      </c>
      <c r="D68" s="197"/>
      <c r="E68" s="159">
        <v>1</v>
      </c>
      <c r="F68" s="160"/>
      <c r="G68" s="161"/>
      <c r="M68" s="162" t="s">
        <v>154</v>
      </c>
      <c r="O68" s="150"/>
    </row>
    <row r="69" spans="1:104" ht="12.75">
      <c r="A69" s="151">
        <v>34</v>
      </c>
      <c r="B69" s="152" t="s">
        <v>159</v>
      </c>
      <c r="C69" s="153" t="s">
        <v>160</v>
      </c>
      <c r="D69" s="154" t="s">
        <v>94</v>
      </c>
      <c r="E69" s="155">
        <v>1</v>
      </c>
      <c r="F69" s="155">
        <v>0</v>
      </c>
      <c r="G69" s="156">
        <f>E69*F69</f>
        <v>0</v>
      </c>
      <c r="O69" s="150">
        <v>2</v>
      </c>
      <c r="AA69" s="123">
        <v>12</v>
      </c>
      <c r="AB69" s="123">
        <v>1</v>
      </c>
      <c r="AC69" s="123">
        <v>34</v>
      </c>
      <c r="AZ69" s="123">
        <v>3</v>
      </c>
      <c r="BA69" s="123">
        <f>IF(AZ69=1,G69,0)</f>
        <v>0</v>
      </c>
      <c r="BB69" s="123">
        <f>IF(AZ69=2,G69,0)</f>
        <v>0</v>
      </c>
      <c r="BC69" s="123">
        <f>IF(AZ69=3,G69,0)</f>
        <v>0</v>
      </c>
      <c r="BD69" s="123">
        <f>IF(AZ69=4,G69,0)</f>
        <v>0</v>
      </c>
      <c r="BE69" s="123">
        <f>IF(AZ69=5,G69,0)</f>
        <v>0</v>
      </c>
      <c r="CZ69" s="123">
        <v>1E-05</v>
      </c>
    </row>
    <row r="70" spans="1:104" ht="22.5">
      <c r="A70" s="151">
        <v>35</v>
      </c>
      <c r="B70" s="152" t="s">
        <v>161</v>
      </c>
      <c r="C70" s="153" t="s">
        <v>162</v>
      </c>
      <c r="D70" s="154" t="s">
        <v>94</v>
      </c>
      <c r="E70" s="155">
        <v>6</v>
      </c>
      <c r="F70" s="155">
        <v>0</v>
      </c>
      <c r="G70" s="156">
        <f>E70*F70</f>
        <v>0</v>
      </c>
      <c r="O70" s="150">
        <v>2</v>
      </c>
      <c r="AA70" s="123">
        <v>12</v>
      </c>
      <c r="AB70" s="123">
        <v>0</v>
      </c>
      <c r="AC70" s="123">
        <v>35</v>
      </c>
      <c r="AZ70" s="123">
        <v>4</v>
      </c>
      <c r="BA70" s="123">
        <f>IF(AZ70=1,G70,0)</f>
        <v>0</v>
      </c>
      <c r="BB70" s="123">
        <f>IF(AZ70=2,G70,0)</f>
        <v>0</v>
      </c>
      <c r="BC70" s="123">
        <f>IF(AZ70=3,G70,0)</f>
        <v>0</v>
      </c>
      <c r="BD70" s="123">
        <f>IF(AZ70=4,G70,0)</f>
        <v>0</v>
      </c>
      <c r="BE70" s="123">
        <f>IF(AZ70=5,G70,0)</f>
        <v>0</v>
      </c>
      <c r="CZ70" s="123">
        <v>0</v>
      </c>
    </row>
    <row r="71" spans="1:15" ht="12.75">
      <c r="A71" s="157"/>
      <c r="B71" s="158"/>
      <c r="C71" s="196" t="s">
        <v>106</v>
      </c>
      <c r="D71" s="197"/>
      <c r="E71" s="159">
        <v>6</v>
      </c>
      <c r="F71" s="160"/>
      <c r="G71" s="161"/>
      <c r="M71" s="162" t="s">
        <v>106</v>
      </c>
      <c r="O71" s="150"/>
    </row>
    <row r="72" spans="1:104" ht="22.5">
      <c r="A72" s="151">
        <v>36</v>
      </c>
      <c r="B72" s="152" t="s">
        <v>163</v>
      </c>
      <c r="C72" s="153" t="s">
        <v>164</v>
      </c>
      <c r="D72" s="154" t="s">
        <v>94</v>
      </c>
      <c r="E72" s="155">
        <v>6</v>
      </c>
      <c r="F72" s="155">
        <v>0</v>
      </c>
      <c r="G72" s="156">
        <f>E72*F72</f>
        <v>0</v>
      </c>
      <c r="O72" s="150">
        <v>2</v>
      </c>
      <c r="AA72" s="123">
        <v>12</v>
      </c>
      <c r="AB72" s="123">
        <v>1</v>
      </c>
      <c r="AC72" s="123">
        <v>36</v>
      </c>
      <c r="AZ72" s="123">
        <v>3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0.00024</v>
      </c>
    </row>
    <row r="73" spans="1:104" ht="12.75">
      <c r="A73" s="151">
        <v>37</v>
      </c>
      <c r="B73" s="152" t="s">
        <v>165</v>
      </c>
      <c r="C73" s="153" t="s">
        <v>166</v>
      </c>
      <c r="D73" s="154" t="s">
        <v>94</v>
      </c>
      <c r="E73" s="155">
        <v>3</v>
      </c>
      <c r="F73" s="155">
        <v>0</v>
      </c>
      <c r="G73" s="156">
        <f>E73*F73</f>
        <v>0</v>
      </c>
      <c r="O73" s="150">
        <v>2</v>
      </c>
      <c r="AA73" s="123">
        <v>12</v>
      </c>
      <c r="AB73" s="123">
        <v>0</v>
      </c>
      <c r="AC73" s="123">
        <v>37</v>
      </c>
      <c r="AZ73" s="123">
        <v>4</v>
      </c>
      <c r="BA73" s="123">
        <f>IF(AZ73=1,G73,0)</f>
        <v>0</v>
      </c>
      <c r="BB73" s="123">
        <f>IF(AZ73=2,G73,0)</f>
        <v>0</v>
      </c>
      <c r="BC73" s="123">
        <f>IF(AZ73=3,G73,0)</f>
        <v>0</v>
      </c>
      <c r="BD73" s="123">
        <f>IF(AZ73=4,G73,0)</f>
        <v>0</v>
      </c>
      <c r="BE73" s="123">
        <f>IF(AZ73=5,G73,0)</f>
        <v>0</v>
      </c>
      <c r="CZ73" s="123">
        <v>0</v>
      </c>
    </row>
    <row r="74" spans="1:15" ht="12.75">
      <c r="A74" s="157"/>
      <c r="B74" s="158"/>
      <c r="C74" s="196" t="s">
        <v>167</v>
      </c>
      <c r="D74" s="197"/>
      <c r="E74" s="159">
        <v>3</v>
      </c>
      <c r="F74" s="160"/>
      <c r="G74" s="161"/>
      <c r="M74" s="162" t="s">
        <v>167</v>
      </c>
      <c r="O74" s="150"/>
    </row>
    <row r="75" spans="1:104" ht="12.75">
      <c r="A75" s="151">
        <v>38</v>
      </c>
      <c r="B75" s="152" t="s">
        <v>168</v>
      </c>
      <c r="C75" s="153" t="s">
        <v>169</v>
      </c>
      <c r="D75" s="154" t="s">
        <v>94</v>
      </c>
      <c r="E75" s="155">
        <v>1</v>
      </c>
      <c r="F75" s="155">
        <v>0</v>
      </c>
      <c r="G75" s="156">
        <f>E75*F75</f>
        <v>0</v>
      </c>
      <c r="O75" s="150">
        <v>2</v>
      </c>
      <c r="AA75" s="123">
        <v>12</v>
      </c>
      <c r="AB75" s="123">
        <v>0</v>
      </c>
      <c r="AC75" s="123">
        <v>38</v>
      </c>
      <c r="AZ75" s="123">
        <v>4</v>
      </c>
      <c r="BA75" s="123">
        <f>IF(AZ75=1,G75,0)</f>
        <v>0</v>
      </c>
      <c r="BB75" s="123">
        <f>IF(AZ75=2,G75,0)</f>
        <v>0</v>
      </c>
      <c r="BC75" s="123">
        <f>IF(AZ75=3,G75,0)</f>
        <v>0</v>
      </c>
      <c r="BD75" s="123">
        <f>IF(AZ75=4,G75,0)</f>
        <v>0</v>
      </c>
      <c r="BE75" s="123">
        <f>IF(AZ75=5,G75,0)</f>
        <v>0</v>
      </c>
      <c r="CZ75" s="123">
        <v>0</v>
      </c>
    </row>
    <row r="76" spans="1:15" ht="12.75">
      <c r="A76" s="157"/>
      <c r="B76" s="158"/>
      <c r="C76" s="196" t="s">
        <v>101</v>
      </c>
      <c r="D76" s="197"/>
      <c r="E76" s="159">
        <v>1</v>
      </c>
      <c r="F76" s="160"/>
      <c r="G76" s="161"/>
      <c r="M76" s="162" t="s">
        <v>101</v>
      </c>
      <c r="O76" s="150"/>
    </row>
    <row r="77" spans="1:104" ht="22.5">
      <c r="A77" s="151">
        <v>39</v>
      </c>
      <c r="B77" s="152" t="s">
        <v>170</v>
      </c>
      <c r="C77" s="153" t="s">
        <v>171</v>
      </c>
      <c r="D77" s="154" t="s">
        <v>94</v>
      </c>
      <c r="E77" s="155">
        <v>1</v>
      </c>
      <c r="F77" s="155">
        <v>0</v>
      </c>
      <c r="G77" s="156">
        <f>E77*F77</f>
        <v>0</v>
      </c>
      <c r="O77" s="150">
        <v>2</v>
      </c>
      <c r="AA77" s="123">
        <v>12</v>
      </c>
      <c r="AB77" s="123">
        <v>0</v>
      </c>
      <c r="AC77" s="123">
        <v>39</v>
      </c>
      <c r="AZ77" s="123">
        <v>4</v>
      </c>
      <c r="BA77" s="123">
        <f>IF(AZ77=1,G77,0)</f>
        <v>0</v>
      </c>
      <c r="BB77" s="123">
        <f>IF(AZ77=2,G77,0)</f>
        <v>0</v>
      </c>
      <c r="BC77" s="123">
        <f>IF(AZ77=3,G77,0)</f>
        <v>0</v>
      </c>
      <c r="BD77" s="123">
        <f>IF(AZ77=4,G77,0)</f>
        <v>0</v>
      </c>
      <c r="BE77" s="123">
        <f>IF(AZ77=5,G77,0)</f>
        <v>0</v>
      </c>
      <c r="CZ77" s="123">
        <v>0</v>
      </c>
    </row>
    <row r="78" spans="1:15" ht="12.75">
      <c r="A78" s="157"/>
      <c r="B78" s="158"/>
      <c r="C78" s="196" t="s">
        <v>96</v>
      </c>
      <c r="D78" s="197"/>
      <c r="E78" s="159">
        <v>1</v>
      </c>
      <c r="F78" s="160"/>
      <c r="G78" s="161"/>
      <c r="M78" s="162" t="s">
        <v>96</v>
      </c>
      <c r="O78" s="150"/>
    </row>
    <row r="79" spans="1:104" ht="12.75">
      <c r="A79" s="151">
        <v>40</v>
      </c>
      <c r="B79" s="152" t="s">
        <v>172</v>
      </c>
      <c r="C79" s="153" t="s">
        <v>173</v>
      </c>
      <c r="D79" s="154" t="s">
        <v>94</v>
      </c>
      <c r="E79" s="155">
        <v>1</v>
      </c>
      <c r="F79" s="155">
        <v>0</v>
      </c>
      <c r="G79" s="156">
        <f>E79*F79</f>
        <v>0</v>
      </c>
      <c r="O79" s="150">
        <v>2</v>
      </c>
      <c r="AA79" s="123">
        <v>12</v>
      </c>
      <c r="AB79" s="123">
        <v>0</v>
      </c>
      <c r="AC79" s="123">
        <v>40</v>
      </c>
      <c r="AZ79" s="123">
        <v>4</v>
      </c>
      <c r="BA79" s="123">
        <f>IF(AZ79=1,G79,0)</f>
        <v>0</v>
      </c>
      <c r="BB79" s="123">
        <f>IF(AZ79=2,G79,0)</f>
        <v>0</v>
      </c>
      <c r="BC79" s="123">
        <f>IF(AZ79=3,G79,0)</f>
        <v>0</v>
      </c>
      <c r="BD79" s="123">
        <f>IF(AZ79=4,G79,0)</f>
        <v>0</v>
      </c>
      <c r="BE79" s="123">
        <f>IF(AZ79=5,G79,0)</f>
        <v>0</v>
      </c>
      <c r="CZ79" s="123">
        <v>0</v>
      </c>
    </row>
    <row r="80" spans="1:15" ht="12.75">
      <c r="A80" s="157"/>
      <c r="B80" s="158"/>
      <c r="C80" s="196" t="s">
        <v>131</v>
      </c>
      <c r="D80" s="197"/>
      <c r="E80" s="159">
        <v>1</v>
      </c>
      <c r="F80" s="160"/>
      <c r="G80" s="161"/>
      <c r="M80" s="162" t="s">
        <v>131</v>
      </c>
      <c r="O80" s="150"/>
    </row>
    <row r="81" spans="1:104" ht="12.75">
      <c r="A81" s="151">
        <v>41</v>
      </c>
      <c r="B81" s="152" t="s">
        <v>174</v>
      </c>
      <c r="C81" s="153" t="s">
        <v>175</v>
      </c>
      <c r="D81" s="154" t="s">
        <v>94</v>
      </c>
      <c r="E81" s="155">
        <v>1</v>
      </c>
      <c r="F81" s="155">
        <v>0</v>
      </c>
      <c r="G81" s="156">
        <f>E81*F81</f>
        <v>0</v>
      </c>
      <c r="O81" s="150">
        <v>2</v>
      </c>
      <c r="AA81" s="123">
        <v>12</v>
      </c>
      <c r="AB81" s="123">
        <v>0</v>
      </c>
      <c r="AC81" s="123">
        <v>41</v>
      </c>
      <c r="AZ81" s="123">
        <v>4</v>
      </c>
      <c r="BA81" s="123">
        <f>IF(AZ81=1,G81,0)</f>
        <v>0</v>
      </c>
      <c r="BB81" s="123">
        <f>IF(AZ81=2,G81,0)</f>
        <v>0</v>
      </c>
      <c r="BC81" s="123">
        <f>IF(AZ81=3,G81,0)</f>
        <v>0</v>
      </c>
      <c r="BD81" s="123">
        <f>IF(AZ81=4,G81,0)</f>
        <v>0</v>
      </c>
      <c r="BE81" s="123">
        <f>IF(AZ81=5,G81,0)</f>
        <v>0</v>
      </c>
      <c r="CZ81" s="123">
        <v>0</v>
      </c>
    </row>
    <row r="82" spans="1:15" ht="12.75">
      <c r="A82" s="157"/>
      <c r="B82" s="158"/>
      <c r="C82" s="196" t="s">
        <v>131</v>
      </c>
      <c r="D82" s="197"/>
      <c r="E82" s="159">
        <v>1</v>
      </c>
      <c r="F82" s="160"/>
      <c r="G82" s="161"/>
      <c r="M82" s="162" t="s">
        <v>131</v>
      </c>
      <c r="O82" s="150"/>
    </row>
    <row r="83" spans="1:104" ht="12.75">
      <c r="A83" s="151">
        <v>42</v>
      </c>
      <c r="B83" s="152" t="s">
        <v>176</v>
      </c>
      <c r="C83" s="153" t="s">
        <v>177</v>
      </c>
      <c r="D83" s="154" t="s">
        <v>94</v>
      </c>
      <c r="E83" s="155">
        <v>1</v>
      </c>
      <c r="F83" s="155">
        <v>0</v>
      </c>
      <c r="G83" s="156">
        <f>E83*F83</f>
        <v>0</v>
      </c>
      <c r="O83" s="150">
        <v>2</v>
      </c>
      <c r="AA83" s="123">
        <v>12</v>
      </c>
      <c r="AB83" s="123">
        <v>0</v>
      </c>
      <c r="AC83" s="123">
        <v>42</v>
      </c>
      <c r="AZ83" s="123">
        <v>4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</v>
      </c>
    </row>
    <row r="84" spans="1:15" ht="12.75">
      <c r="A84" s="157"/>
      <c r="B84" s="158"/>
      <c r="C84" s="196" t="s">
        <v>154</v>
      </c>
      <c r="D84" s="197"/>
      <c r="E84" s="159">
        <v>1</v>
      </c>
      <c r="F84" s="160"/>
      <c r="G84" s="161"/>
      <c r="M84" s="162" t="s">
        <v>154</v>
      </c>
      <c r="O84" s="150"/>
    </row>
    <row r="85" spans="1:104" ht="22.5">
      <c r="A85" s="151">
        <v>43</v>
      </c>
      <c r="B85" s="152" t="s">
        <v>178</v>
      </c>
      <c r="C85" s="153" t="s">
        <v>179</v>
      </c>
      <c r="D85" s="154" t="s">
        <v>94</v>
      </c>
      <c r="E85" s="155">
        <v>1</v>
      </c>
      <c r="F85" s="155">
        <v>0</v>
      </c>
      <c r="G85" s="156">
        <f>E85*F85</f>
        <v>0</v>
      </c>
      <c r="O85" s="150">
        <v>2</v>
      </c>
      <c r="AA85" s="123">
        <v>12</v>
      </c>
      <c r="AB85" s="123">
        <v>1</v>
      </c>
      <c r="AC85" s="123">
        <v>43</v>
      </c>
      <c r="AZ85" s="123">
        <v>3</v>
      </c>
      <c r="BA85" s="123">
        <f>IF(AZ85=1,G85,0)</f>
        <v>0</v>
      </c>
      <c r="BB85" s="123">
        <f>IF(AZ85=2,G85,0)</f>
        <v>0</v>
      </c>
      <c r="BC85" s="123">
        <f>IF(AZ85=3,G85,0)</f>
        <v>0</v>
      </c>
      <c r="BD85" s="123">
        <f>IF(AZ85=4,G85,0)</f>
        <v>0</v>
      </c>
      <c r="BE85" s="123">
        <f>IF(AZ85=5,G85,0)</f>
        <v>0</v>
      </c>
      <c r="CZ85" s="123">
        <v>0.0034</v>
      </c>
    </row>
    <row r="86" spans="1:104" ht="12.75">
      <c r="A86" s="151">
        <v>44</v>
      </c>
      <c r="B86" s="152" t="s">
        <v>180</v>
      </c>
      <c r="C86" s="153" t="s">
        <v>177</v>
      </c>
      <c r="D86" s="154" t="s">
        <v>94</v>
      </c>
      <c r="E86" s="155">
        <v>10</v>
      </c>
      <c r="F86" s="155">
        <v>0</v>
      </c>
      <c r="G86" s="156">
        <f>E86*F86</f>
        <v>0</v>
      </c>
      <c r="O86" s="150">
        <v>2</v>
      </c>
      <c r="AA86" s="123">
        <v>12</v>
      </c>
      <c r="AB86" s="123">
        <v>0</v>
      </c>
      <c r="AC86" s="123">
        <v>44</v>
      </c>
      <c r="AZ86" s="123">
        <v>4</v>
      </c>
      <c r="BA86" s="123">
        <f>IF(AZ86=1,G86,0)</f>
        <v>0</v>
      </c>
      <c r="BB86" s="123">
        <f>IF(AZ86=2,G86,0)</f>
        <v>0</v>
      </c>
      <c r="BC86" s="123">
        <f>IF(AZ86=3,G86,0)</f>
        <v>0</v>
      </c>
      <c r="BD86" s="123">
        <f>IF(AZ86=4,G86,0)</f>
        <v>0</v>
      </c>
      <c r="BE86" s="123">
        <f>IF(AZ86=5,G86,0)</f>
        <v>0</v>
      </c>
      <c r="CZ86" s="123">
        <v>0</v>
      </c>
    </row>
    <row r="87" spans="1:15" ht="12.75">
      <c r="A87" s="157"/>
      <c r="B87" s="158"/>
      <c r="C87" s="196" t="s">
        <v>181</v>
      </c>
      <c r="D87" s="197"/>
      <c r="E87" s="159">
        <v>10</v>
      </c>
      <c r="F87" s="160"/>
      <c r="G87" s="161"/>
      <c r="M87" s="162" t="s">
        <v>181</v>
      </c>
      <c r="O87" s="150"/>
    </row>
    <row r="88" spans="1:104" ht="22.5">
      <c r="A88" s="151">
        <v>45</v>
      </c>
      <c r="B88" s="152" t="s">
        <v>182</v>
      </c>
      <c r="C88" s="153" t="s">
        <v>183</v>
      </c>
      <c r="D88" s="154" t="s">
        <v>94</v>
      </c>
      <c r="E88" s="155">
        <v>10</v>
      </c>
      <c r="F88" s="155">
        <v>0</v>
      </c>
      <c r="G88" s="156">
        <f>E88*F88</f>
        <v>0</v>
      </c>
      <c r="O88" s="150">
        <v>2</v>
      </c>
      <c r="AA88" s="123">
        <v>12</v>
      </c>
      <c r="AB88" s="123">
        <v>1</v>
      </c>
      <c r="AC88" s="123">
        <v>45</v>
      </c>
      <c r="AZ88" s="123">
        <v>3</v>
      </c>
      <c r="BA88" s="123">
        <f>IF(AZ88=1,G88,0)</f>
        <v>0</v>
      </c>
      <c r="BB88" s="123">
        <f>IF(AZ88=2,G88,0)</f>
        <v>0</v>
      </c>
      <c r="BC88" s="123">
        <f>IF(AZ88=3,G88,0)</f>
        <v>0</v>
      </c>
      <c r="BD88" s="123">
        <f>IF(AZ88=4,G88,0)</f>
        <v>0</v>
      </c>
      <c r="BE88" s="123">
        <f>IF(AZ88=5,G88,0)</f>
        <v>0</v>
      </c>
      <c r="CZ88" s="123">
        <v>0.0034</v>
      </c>
    </row>
    <row r="89" spans="1:104" ht="22.5">
      <c r="A89" s="151">
        <v>46</v>
      </c>
      <c r="B89" s="152" t="s">
        <v>184</v>
      </c>
      <c r="C89" s="153" t="s">
        <v>185</v>
      </c>
      <c r="D89" s="154" t="s">
        <v>94</v>
      </c>
      <c r="E89" s="155">
        <v>1</v>
      </c>
      <c r="F89" s="155">
        <v>0</v>
      </c>
      <c r="G89" s="156">
        <f>E89*F89</f>
        <v>0</v>
      </c>
      <c r="O89" s="150">
        <v>2</v>
      </c>
      <c r="AA89" s="123">
        <v>12</v>
      </c>
      <c r="AB89" s="123">
        <v>0</v>
      </c>
      <c r="AC89" s="123">
        <v>46</v>
      </c>
      <c r="AZ89" s="123">
        <v>4</v>
      </c>
      <c r="BA89" s="123">
        <f>IF(AZ89=1,G89,0)</f>
        <v>0</v>
      </c>
      <c r="BB89" s="123">
        <f>IF(AZ89=2,G89,0)</f>
        <v>0</v>
      </c>
      <c r="BC89" s="123">
        <f>IF(AZ89=3,G89,0)</f>
        <v>0</v>
      </c>
      <c r="BD89" s="123">
        <f>IF(AZ89=4,G89,0)</f>
        <v>0</v>
      </c>
      <c r="BE89" s="123">
        <f>IF(AZ89=5,G89,0)</f>
        <v>0</v>
      </c>
      <c r="CZ89" s="123">
        <v>0</v>
      </c>
    </row>
    <row r="90" spans="1:15" ht="12.75">
      <c r="A90" s="157"/>
      <c r="B90" s="158"/>
      <c r="C90" s="196" t="s">
        <v>154</v>
      </c>
      <c r="D90" s="197"/>
      <c r="E90" s="159">
        <v>1</v>
      </c>
      <c r="F90" s="160"/>
      <c r="G90" s="161"/>
      <c r="M90" s="162" t="s">
        <v>154</v>
      </c>
      <c r="O90" s="150"/>
    </row>
    <row r="91" spans="1:104" ht="22.5">
      <c r="A91" s="151">
        <v>47</v>
      </c>
      <c r="B91" s="152" t="s">
        <v>186</v>
      </c>
      <c r="C91" s="153" t="s">
        <v>187</v>
      </c>
      <c r="D91" s="154" t="s">
        <v>94</v>
      </c>
      <c r="E91" s="155">
        <v>1</v>
      </c>
      <c r="F91" s="155">
        <v>0</v>
      </c>
      <c r="G91" s="156">
        <f>E91*F91</f>
        <v>0</v>
      </c>
      <c r="O91" s="150">
        <v>2</v>
      </c>
      <c r="AA91" s="123">
        <v>12</v>
      </c>
      <c r="AB91" s="123">
        <v>1</v>
      </c>
      <c r="AC91" s="123">
        <v>47</v>
      </c>
      <c r="AZ91" s="123">
        <v>3</v>
      </c>
      <c r="BA91" s="123">
        <f>IF(AZ91=1,G91,0)</f>
        <v>0</v>
      </c>
      <c r="BB91" s="123">
        <f>IF(AZ91=2,G91,0)</f>
        <v>0</v>
      </c>
      <c r="BC91" s="123">
        <f>IF(AZ91=3,G91,0)</f>
        <v>0</v>
      </c>
      <c r="BD91" s="123">
        <f>IF(AZ91=4,G91,0)</f>
        <v>0</v>
      </c>
      <c r="BE91" s="123">
        <f>IF(AZ91=5,G91,0)</f>
        <v>0</v>
      </c>
      <c r="CZ91" s="123">
        <v>0.0026</v>
      </c>
    </row>
    <row r="92" spans="1:104" ht="12.75">
      <c r="A92" s="151">
        <v>48</v>
      </c>
      <c r="B92" s="152" t="s">
        <v>188</v>
      </c>
      <c r="C92" s="153" t="s">
        <v>189</v>
      </c>
      <c r="D92" s="154" t="s">
        <v>78</v>
      </c>
      <c r="E92" s="155">
        <v>5</v>
      </c>
      <c r="F92" s="155">
        <v>0</v>
      </c>
      <c r="G92" s="156">
        <f>E92*F92</f>
        <v>0</v>
      </c>
      <c r="O92" s="150">
        <v>2</v>
      </c>
      <c r="AA92" s="123">
        <v>12</v>
      </c>
      <c r="AB92" s="123">
        <v>0</v>
      </c>
      <c r="AC92" s="123">
        <v>48</v>
      </c>
      <c r="AZ92" s="123">
        <v>4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</v>
      </c>
    </row>
    <row r="93" spans="1:15" ht="12.75">
      <c r="A93" s="157"/>
      <c r="B93" s="158"/>
      <c r="C93" s="196" t="s">
        <v>190</v>
      </c>
      <c r="D93" s="197"/>
      <c r="E93" s="159">
        <v>5</v>
      </c>
      <c r="F93" s="160"/>
      <c r="G93" s="161"/>
      <c r="M93" s="162" t="s">
        <v>190</v>
      </c>
      <c r="O93" s="150"/>
    </row>
    <row r="94" spans="1:104" ht="12.75">
      <c r="A94" s="151">
        <v>49</v>
      </c>
      <c r="B94" s="152" t="s">
        <v>191</v>
      </c>
      <c r="C94" s="153" t="s">
        <v>192</v>
      </c>
      <c r="D94" s="154" t="s">
        <v>78</v>
      </c>
      <c r="E94" s="155">
        <v>5</v>
      </c>
      <c r="F94" s="155">
        <v>0</v>
      </c>
      <c r="G94" s="156">
        <f>E94*F94</f>
        <v>0</v>
      </c>
      <c r="O94" s="150">
        <v>2</v>
      </c>
      <c r="AA94" s="123">
        <v>12</v>
      </c>
      <c r="AB94" s="123">
        <v>1</v>
      </c>
      <c r="AC94" s="123">
        <v>49</v>
      </c>
      <c r="AZ94" s="123">
        <v>3</v>
      </c>
      <c r="BA94" s="123">
        <f>IF(AZ94=1,G94,0)</f>
        <v>0</v>
      </c>
      <c r="BB94" s="123">
        <f>IF(AZ94=2,G94,0)</f>
        <v>0</v>
      </c>
      <c r="BC94" s="123">
        <f>IF(AZ94=3,G94,0)</f>
        <v>0</v>
      </c>
      <c r="BD94" s="123">
        <f>IF(AZ94=4,G94,0)</f>
        <v>0</v>
      </c>
      <c r="BE94" s="123">
        <f>IF(AZ94=5,G94,0)</f>
        <v>0</v>
      </c>
      <c r="CZ94" s="123">
        <v>0.001</v>
      </c>
    </row>
    <row r="95" spans="1:104" ht="12.75">
      <c r="A95" s="151">
        <v>50</v>
      </c>
      <c r="B95" s="152" t="s">
        <v>193</v>
      </c>
      <c r="C95" s="153" t="s">
        <v>194</v>
      </c>
      <c r="D95" s="154" t="s">
        <v>94</v>
      </c>
      <c r="E95" s="155">
        <v>2</v>
      </c>
      <c r="F95" s="155">
        <v>0</v>
      </c>
      <c r="G95" s="156">
        <f>E95*F95</f>
        <v>0</v>
      </c>
      <c r="O95" s="150">
        <v>2</v>
      </c>
      <c r="AA95" s="123">
        <v>12</v>
      </c>
      <c r="AB95" s="123">
        <v>0</v>
      </c>
      <c r="AC95" s="123">
        <v>50</v>
      </c>
      <c r="AZ95" s="123">
        <v>4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0</v>
      </c>
    </row>
    <row r="96" spans="1:15" ht="12.75">
      <c r="A96" s="157"/>
      <c r="B96" s="158"/>
      <c r="C96" s="196" t="s">
        <v>79</v>
      </c>
      <c r="D96" s="197"/>
      <c r="E96" s="159">
        <v>2</v>
      </c>
      <c r="F96" s="160"/>
      <c r="G96" s="161"/>
      <c r="M96" s="162" t="s">
        <v>79</v>
      </c>
      <c r="O96" s="150"/>
    </row>
    <row r="97" spans="1:104" ht="12.75">
      <c r="A97" s="151">
        <v>51</v>
      </c>
      <c r="B97" s="152" t="s">
        <v>195</v>
      </c>
      <c r="C97" s="153" t="s">
        <v>196</v>
      </c>
      <c r="D97" s="154" t="s">
        <v>94</v>
      </c>
      <c r="E97" s="155">
        <v>2</v>
      </c>
      <c r="F97" s="155">
        <v>0</v>
      </c>
      <c r="G97" s="156">
        <f>E97*F97</f>
        <v>0</v>
      </c>
      <c r="O97" s="150">
        <v>2</v>
      </c>
      <c r="AA97" s="123">
        <v>12</v>
      </c>
      <c r="AB97" s="123">
        <v>1</v>
      </c>
      <c r="AC97" s="123">
        <v>51</v>
      </c>
      <c r="AZ97" s="123">
        <v>3</v>
      </c>
      <c r="BA97" s="123">
        <f>IF(AZ97=1,G97,0)</f>
        <v>0</v>
      </c>
      <c r="BB97" s="123">
        <f>IF(AZ97=2,G97,0)</f>
        <v>0</v>
      </c>
      <c r="BC97" s="123">
        <f>IF(AZ97=3,G97,0)</f>
        <v>0</v>
      </c>
      <c r="BD97" s="123">
        <f>IF(AZ97=4,G97,0)</f>
        <v>0</v>
      </c>
      <c r="BE97" s="123">
        <f>IF(AZ97=5,G97,0)</f>
        <v>0</v>
      </c>
      <c r="CZ97" s="123">
        <v>0.0003</v>
      </c>
    </row>
    <row r="98" spans="1:104" ht="12.75">
      <c r="A98" s="151">
        <v>52</v>
      </c>
      <c r="B98" s="152" t="s">
        <v>197</v>
      </c>
      <c r="C98" s="153" t="s">
        <v>198</v>
      </c>
      <c r="D98" s="154" t="s">
        <v>94</v>
      </c>
      <c r="E98" s="155">
        <v>2</v>
      </c>
      <c r="F98" s="155">
        <v>0</v>
      </c>
      <c r="G98" s="156">
        <f>E98*F98</f>
        <v>0</v>
      </c>
      <c r="O98" s="150">
        <v>2</v>
      </c>
      <c r="AA98" s="123">
        <v>12</v>
      </c>
      <c r="AB98" s="123">
        <v>0</v>
      </c>
      <c r="AC98" s="123">
        <v>52</v>
      </c>
      <c r="AZ98" s="123">
        <v>4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0</v>
      </c>
    </row>
    <row r="99" spans="1:15" ht="12.75">
      <c r="A99" s="157"/>
      <c r="B99" s="158"/>
      <c r="C99" s="196" t="s">
        <v>79</v>
      </c>
      <c r="D99" s="197"/>
      <c r="E99" s="159">
        <v>2</v>
      </c>
      <c r="F99" s="160"/>
      <c r="G99" s="161"/>
      <c r="M99" s="162" t="s">
        <v>79</v>
      </c>
      <c r="O99" s="150"/>
    </row>
    <row r="100" spans="1:104" ht="12.75">
      <c r="A100" s="151">
        <v>53</v>
      </c>
      <c r="B100" s="152" t="s">
        <v>199</v>
      </c>
      <c r="C100" s="153" t="s">
        <v>200</v>
      </c>
      <c r="D100" s="154" t="s">
        <v>94</v>
      </c>
      <c r="E100" s="155">
        <v>2</v>
      </c>
      <c r="F100" s="155">
        <v>0</v>
      </c>
      <c r="G100" s="156">
        <f>E100*F100</f>
        <v>0</v>
      </c>
      <c r="O100" s="150">
        <v>2</v>
      </c>
      <c r="AA100" s="123">
        <v>12</v>
      </c>
      <c r="AB100" s="123">
        <v>1</v>
      </c>
      <c r="AC100" s="123">
        <v>53</v>
      </c>
      <c r="AZ100" s="123">
        <v>3</v>
      </c>
      <c r="BA100" s="123">
        <f>IF(AZ100=1,G100,0)</f>
        <v>0</v>
      </c>
      <c r="BB100" s="123">
        <f>IF(AZ100=2,G100,0)</f>
        <v>0</v>
      </c>
      <c r="BC100" s="123">
        <f>IF(AZ100=3,G100,0)</f>
        <v>0</v>
      </c>
      <c r="BD100" s="123">
        <f>IF(AZ100=4,G100,0)</f>
        <v>0</v>
      </c>
      <c r="BE100" s="123">
        <f>IF(AZ100=5,G100,0)</f>
        <v>0</v>
      </c>
      <c r="CZ100" s="123">
        <v>0.00013</v>
      </c>
    </row>
    <row r="101" spans="1:104" ht="12.75">
      <c r="A101" s="151">
        <v>54</v>
      </c>
      <c r="B101" s="152" t="s">
        <v>201</v>
      </c>
      <c r="C101" s="153" t="s">
        <v>202</v>
      </c>
      <c r="D101" s="154" t="s">
        <v>78</v>
      </c>
      <c r="E101" s="155">
        <v>22</v>
      </c>
      <c r="F101" s="155">
        <v>0</v>
      </c>
      <c r="G101" s="156">
        <f>E101*F101</f>
        <v>0</v>
      </c>
      <c r="O101" s="150">
        <v>2</v>
      </c>
      <c r="AA101" s="123">
        <v>12</v>
      </c>
      <c r="AB101" s="123">
        <v>0</v>
      </c>
      <c r="AC101" s="123">
        <v>54</v>
      </c>
      <c r="AZ101" s="123">
        <v>4</v>
      </c>
      <c r="BA101" s="123">
        <f>IF(AZ101=1,G101,0)</f>
        <v>0</v>
      </c>
      <c r="BB101" s="123">
        <f>IF(AZ101=2,G101,0)</f>
        <v>0</v>
      </c>
      <c r="BC101" s="123">
        <f>IF(AZ101=3,G101,0)</f>
        <v>0</v>
      </c>
      <c r="BD101" s="123">
        <f>IF(AZ101=4,G101,0)</f>
        <v>0</v>
      </c>
      <c r="BE101" s="123">
        <f>IF(AZ101=5,G101,0)</f>
        <v>0</v>
      </c>
      <c r="CZ101" s="123">
        <v>0</v>
      </c>
    </row>
    <row r="102" spans="1:15" ht="12.75">
      <c r="A102" s="157"/>
      <c r="B102" s="158"/>
      <c r="C102" s="196" t="s">
        <v>203</v>
      </c>
      <c r="D102" s="197"/>
      <c r="E102" s="159">
        <v>22</v>
      </c>
      <c r="F102" s="160"/>
      <c r="G102" s="161"/>
      <c r="M102" s="162" t="s">
        <v>203</v>
      </c>
      <c r="O102" s="150"/>
    </row>
    <row r="103" spans="1:104" ht="12.75">
      <c r="A103" s="151">
        <v>55</v>
      </c>
      <c r="B103" s="152" t="s">
        <v>204</v>
      </c>
      <c r="C103" s="153" t="s">
        <v>205</v>
      </c>
      <c r="D103" s="154" t="s">
        <v>78</v>
      </c>
      <c r="E103" s="155">
        <v>20</v>
      </c>
      <c r="F103" s="155">
        <v>0</v>
      </c>
      <c r="G103" s="156">
        <f>E103*F103</f>
        <v>0</v>
      </c>
      <c r="O103" s="150">
        <v>2</v>
      </c>
      <c r="AA103" s="123">
        <v>12</v>
      </c>
      <c r="AB103" s="123">
        <v>1</v>
      </c>
      <c r="AC103" s="123">
        <v>55</v>
      </c>
      <c r="AZ103" s="123">
        <v>3</v>
      </c>
      <c r="BA103" s="123">
        <f>IF(AZ103=1,G103,0)</f>
        <v>0</v>
      </c>
      <c r="BB103" s="123">
        <f>IF(AZ103=2,G103,0)</f>
        <v>0</v>
      </c>
      <c r="BC103" s="123">
        <f>IF(AZ103=3,G103,0)</f>
        <v>0</v>
      </c>
      <c r="BD103" s="123">
        <f>IF(AZ103=4,G103,0)</f>
        <v>0</v>
      </c>
      <c r="BE103" s="123">
        <f>IF(AZ103=5,G103,0)</f>
        <v>0</v>
      </c>
      <c r="CZ103" s="123">
        <v>4E-05</v>
      </c>
    </row>
    <row r="104" spans="1:15" ht="12.75">
      <c r="A104" s="157"/>
      <c r="B104" s="158"/>
      <c r="C104" s="196" t="s">
        <v>206</v>
      </c>
      <c r="D104" s="197"/>
      <c r="E104" s="159">
        <v>20</v>
      </c>
      <c r="F104" s="160"/>
      <c r="G104" s="161"/>
      <c r="M104" s="162" t="s">
        <v>206</v>
      </c>
      <c r="O104" s="150"/>
    </row>
    <row r="105" spans="1:104" ht="12.75">
      <c r="A105" s="151">
        <v>56</v>
      </c>
      <c r="B105" s="152" t="s">
        <v>207</v>
      </c>
      <c r="C105" s="153" t="s">
        <v>208</v>
      </c>
      <c r="D105" s="154" t="s">
        <v>78</v>
      </c>
      <c r="E105" s="155">
        <v>2</v>
      </c>
      <c r="F105" s="155">
        <v>0</v>
      </c>
      <c r="G105" s="156">
        <f>E105*F105</f>
        <v>0</v>
      </c>
      <c r="O105" s="150">
        <v>2</v>
      </c>
      <c r="AA105" s="123">
        <v>12</v>
      </c>
      <c r="AB105" s="123">
        <v>1</v>
      </c>
      <c r="AC105" s="123">
        <v>56</v>
      </c>
      <c r="AZ105" s="123">
        <v>3</v>
      </c>
      <c r="BA105" s="123">
        <f>IF(AZ105=1,G105,0)</f>
        <v>0</v>
      </c>
      <c r="BB105" s="123">
        <f>IF(AZ105=2,G105,0)</f>
        <v>0</v>
      </c>
      <c r="BC105" s="123">
        <f>IF(AZ105=3,G105,0)</f>
        <v>0</v>
      </c>
      <c r="BD105" s="123">
        <f>IF(AZ105=4,G105,0)</f>
        <v>0</v>
      </c>
      <c r="BE105" s="123">
        <f>IF(AZ105=5,G105,0)</f>
        <v>0</v>
      </c>
      <c r="CZ105" s="123">
        <v>0.00017</v>
      </c>
    </row>
    <row r="106" spans="1:15" ht="12.75">
      <c r="A106" s="157"/>
      <c r="B106" s="158"/>
      <c r="C106" s="196" t="s">
        <v>79</v>
      </c>
      <c r="D106" s="197"/>
      <c r="E106" s="159">
        <v>2</v>
      </c>
      <c r="F106" s="160"/>
      <c r="G106" s="161"/>
      <c r="M106" s="162" t="s">
        <v>79</v>
      </c>
      <c r="O106" s="150"/>
    </row>
    <row r="107" spans="1:104" ht="12.75">
      <c r="A107" s="151">
        <v>57</v>
      </c>
      <c r="B107" s="152" t="s">
        <v>209</v>
      </c>
      <c r="C107" s="153" t="s">
        <v>210</v>
      </c>
      <c r="D107" s="154" t="s">
        <v>78</v>
      </c>
      <c r="E107" s="155">
        <v>12</v>
      </c>
      <c r="F107" s="155">
        <v>0</v>
      </c>
      <c r="G107" s="156">
        <f>E107*F107</f>
        <v>0</v>
      </c>
      <c r="O107" s="150">
        <v>2</v>
      </c>
      <c r="AA107" s="123">
        <v>12</v>
      </c>
      <c r="AB107" s="123">
        <v>0</v>
      </c>
      <c r="AC107" s="123">
        <v>57</v>
      </c>
      <c r="AZ107" s="123">
        <v>4</v>
      </c>
      <c r="BA107" s="123">
        <f>IF(AZ107=1,G107,0)</f>
        <v>0</v>
      </c>
      <c r="BB107" s="123">
        <f>IF(AZ107=2,G107,0)</f>
        <v>0</v>
      </c>
      <c r="BC107" s="123">
        <f>IF(AZ107=3,G107,0)</f>
        <v>0</v>
      </c>
      <c r="BD107" s="123">
        <f>IF(AZ107=4,G107,0)</f>
        <v>0</v>
      </c>
      <c r="BE107" s="123">
        <f>IF(AZ107=5,G107,0)</f>
        <v>0</v>
      </c>
      <c r="CZ107" s="123">
        <v>0</v>
      </c>
    </row>
    <row r="108" spans="1:15" ht="12.75">
      <c r="A108" s="157"/>
      <c r="B108" s="158"/>
      <c r="C108" s="196" t="s">
        <v>211</v>
      </c>
      <c r="D108" s="197"/>
      <c r="E108" s="159">
        <v>12</v>
      </c>
      <c r="F108" s="160"/>
      <c r="G108" s="161"/>
      <c r="M108" s="162" t="s">
        <v>211</v>
      </c>
      <c r="O108" s="150"/>
    </row>
    <row r="109" spans="1:104" ht="12.75">
      <c r="A109" s="151">
        <v>58</v>
      </c>
      <c r="B109" s="152" t="s">
        <v>212</v>
      </c>
      <c r="C109" s="153" t="s">
        <v>213</v>
      </c>
      <c r="D109" s="154" t="s">
        <v>78</v>
      </c>
      <c r="E109" s="155">
        <v>12</v>
      </c>
      <c r="F109" s="155">
        <v>0</v>
      </c>
      <c r="G109" s="156">
        <f>E109*F109</f>
        <v>0</v>
      </c>
      <c r="O109" s="150">
        <v>2</v>
      </c>
      <c r="AA109" s="123">
        <v>12</v>
      </c>
      <c r="AB109" s="123">
        <v>1</v>
      </c>
      <c r="AC109" s="123">
        <v>58</v>
      </c>
      <c r="AZ109" s="123">
        <v>3</v>
      </c>
      <c r="BA109" s="123">
        <f>IF(AZ109=1,G109,0)</f>
        <v>0</v>
      </c>
      <c r="BB109" s="123">
        <f>IF(AZ109=2,G109,0)</f>
        <v>0</v>
      </c>
      <c r="BC109" s="123">
        <f>IF(AZ109=3,G109,0)</f>
        <v>0</v>
      </c>
      <c r="BD109" s="123">
        <f>IF(AZ109=4,G109,0)</f>
        <v>0</v>
      </c>
      <c r="BE109" s="123">
        <f>IF(AZ109=5,G109,0)</f>
        <v>0</v>
      </c>
      <c r="CZ109" s="123">
        <v>0.00026</v>
      </c>
    </row>
    <row r="110" spans="1:104" ht="12.75">
      <c r="A110" s="151">
        <v>59</v>
      </c>
      <c r="B110" s="152" t="s">
        <v>214</v>
      </c>
      <c r="C110" s="153" t="s">
        <v>215</v>
      </c>
      <c r="D110" s="154" t="s">
        <v>94</v>
      </c>
      <c r="E110" s="155">
        <v>3</v>
      </c>
      <c r="F110" s="155">
        <v>0</v>
      </c>
      <c r="G110" s="156">
        <f>E110*F110</f>
        <v>0</v>
      </c>
      <c r="O110" s="150">
        <v>2</v>
      </c>
      <c r="AA110" s="123">
        <v>12</v>
      </c>
      <c r="AB110" s="123">
        <v>0</v>
      </c>
      <c r="AC110" s="123">
        <v>59</v>
      </c>
      <c r="AZ110" s="123">
        <v>4</v>
      </c>
      <c r="BA110" s="123">
        <f>IF(AZ110=1,G110,0)</f>
        <v>0</v>
      </c>
      <c r="BB110" s="123">
        <f>IF(AZ110=2,G110,0)</f>
        <v>0</v>
      </c>
      <c r="BC110" s="123">
        <f>IF(AZ110=3,G110,0)</f>
        <v>0</v>
      </c>
      <c r="BD110" s="123">
        <f>IF(AZ110=4,G110,0)</f>
        <v>0</v>
      </c>
      <c r="BE110" s="123">
        <f>IF(AZ110=5,G110,0)</f>
        <v>0</v>
      </c>
      <c r="CZ110" s="123">
        <v>0</v>
      </c>
    </row>
    <row r="111" spans="1:104" ht="12.75">
      <c r="A111" s="151">
        <v>60</v>
      </c>
      <c r="B111" s="152" t="s">
        <v>216</v>
      </c>
      <c r="C111" s="153" t="s">
        <v>217</v>
      </c>
      <c r="D111" s="154" t="s">
        <v>78</v>
      </c>
      <c r="E111" s="155">
        <v>68</v>
      </c>
      <c r="F111" s="155">
        <v>0</v>
      </c>
      <c r="G111" s="156">
        <f>E111*F111</f>
        <v>0</v>
      </c>
      <c r="O111" s="150">
        <v>2</v>
      </c>
      <c r="AA111" s="123">
        <v>12</v>
      </c>
      <c r="AB111" s="123">
        <v>0</v>
      </c>
      <c r="AC111" s="123">
        <v>60</v>
      </c>
      <c r="AZ111" s="123">
        <v>4</v>
      </c>
      <c r="BA111" s="123">
        <f>IF(AZ111=1,G111,0)</f>
        <v>0</v>
      </c>
      <c r="BB111" s="123">
        <f>IF(AZ111=2,G111,0)</f>
        <v>0</v>
      </c>
      <c r="BC111" s="123">
        <f>IF(AZ111=3,G111,0)</f>
        <v>0</v>
      </c>
      <c r="BD111" s="123">
        <f>IF(AZ111=4,G111,0)</f>
        <v>0</v>
      </c>
      <c r="BE111" s="123">
        <f>IF(AZ111=5,G111,0)</f>
        <v>0</v>
      </c>
      <c r="CZ111" s="123">
        <v>0</v>
      </c>
    </row>
    <row r="112" spans="1:15" ht="12.75">
      <c r="A112" s="157"/>
      <c r="B112" s="158"/>
      <c r="C112" s="196" t="s">
        <v>218</v>
      </c>
      <c r="D112" s="197"/>
      <c r="E112" s="159">
        <v>68</v>
      </c>
      <c r="F112" s="160"/>
      <c r="G112" s="161"/>
      <c r="M112" s="162" t="s">
        <v>218</v>
      </c>
      <c r="O112" s="150"/>
    </row>
    <row r="113" spans="1:104" ht="12.75">
      <c r="A113" s="151">
        <v>61</v>
      </c>
      <c r="B113" s="152" t="s">
        <v>219</v>
      </c>
      <c r="C113" s="153" t="s">
        <v>220</v>
      </c>
      <c r="D113" s="154" t="s">
        <v>78</v>
      </c>
      <c r="E113" s="155">
        <v>68</v>
      </c>
      <c r="F113" s="155">
        <v>0</v>
      </c>
      <c r="G113" s="156">
        <f>E113*F113</f>
        <v>0</v>
      </c>
      <c r="O113" s="150">
        <v>2</v>
      </c>
      <c r="AA113" s="123">
        <v>12</v>
      </c>
      <c r="AB113" s="123">
        <v>1</v>
      </c>
      <c r="AC113" s="123">
        <v>61</v>
      </c>
      <c r="AZ113" s="123">
        <v>3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0.00015</v>
      </c>
    </row>
    <row r="114" spans="1:104" ht="12.75">
      <c r="A114" s="151">
        <v>62</v>
      </c>
      <c r="B114" s="152" t="s">
        <v>216</v>
      </c>
      <c r="C114" s="153" t="s">
        <v>217</v>
      </c>
      <c r="D114" s="154" t="s">
        <v>78</v>
      </c>
      <c r="E114" s="155">
        <v>23</v>
      </c>
      <c r="F114" s="155">
        <v>0</v>
      </c>
      <c r="G114" s="156">
        <f>E114*F114</f>
        <v>0</v>
      </c>
      <c r="O114" s="150">
        <v>2</v>
      </c>
      <c r="AA114" s="123">
        <v>12</v>
      </c>
      <c r="AB114" s="123">
        <v>0</v>
      </c>
      <c r="AC114" s="123">
        <v>62</v>
      </c>
      <c r="AZ114" s="123">
        <v>4</v>
      </c>
      <c r="BA114" s="123">
        <f>IF(AZ114=1,G114,0)</f>
        <v>0</v>
      </c>
      <c r="BB114" s="123">
        <f>IF(AZ114=2,G114,0)</f>
        <v>0</v>
      </c>
      <c r="BC114" s="123">
        <f>IF(AZ114=3,G114,0)</f>
        <v>0</v>
      </c>
      <c r="BD114" s="123">
        <f>IF(AZ114=4,G114,0)</f>
        <v>0</v>
      </c>
      <c r="BE114" s="123">
        <f>IF(AZ114=5,G114,0)</f>
        <v>0</v>
      </c>
      <c r="CZ114" s="123">
        <v>0</v>
      </c>
    </row>
    <row r="115" spans="1:15" ht="12.75">
      <c r="A115" s="157"/>
      <c r="B115" s="158"/>
      <c r="C115" s="196" t="s">
        <v>221</v>
      </c>
      <c r="D115" s="197"/>
      <c r="E115" s="159">
        <v>10</v>
      </c>
      <c r="F115" s="160"/>
      <c r="G115" s="161"/>
      <c r="M115" s="162" t="s">
        <v>221</v>
      </c>
      <c r="O115" s="150"/>
    </row>
    <row r="116" spans="1:15" ht="12.75">
      <c r="A116" s="157"/>
      <c r="B116" s="158"/>
      <c r="C116" s="196" t="s">
        <v>222</v>
      </c>
      <c r="D116" s="197"/>
      <c r="E116" s="159">
        <v>12</v>
      </c>
      <c r="F116" s="160"/>
      <c r="G116" s="161"/>
      <c r="M116" s="162" t="s">
        <v>222</v>
      </c>
      <c r="O116" s="150"/>
    </row>
    <row r="117" spans="1:15" ht="12.75">
      <c r="A117" s="157"/>
      <c r="B117" s="158"/>
      <c r="C117" s="196" t="s">
        <v>96</v>
      </c>
      <c r="D117" s="197"/>
      <c r="E117" s="159">
        <v>1</v>
      </c>
      <c r="F117" s="160"/>
      <c r="G117" s="161"/>
      <c r="M117" s="162" t="s">
        <v>96</v>
      </c>
      <c r="O117" s="150"/>
    </row>
    <row r="118" spans="1:104" ht="12.75">
      <c r="A118" s="151">
        <v>63</v>
      </c>
      <c r="B118" s="152" t="s">
        <v>223</v>
      </c>
      <c r="C118" s="153" t="s">
        <v>224</v>
      </c>
      <c r="D118" s="154" t="s">
        <v>78</v>
      </c>
      <c r="E118" s="155">
        <v>23</v>
      </c>
      <c r="F118" s="155">
        <v>0</v>
      </c>
      <c r="G118" s="156">
        <f>E118*F118</f>
        <v>0</v>
      </c>
      <c r="O118" s="150">
        <v>2</v>
      </c>
      <c r="AA118" s="123">
        <v>12</v>
      </c>
      <c r="AB118" s="123">
        <v>1</v>
      </c>
      <c r="AC118" s="123">
        <v>63</v>
      </c>
      <c r="AZ118" s="123">
        <v>3</v>
      </c>
      <c r="BA118" s="123">
        <f>IF(AZ118=1,G118,0)</f>
        <v>0</v>
      </c>
      <c r="BB118" s="123">
        <f>IF(AZ118=2,G118,0)</f>
        <v>0</v>
      </c>
      <c r="BC118" s="123">
        <f>IF(AZ118=3,G118,0)</f>
        <v>0</v>
      </c>
      <c r="BD118" s="123">
        <f>IF(AZ118=4,G118,0)</f>
        <v>0</v>
      </c>
      <c r="BE118" s="123">
        <f>IF(AZ118=5,G118,0)</f>
        <v>0</v>
      </c>
      <c r="CZ118" s="123">
        <v>0.00016</v>
      </c>
    </row>
    <row r="119" spans="1:104" ht="12.75">
      <c r="A119" s="151">
        <v>64</v>
      </c>
      <c r="B119" s="152" t="s">
        <v>225</v>
      </c>
      <c r="C119" s="153" t="s">
        <v>226</v>
      </c>
      <c r="D119" s="154" t="s">
        <v>78</v>
      </c>
      <c r="E119" s="155">
        <v>26</v>
      </c>
      <c r="F119" s="155">
        <v>0</v>
      </c>
      <c r="G119" s="156">
        <f>E119*F119</f>
        <v>0</v>
      </c>
      <c r="O119" s="150">
        <v>2</v>
      </c>
      <c r="AA119" s="123">
        <v>12</v>
      </c>
      <c r="AB119" s="123">
        <v>0</v>
      </c>
      <c r="AC119" s="123">
        <v>64</v>
      </c>
      <c r="AZ119" s="123">
        <v>4</v>
      </c>
      <c r="BA119" s="123">
        <f>IF(AZ119=1,G119,0)</f>
        <v>0</v>
      </c>
      <c r="BB119" s="123">
        <f>IF(AZ119=2,G119,0)</f>
        <v>0</v>
      </c>
      <c r="BC119" s="123">
        <f>IF(AZ119=3,G119,0)</f>
        <v>0</v>
      </c>
      <c r="BD119" s="123">
        <f>IF(AZ119=4,G119,0)</f>
        <v>0</v>
      </c>
      <c r="BE119" s="123">
        <f>IF(AZ119=5,G119,0)</f>
        <v>0</v>
      </c>
      <c r="CZ119" s="123">
        <v>0</v>
      </c>
    </row>
    <row r="120" spans="1:15" ht="12.75">
      <c r="A120" s="157"/>
      <c r="B120" s="158"/>
      <c r="C120" s="196" t="s">
        <v>227</v>
      </c>
      <c r="D120" s="197"/>
      <c r="E120" s="159">
        <v>24</v>
      </c>
      <c r="F120" s="160"/>
      <c r="G120" s="161"/>
      <c r="M120" s="162" t="s">
        <v>227</v>
      </c>
      <c r="O120" s="150"/>
    </row>
    <row r="121" spans="1:15" ht="12.75">
      <c r="A121" s="157"/>
      <c r="B121" s="158"/>
      <c r="C121" s="196" t="s">
        <v>95</v>
      </c>
      <c r="D121" s="197"/>
      <c r="E121" s="159">
        <v>2</v>
      </c>
      <c r="F121" s="160"/>
      <c r="G121" s="161"/>
      <c r="M121" s="162" t="s">
        <v>95</v>
      </c>
      <c r="O121" s="150"/>
    </row>
    <row r="122" spans="1:104" ht="12.75">
      <c r="A122" s="151">
        <v>65</v>
      </c>
      <c r="B122" s="152" t="s">
        <v>228</v>
      </c>
      <c r="C122" s="153" t="s">
        <v>229</v>
      </c>
      <c r="D122" s="154" t="s">
        <v>78</v>
      </c>
      <c r="E122" s="155">
        <v>26</v>
      </c>
      <c r="F122" s="155">
        <v>0</v>
      </c>
      <c r="G122" s="156">
        <f>E122*F122</f>
        <v>0</v>
      </c>
      <c r="O122" s="150">
        <v>2</v>
      </c>
      <c r="AA122" s="123">
        <v>12</v>
      </c>
      <c r="AB122" s="123">
        <v>1</v>
      </c>
      <c r="AC122" s="123">
        <v>65</v>
      </c>
      <c r="AZ122" s="123">
        <v>3</v>
      </c>
      <c r="BA122" s="123">
        <f>IF(AZ122=1,G122,0)</f>
        <v>0</v>
      </c>
      <c r="BB122" s="123">
        <f>IF(AZ122=2,G122,0)</f>
        <v>0</v>
      </c>
      <c r="BC122" s="123">
        <f>IF(AZ122=3,G122,0)</f>
        <v>0</v>
      </c>
      <c r="BD122" s="123">
        <f>IF(AZ122=4,G122,0)</f>
        <v>0</v>
      </c>
      <c r="BE122" s="123">
        <f>IF(AZ122=5,G122,0)</f>
        <v>0</v>
      </c>
      <c r="CZ122" s="123">
        <v>0.00022</v>
      </c>
    </row>
    <row r="123" spans="1:104" ht="12.75">
      <c r="A123" s="151">
        <v>66</v>
      </c>
      <c r="B123" s="152" t="s">
        <v>230</v>
      </c>
      <c r="C123" s="153" t="s">
        <v>231</v>
      </c>
      <c r="D123" s="154" t="s">
        <v>78</v>
      </c>
      <c r="E123" s="155">
        <v>11</v>
      </c>
      <c r="F123" s="155">
        <v>0</v>
      </c>
      <c r="G123" s="156">
        <f>E123*F123</f>
        <v>0</v>
      </c>
      <c r="O123" s="150">
        <v>2</v>
      </c>
      <c r="AA123" s="123">
        <v>12</v>
      </c>
      <c r="AB123" s="123">
        <v>0</v>
      </c>
      <c r="AC123" s="123">
        <v>66</v>
      </c>
      <c r="AZ123" s="123">
        <v>4</v>
      </c>
      <c r="BA123" s="123">
        <f>IF(AZ123=1,G123,0)</f>
        <v>0</v>
      </c>
      <c r="BB123" s="123">
        <f>IF(AZ123=2,G123,0)</f>
        <v>0</v>
      </c>
      <c r="BC123" s="123">
        <f>IF(AZ123=3,G123,0)</f>
        <v>0</v>
      </c>
      <c r="BD123" s="123">
        <f>IF(AZ123=4,G123,0)</f>
        <v>0</v>
      </c>
      <c r="BE123" s="123">
        <f>IF(AZ123=5,G123,0)</f>
        <v>0</v>
      </c>
      <c r="CZ123" s="123">
        <v>0</v>
      </c>
    </row>
    <row r="124" spans="1:15" ht="12.75">
      <c r="A124" s="157"/>
      <c r="B124" s="158"/>
      <c r="C124" s="196" t="s">
        <v>232</v>
      </c>
      <c r="D124" s="197"/>
      <c r="E124" s="159">
        <v>11</v>
      </c>
      <c r="F124" s="160"/>
      <c r="G124" s="161"/>
      <c r="M124" s="162" t="s">
        <v>232</v>
      </c>
      <c r="O124" s="150"/>
    </row>
    <row r="125" spans="1:104" ht="12.75">
      <c r="A125" s="151">
        <v>67</v>
      </c>
      <c r="B125" s="152" t="s">
        <v>233</v>
      </c>
      <c r="C125" s="153" t="s">
        <v>234</v>
      </c>
      <c r="D125" s="154" t="s">
        <v>78</v>
      </c>
      <c r="E125" s="155">
        <v>39</v>
      </c>
      <c r="F125" s="155">
        <v>0</v>
      </c>
      <c r="G125" s="156">
        <f>E125*F125</f>
        <v>0</v>
      </c>
      <c r="O125" s="150">
        <v>2</v>
      </c>
      <c r="AA125" s="123">
        <v>12</v>
      </c>
      <c r="AB125" s="123">
        <v>0</v>
      </c>
      <c r="AC125" s="123">
        <v>67</v>
      </c>
      <c r="AZ125" s="123">
        <v>4</v>
      </c>
      <c r="BA125" s="123">
        <f>IF(AZ125=1,G125,0)</f>
        <v>0</v>
      </c>
      <c r="BB125" s="123">
        <f>IF(AZ125=2,G125,0)</f>
        <v>0</v>
      </c>
      <c r="BC125" s="123">
        <f>IF(AZ125=3,G125,0)</f>
        <v>0</v>
      </c>
      <c r="BD125" s="123">
        <f>IF(AZ125=4,G125,0)</f>
        <v>0</v>
      </c>
      <c r="BE125" s="123">
        <f>IF(AZ125=5,G125,0)</f>
        <v>0</v>
      </c>
      <c r="CZ125" s="123">
        <v>0</v>
      </c>
    </row>
    <row r="126" spans="1:15" ht="12.75">
      <c r="A126" s="157"/>
      <c r="B126" s="158"/>
      <c r="C126" s="196" t="s">
        <v>235</v>
      </c>
      <c r="D126" s="197"/>
      <c r="E126" s="159">
        <v>39</v>
      </c>
      <c r="F126" s="160"/>
      <c r="G126" s="161"/>
      <c r="M126" s="162" t="s">
        <v>235</v>
      </c>
      <c r="O126" s="150"/>
    </row>
    <row r="127" spans="1:104" ht="12.75">
      <c r="A127" s="151">
        <v>68</v>
      </c>
      <c r="B127" s="152" t="s">
        <v>236</v>
      </c>
      <c r="C127" s="153" t="s">
        <v>237</v>
      </c>
      <c r="D127" s="154" t="s">
        <v>78</v>
      </c>
      <c r="E127" s="155">
        <v>50</v>
      </c>
      <c r="F127" s="155">
        <v>0</v>
      </c>
      <c r="G127" s="156">
        <f>E127*F127</f>
        <v>0</v>
      </c>
      <c r="O127" s="150">
        <v>2</v>
      </c>
      <c r="AA127" s="123">
        <v>12</v>
      </c>
      <c r="AB127" s="123">
        <v>1</v>
      </c>
      <c r="AC127" s="123">
        <v>68</v>
      </c>
      <c r="AZ127" s="123">
        <v>3</v>
      </c>
      <c r="BA127" s="123">
        <f>IF(AZ127=1,G127,0)</f>
        <v>0</v>
      </c>
      <c r="BB127" s="123">
        <f>IF(AZ127=2,G127,0)</f>
        <v>0</v>
      </c>
      <c r="BC127" s="123">
        <f>IF(AZ127=3,G127,0)</f>
        <v>0</v>
      </c>
      <c r="BD127" s="123">
        <f>IF(AZ127=4,G127,0)</f>
        <v>0</v>
      </c>
      <c r="BE127" s="123">
        <f>IF(AZ127=5,G127,0)</f>
        <v>0</v>
      </c>
      <c r="CZ127" s="123">
        <v>0.00021</v>
      </c>
    </row>
    <row r="128" spans="1:104" ht="12.75">
      <c r="A128" s="151">
        <v>69</v>
      </c>
      <c r="B128" s="152" t="s">
        <v>238</v>
      </c>
      <c r="C128" s="153" t="s">
        <v>239</v>
      </c>
      <c r="D128" s="154" t="s">
        <v>78</v>
      </c>
      <c r="E128" s="155">
        <v>12</v>
      </c>
      <c r="F128" s="155">
        <v>0</v>
      </c>
      <c r="G128" s="156">
        <f>E128*F128</f>
        <v>0</v>
      </c>
      <c r="O128" s="150">
        <v>2</v>
      </c>
      <c r="AA128" s="123">
        <v>12</v>
      </c>
      <c r="AB128" s="123">
        <v>0</v>
      </c>
      <c r="AC128" s="123">
        <v>69</v>
      </c>
      <c r="AZ128" s="123">
        <v>4</v>
      </c>
      <c r="BA128" s="123">
        <f>IF(AZ128=1,G128,0)</f>
        <v>0</v>
      </c>
      <c r="BB128" s="123">
        <f>IF(AZ128=2,G128,0)</f>
        <v>0</v>
      </c>
      <c r="BC128" s="123">
        <f>IF(AZ128=3,G128,0)</f>
        <v>0</v>
      </c>
      <c r="BD128" s="123">
        <f>IF(AZ128=4,G128,0)</f>
        <v>0</v>
      </c>
      <c r="BE128" s="123">
        <f>IF(AZ128=5,G128,0)</f>
        <v>0</v>
      </c>
      <c r="CZ128" s="123">
        <v>0</v>
      </c>
    </row>
    <row r="129" spans="1:15" ht="12.75">
      <c r="A129" s="157"/>
      <c r="B129" s="158"/>
      <c r="C129" s="196" t="s">
        <v>211</v>
      </c>
      <c r="D129" s="197"/>
      <c r="E129" s="159">
        <v>12</v>
      </c>
      <c r="F129" s="160"/>
      <c r="G129" s="161"/>
      <c r="M129" s="162" t="s">
        <v>211</v>
      </c>
      <c r="O129" s="150"/>
    </row>
    <row r="130" spans="1:104" ht="12.75">
      <c r="A130" s="151">
        <v>70</v>
      </c>
      <c r="B130" s="152" t="s">
        <v>240</v>
      </c>
      <c r="C130" s="153" t="s">
        <v>241</v>
      </c>
      <c r="D130" s="154" t="s">
        <v>78</v>
      </c>
      <c r="E130" s="155">
        <v>12</v>
      </c>
      <c r="F130" s="155">
        <v>0</v>
      </c>
      <c r="G130" s="156">
        <f>E130*F130</f>
        <v>0</v>
      </c>
      <c r="O130" s="150">
        <v>2</v>
      </c>
      <c r="AA130" s="123">
        <v>12</v>
      </c>
      <c r="AB130" s="123">
        <v>1</v>
      </c>
      <c r="AC130" s="123">
        <v>70</v>
      </c>
      <c r="AZ130" s="123">
        <v>3</v>
      </c>
      <c r="BA130" s="123">
        <f>IF(AZ130=1,G130,0)</f>
        <v>0</v>
      </c>
      <c r="BB130" s="123">
        <f>IF(AZ130=2,G130,0)</f>
        <v>0</v>
      </c>
      <c r="BC130" s="123">
        <f>IF(AZ130=3,G130,0)</f>
        <v>0</v>
      </c>
      <c r="BD130" s="123">
        <f>IF(AZ130=4,G130,0)</f>
        <v>0</v>
      </c>
      <c r="BE130" s="123">
        <f>IF(AZ130=5,G130,0)</f>
        <v>0</v>
      </c>
      <c r="CZ130" s="123">
        <v>0.0003</v>
      </c>
    </row>
    <row r="131" spans="1:104" ht="12.75">
      <c r="A131" s="151">
        <v>71</v>
      </c>
      <c r="B131" s="152" t="s">
        <v>242</v>
      </c>
      <c r="C131" s="153" t="s">
        <v>243</v>
      </c>
      <c r="D131" s="154" t="s">
        <v>78</v>
      </c>
      <c r="E131" s="155">
        <v>12</v>
      </c>
      <c r="F131" s="155">
        <v>0</v>
      </c>
      <c r="G131" s="156">
        <f>E131*F131</f>
        <v>0</v>
      </c>
      <c r="O131" s="150">
        <v>2</v>
      </c>
      <c r="AA131" s="123">
        <v>12</v>
      </c>
      <c r="AB131" s="123">
        <v>0</v>
      </c>
      <c r="AC131" s="123">
        <v>71</v>
      </c>
      <c r="AZ131" s="123">
        <v>4</v>
      </c>
      <c r="BA131" s="123">
        <f>IF(AZ131=1,G131,0)</f>
        <v>0</v>
      </c>
      <c r="BB131" s="123">
        <f>IF(AZ131=2,G131,0)</f>
        <v>0</v>
      </c>
      <c r="BC131" s="123">
        <f>IF(AZ131=3,G131,0)</f>
        <v>0</v>
      </c>
      <c r="BD131" s="123">
        <f>IF(AZ131=4,G131,0)</f>
        <v>0</v>
      </c>
      <c r="BE131" s="123">
        <f>IF(AZ131=5,G131,0)</f>
        <v>0</v>
      </c>
      <c r="CZ131" s="123">
        <v>0</v>
      </c>
    </row>
    <row r="132" spans="1:15" ht="12.75">
      <c r="A132" s="157"/>
      <c r="B132" s="158"/>
      <c r="C132" s="196" t="s">
        <v>244</v>
      </c>
      <c r="D132" s="197"/>
      <c r="E132" s="159">
        <v>12</v>
      </c>
      <c r="F132" s="160"/>
      <c r="G132" s="161"/>
      <c r="M132" s="162" t="s">
        <v>244</v>
      </c>
      <c r="O132" s="150"/>
    </row>
    <row r="133" spans="1:104" ht="12.75">
      <c r="A133" s="151">
        <v>72</v>
      </c>
      <c r="B133" s="152" t="s">
        <v>245</v>
      </c>
      <c r="C133" s="153" t="s">
        <v>224</v>
      </c>
      <c r="D133" s="154" t="s">
        <v>78</v>
      </c>
      <c r="E133" s="155">
        <v>12</v>
      </c>
      <c r="F133" s="155">
        <v>0</v>
      </c>
      <c r="G133" s="156">
        <f>E133*F133</f>
        <v>0</v>
      </c>
      <c r="O133" s="150">
        <v>2</v>
      </c>
      <c r="AA133" s="123">
        <v>12</v>
      </c>
      <c r="AB133" s="123">
        <v>1</v>
      </c>
      <c r="AC133" s="123">
        <v>72</v>
      </c>
      <c r="AZ133" s="123">
        <v>3</v>
      </c>
      <c r="BA133" s="123">
        <f>IF(AZ133=1,G133,0)</f>
        <v>0</v>
      </c>
      <c r="BB133" s="123">
        <f>IF(AZ133=2,G133,0)</f>
        <v>0</v>
      </c>
      <c r="BC133" s="123">
        <f>IF(AZ133=3,G133,0)</f>
        <v>0</v>
      </c>
      <c r="BD133" s="123">
        <f>IF(AZ133=4,G133,0)</f>
        <v>0</v>
      </c>
      <c r="BE133" s="123">
        <f>IF(AZ133=5,G133,0)</f>
        <v>0</v>
      </c>
      <c r="CZ133" s="123">
        <v>0.00016</v>
      </c>
    </row>
    <row r="134" spans="1:104" ht="12.75">
      <c r="A134" s="151">
        <v>73</v>
      </c>
      <c r="B134" s="152" t="s">
        <v>246</v>
      </c>
      <c r="C134" s="153" t="s">
        <v>247</v>
      </c>
      <c r="D134" s="154" t="s">
        <v>78</v>
      </c>
      <c r="E134" s="155">
        <v>7</v>
      </c>
      <c r="F134" s="155">
        <v>0</v>
      </c>
      <c r="G134" s="156">
        <f>E134*F134</f>
        <v>0</v>
      </c>
      <c r="O134" s="150">
        <v>2</v>
      </c>
      <c r="AA134" s="123">
        <v>12</v>
      </c>
      <c r="AB134" s="123">
        <v>0</v>
      </c>
      <c r="AC134" s="123">
        <v>73</v>
      </c>
      <c r="AZ134" s="123">
        <v>4</v>
      </c>
      <c r="BA134" s="123">
        <f>IF(AZ134=1,G134,0)</f>
        <v>0</v>
      </c>
      <c r="BB134" s="123">
        <f>IF(AZ134=2,G134,0)</f>
        <v>0</v>
      </c>
      <c r="BC134" s="123">
        <f>IF(AZ134=3,G134,0)</f>
        <v>0</v>
      </c>
      <c r="BD134" s="123">
        <f>IF(AZ134=4,G134,0)</f>
        <v>0</v>
      </c>
      <c r="BE134" s="123">
        <f>IF(AZ134=5,G134,0)</f>
        <v>0</v>
      </c>
      <c r="CZ134" s="123">
        <v>0</v>
      </c>
    </row>
    <row r="135" spans="1:15" ht="12.75">
      <c r="A135" s="157"/>
      <c r="B135" s="158"/>
      <c r="C135" s="196" t="s">
        <v>248</v>
      </c>
      <c r="D135" s="197"/>
      <c r="E135" s="159">
        <v>7</v>
      </c>
      <c r="F135" s="160"/>
      <c r="G135" s="161"/>
      <c r="M135" s="162" t="s">
        <v>248</v>
      </c>
      <c r="O135" s="150"/>
    </row>
    <row r="136" spans="1:104" ht="12.75">
      <c r="A136" s="151">
        <v>74</v>
      </c>
      <c r="B136" s="152" t="s">
        <v>249</v>
      </c>
      <c r="C136" s="153" t="s">
        <v>237</v>
      </c>
      <c r="D136" s="154" t="s">
        <v>78</v>
      </c>
      <c r="E136" s="155">
        <v>7</v>
      </c>
      <c r="F136" s="155">
        <v>0</v>
      </c>
      <c r="G136" s="156">
        <f>E136*F136</f>
        <v>0</v>
      </c>
      <c r="O136" s="150">
        <v>2</v>
      </c>
      <c r="AA136" s="123">
        <v>12</v>
      </c>
      <c r="AB136" s="123">
        <v>1</v>
      </c>
      <c r="AC136" s="123">
        <v>74</v>
      </c>
      <c r="AZ136" s="123">
        <v>3</v>
      </c>
      <c r="BA136" s="123">
        <f>IF(AZ136=1,G136,0)</f>
        <v>0</v>
      </c>
      <c r="BB136" s="123">
        <f>IF(AZ136=2,G136,0)</f>
        <v>0</v>
      </c>
      <c r="BC136" s="123">
        <f>IF(AZ136=3,G136,0)</f>
        <v>0</v>
      </c>
      <c r="BD136" s="123">
        <f>IF(AZ136=4,G136,0)</f>
        <v>0</v>
      </c>
      <c r="BE136" s="123">
        <f>IF(AZ136=5,G136,0)</f>
        <v>0</v>
      </c>
      <c r="CZ136" s="123">
        <v>0.00021</v>
      </c>
    </row>
    <row r="137" spans="1:104" ht="22.5">
      <c r="A137" s="151">
        <v>75</v>
      </c>
      <c r="B137" s="152" t="s">
        <v>250</v>
      </c>
      <c r="C137" s="153" t="s">
        <v>251</v>
      </c>
      <c r="D137" s="154" t="s">
        <v>78</v>
      </c>
      <c r="E137" s="155">
        <v>3</v>
      </c>
      <c r="F137" s="155">
        <v>0</v>
      </c>
      <c r="G137" s="156">
        <f>E137*F137</f>
        <v>0</v>
      </c>
      <c r="O137" s="150">
        <v>2</v>
      </c>
      <c r="AA137" s="123">
        <v>12</v>
      </c>
      <c r="AB137" s="123">
        <v>0</v>
      </c>
      <c r="AC137" s="123">
        <v>75</v>
      </c>
      <c r="AZ137" s="123">
        <v>4</v>
      </c>
      <c r="BA137" s="123">
        <f>IF(AZ137=1,G137,0)</f>
        <v>0</v>
      </c>
      <c r="BB137" s="123">
        <f>IF(AZ137=2,G137,0)</f>
        <v>0</v>
      </c>
      <c r="BC137" s="123">
        <f>IF(AZ137=3,G137,0)</f>
        <v>0</v>
      </c>
      <c r="BD137" s="123">
        <f>IF(AZ137=4,G137,0)</f>
        <v>0</v>
      </c>
      <c r="BE137" s="123">
        <f>IF(AZ137=5,G137,0)</f>
        <v>0</v>
      </c>
      <c r="CZ137" s="123">
        <v>0.00023</v>
      </c>
    </row>
    <row r="138" spans="1:15" ht="12.75">
      <c r="A138" s="157"/>
      <c r="B138" s="158"/>
      <c r="C138" s="196" t="s">
        <v>167</v>
      </c>
      <c r="D138" s="197"/>
      <c r="E138" s="159">
        <v>3</v>
      </c>
      <c r="F138" s="160"/>
      <c r="G138" s="161"/>
      <c r="M138" s="162" t="s">
        <v>167</v>
      </c>
      <c r="O138" s="150"/>
    </row>
    <row r="139" spans="1:104" ht="12.75">
      <c r="A139" s="151">
        <v>76</v>
      </c>
      <c r="B139" s="152" t="s">
        <v>252</v>
      </c>
      <c r="C139" s="153" t="s">
        <v>253</v>
      </c>
      <c r="D139" s="154" t="s">
        <v>78</v>
      </c>
      <c r="E139" s="155">
        <v>23</v>
      </c>
      <c r="F139" s="155">
        <v>0</v>
      </c>
      <c r="G139" s="156">
        <f>E139*F139</f>
        <v>0</v>
      </c>
      <c r="O139" s="150">
        <v>2</v>
      </c>
      <c r="AA139" s="123">
        <v>12</v>
      </c>
      <c r="AB139" s="123">
        <v>0</v>
      </c>
      <c r="AC139" s="123">
        <v>76</v>
      </c>
      <c r="AZ139" s="123">
        <v>4</v>
      </c>
      <c r="BA139" s="123">
        <f>IF(AZ139=1,G139,0)</f>
        <v>0</v>
      </c>
      <c r="BB139" s="123">
        <f>IF(AZ139=2,G139,0)</f>
        <v>0</v>
      </c>
      <c r="BC139" s="123">
        <f>IF(AZ139=3,G139,0)</f>
        <v>0</v>
      </c>
      <c r="BD139" s="123">
        <f>IF(AZ139=4,G139,0)</f>
        <v>0</v>
      </c>
      <c r="BE139" s="123">
        <f>IF(AZ139=5,G139,0)</f>
        <v>0</v>
      </c>
      <c r="CZ139" s="123">
        <v>0</v>
      </c>
    </row>
    <row r="140" spans="1:15" ht="12.75">
      <c r="A140" s="157"/>
      <c r="B140" s="158"/>
      <c r="C140" s="196" t="s">
        <v>89</v>
      </c>
      <c r="D140" s="197"/>
      <c r="E140" s="159">
        <v>23</v>
      </c>
      <c r="F140" s="160"/>
      <c r="G140" s="161"/>
      <c r="M140" s="162" t="s">
        <v>89</v>
      </c>
      <c r="O140" s="150"/>
    </row>
    <row r="141" spans="1:104" ht="12.75">
      <c r="A141" s="151">
        <v>77</v>
      </c>
      <c r="B141" s="152" t="s">
        <v>254</v>
      </c>
      <c r="C141" s="153" t="s">
        <v>255</v>
      </c>
      <c r="D141" s="154" t="s">
        <v>78</v>
      </c>
      <c r="E141" s="155">
        <v>23</v>
      </c>
      <c r="F141" s="155">
        <v>0</v>
      </c>
      <c r="G141" s="156">
        <f>E141*F141</f>
        <v>0</v>
      </c>
      <c r="O141" s="150">
        <v>2</v>
      </c>
      <c r="AA141" s="123">
        <v>12</v>
      </c>
      <c r="AB141" s="123">
        <v>1</v>
      </c>
      <c r="AC141" s="123">
        <v>77</v>
      </c>
      <c r="AZ141" s="123">
        <v>3</v>
      </c>
      <c r="BA141" s="123">
        <f>IF(AZ141=1,G141,0)</f>
        <v>0</v>
      </c>
      <c r="BB141" s="123">
        <f>IF(AZ141=2,G141,0)</f>
        <v>0</v>
      </c>
      <c r="BC141" s="123">
        <f>IF(AZ141=3,G141,0)</f>
        <v>0</v>
      </c>
      <c r="BD141" s="123">
        <f>IF(AZ141=4,G141,0)</f>
        <v>0</v>
      </c>
      <c r="BE141" s="123">
        <f>IF(AZ141=5,G141,0)</f>
        <v>0</v>
      </c>
      <c r="CZ141" s="123">
        <v>0.00177</v>
      </c>
    </row>
    <row r="142" spans="1:104" ht="12.75">
      <c r="A142" s="151">
        <v>78</v>
      </c>
      <c r="B142" s="152" t="s">
        <v>256</v>
      </c>
      <c r="C142" s="153" t="s">
        <v>257</v>
      </c>
      <c r="D142" s="154" t="s">
        <v>78</v>
      </c>
      <c r="E142" s="155">
        <v>5</v>
      </c>
      <c r="F142" s="155">
        <v>0</v>
      </c>
      <c r="G142" s="156">
        <f>E142*F142</f>
        <v>0</v>
      </c>
      <c r="O142" s="150">
        <v>2</v>
      </c>
      <c r="AA142" s="123">
        <v>12</v>
      </c>
      <c r="AB142" s="123">
        <v>0</v>
      </c>
      <c r="AC142" s="123">
        <v>78</v>
      </c>
      <c r="AZ142" s="123">
        <v>4</v>
      </c>
      <c r="BA142" s="123">
        <f>IF(AZ142=1,G142,0)</f>
        <v>0</v>
      </c>
      <c r="BB142" s="123">
        <f>IF(AZ142=2,G142,0)</f>
        <v>0</v>
      </c>
      <c r="BC142" s="123">
        <f>IF(AZ142=3,G142,0)</f>
        <v>0</v>
      </c>
      <c r="BD142" s="123">
        <f>IF(AZ142=4,G142,0)</f>
        <v>0</v>
      </c>
      <c r="BE142" s="123">
        <f>IF(AZ142=5,G142,0)</f>
        <v>0</v>
      </c>
      <c r="CZ142" s="123">
        <v>0</v>
      </c>
    </row>
    <row r="143" spans="1:15" ht="12.75">
      <c r="A143" s="157"/>
      <c r="B143" s="158"/>
      <c r="C143" s="196" t="s">
        <v>190</v>
      </c>
      <c r="D143" s="197"/>
      <c r="E143" s="159">
        <v>5</v>
      </c>
      <c r="F143" s="160"/>
      <c r="G143" s="161"/>
      <c r="M143" s="162" t="s">
        <v>190</v>
      </c>
      <c r="O143" s="150"/>
    </row>
    <row r="144" spans="1:104" ht="12.75">
      <c r="A144" s="151">
        <v>79</v>
      </c>
      <c r="B144" s="152" t="s">
        <v>258</v>
      </c>
      <c r="C144" s="153" t="s">
        <v>259</v>
      </c>
      <c r="D144" s="154" t="s">
        <v>78</v>
      </c>
      <c r="E144" s="155">
        <v>5</v>
      </c>
      <c r="F144" s="155">
        <v>0</v>
      </c>
      <c r="G144" s="156">
        <f>E144*F144</f>
        <v>0</v>
      </c>
      <c r="O144" s="150">
        <v>2</v>
      </c>
      <c r="AA144" s="123">
        <v>12</v>
      </c>
      <c r="AB144" s="123">
        <v>1</v>
      </c>
      <c r="AC144" s="123">
        <v>79</v>
      </c>
      <c r="AZ144" s="123">
        <v>3</v>
      </c>
      <c r="BA144" s="123">
        <f>IF(AZ144=1,G144,0)</f>
        <v>0</v>
      </c>
      <c r="BB144" s="123">
        <f>IF(AZ144=2,G144,0)</f>
        <v>0</v>
      </c>
      <c r="BC144" s="123">
        <f>IF(AZ144=3,G144,0)</f>
        <v>0</v>
      </c>
      <c r="BD144" s="123">
        <f>IF(AZ144=4,G144,0)</f>
        <v>0</v>
      </c>
      <c r="BE144" s="123">
        <f>IF(AZ144=5,G144,0)</f>
        <v>0</v>
      </c>
      <c r="CZ144" s="123">
        <v>0.00225</v>
      </c>
    </row>
    <row r="145" spans="1:104" ht="12.75">
      <c r="A145" s="151">
        <v>80</v>
      </c>
      <c r="B145" s="152" t="s">
        <v>260</v>
      </c>
      <c r="C145" s="153" t="s">
        <v>261</v>
      </c>
      <c r="D145" s="154" t="s">
        <v>54</v>
      </c>
      <c r="E145" s="155">
        <v>0.01</v>
      </c>
      <c r="F145" s="155">
        <v>0</v>
      </c>
      <c r="G145" s="156">
        <f>E145*F145</f>
        <v>0</v>
      </c>
      <c r="O145" s="150">
        <v>2</v>
      </c>
      <c r="AA145" s="123">
        <v>12</v>
      </c>
      <c r="AB145" s="123">
        <v>0</v>
      </c>
      <c r="AC145" s="123">
        <v>80</v>
      </c>
      <c r="AZ145" s="123">
        <v>4</v>
      </c>
      <c r="BA145" s="123">
        <f>IF(AZ145=1,G145,0)</f>
        <v>0</v>
      </c>
      <c r="BB145" s="123">
        <f>IF(AZ145=2,G145,0)</f>
        <v>0</v>
      </c>
      <c r="BC145" s="123">
        <f>IF(AZ145=3,G145,0)</f>
        <v>0</v>
      </c>
      <c r="BD145" s="123">
        <f>IF(AZ145=4,G145,0)</f>
        <v>0</v>
      </c>
      <c r="BE145" s="123">
        <f>IF(AZ145=5,G145,0)</f>
        <v>0</v>
      </c>
      <c r="CZ145" s="123">
        <v>0</v>
      </c>
    </row>
    <row r="146" spans="1:104" ht="12.75">
      <c r="A146" s="151">
        <v>81</v>
      </c>
      <c r="B146" s="152" t="s">
        <v>262</v>
      </c>
      <c r="C146" s="153" t="s">
        <v>263</v>
      </c>
      <c r="D146" s="154" t="s">
        <v>54</v>
      </c>
      <c r="E146" s="155">
        <v>0.02</v>
      </c>
      <c r="F146" s="155">
        <v>0</v>
      </c>
      <c r="G146" s="156">
        <f>E146*F146</f>
        <v>0</v>
      </c>
      <c r="O146" s="150">
        <v>2</v>
      </c>
      <c r="AA146" s="123">
        <v>12</v>
      </c>
      <c r="AB146" s="123">
        <v>0</v>
      </c>
      <c r="AC146" s="123">
        <v>81</v>
      </c>
      <c r="AZ146" s="123">
        <v>4</v>
      </c>
      <c r="BA146" s="123">
        <f>IF(AZ146=1,G146,0)</f>
        <v>0</v>
      </c>
      <c r="BB146" s="123">
        <f>IF(AZ146=2,G146,0)</f>
        <v>0</v>
      </c>
      <c r="BC146" s="123">
        <f>IF(AZ146=3,G146,0)</f>
        <v>0</v>
      </c>
      <c r="BD146" s="123">
        <f>IF(AZ146=4,G146,0)</f>
        <v>0</v>
      </c>
      <c r="BE146" s="123">
        <f>IF(AZ146=5,G146,0)</f>
        <v>0</v>
      </c>
      <c r="CZ146" s="123">
        <v>0</v>
      </c>
    </row>
    <row r="147" spans="1:104" ht="22.5">
      <c r="A147" s="151">
        <v>82</v>
      </c>
      <c r="B147" s="152" t="s">
        <v>264</v>
      </c>
      <c r="C147" s="153" t="s">
        <v>265</v>
      </c>
      <c r="D147" s="154" t="s">
        <v>54</v>
      </c>
      <c r="E147" s="155">
        <v>0.03</v>
      </c>
      <c r="F147" s="155">
        <v>0</v>
      </c>
      <c r="G147" s="156">
        <f>E147*F147</f>
        <v>0</v>
      </c>
      <c r="O147" s="150">
        <v>2</v>
      </c>
      <c r="AA147" s="123">
        <v>12</v>
      </c>
      <c r="AB147" s="123">
        <v>0</v>
      </c>
      <c r="AC147" s="123">
        <v>82</v>
      </c>
      <c r="AZ147" s="123">
        <v>4</v>
      </c>
      <c r="BA147" s="123">
        <f>IF(AZ147=1,G147,0)</f>
        <v>0</v>
      </c>
      <c r="BB147" s="123">
        <f>IF(AZ147=2,G147,0)</f>
        <v>0</v>
      </c>
      <c r="BC147" s="123">
        <f>IF(AZ147=3,G147,0)</f>
        <v>0</v>
      </c>
      <c r="BD147" s="123">
        <f>IF(AZ147=4,G147,0)</f>
        <v>0</v>
      </c>
      <c r="BE147" s="123">
        <f>IF(AZ147=5,G147,0)</f>
        <v>0</v>
      </c>
      <c r="CZ147" s="123">
        <v>0</v>
      </c>
    </row>
    <row r="148" spans="1:104" ht="12.75">
      <c r="A148" s="151">
        <v>83</v>
      </c>
      <c r="B148" s="152" t="s">
        <v>266</v>
      </c>
      <c r="C148" s="153" t="s">
        <v>267</v>
      </c>
      <c r="D148" s="154" t="s">
        <v>54</v>
      </c>
      <c r="E148" s="155">
        <v>0.05</v>
      </c>
      <c r="F148" s="155">
        <v>0</v>
      </c>
      <c r="G148" s="156">
        <f>E148*F148</f>
        <v>0</v>
      </c>
      <c r="O148" s="150">
        <v>2</v>
      </c>
      <c r="AA148" s="123">
        <v>12</v>
      </c>
      <c r="AB148" s="123">
        <v>0</v>
      </c>
      <c r="AC148" s="123">
        <v>83</v>
      </c>
      <c r="AZ148" s="123">
        <v>4</v>
      </c>
      <c r="BA148" s="123">
        <f>IF(AZ148=1,G148,0)</f>
        <v>0</v>
      </c>
      <c r="BB148" s="123">
        <f>IF(AZ148=2,G148,0)</f>
        <v>0</v>
      </c>
      <c r="BC148" s="123">
        <f>IF(AZ148=3,G148,0)</f>
        <v>0</v>
      </c>
      <c r="BD148" s="123">
        <f>IF(AZ148=4,G148,0)</f>
        <v>0</v>
      </c>
      <c r="BE148" s="123">
        <f>IF(AZ148=5,G148,0)</f>
        <v>0</v>
      </c>
      <c r="CZ148" s="123">
        <v>0</v>
      </c>
    </row>
    <row r="149" spans="1:57" ht="12.75">
      <c r="A149" s="163"/>
      <c r="B149" s="164" t="s">
        <v>66</v>
      </c>
      <c r="C149" s="165" t="str">
        <f>CONCATENATE(B10," ",C10)</f>
        <v>M21 Elektromontáže</v>
      </c>
      <c r="D149" s="163"/>
      <c r="E149" s="166"/>
      <c r="F149" s="166"/>
      <c r="G149" s="167">
        <f>SUM(G10:G148)</f>
        <v>0</v>
      </c>
      <c r="O149" s="150">
        <v>4</v>
      </c>
      <c r="BA149" s="168">
        <f>SUM(BA10:BA148)</f>
        <v>0</v>
      </c>
      <c r="BB149" s="168">
        <f>SUM(BB10:BB148)</f>
        <v>0</v>
      </c>
      <c r="BC149" s="168">
        <f>SUM(BC10:BC148)</f>
        <v>0</v>
      </c>
      <c r="BD149" s="168">
        <f>SUM(BD10:BD148)</f>
        <v>0</v>
      </c>
      <c r="BE149" s="168">
        <f>SUM(BE10:BE148)</f>
        <v>0</v>
      </c>
    </row>
    <row r="150" spans="1:15" ht="12.75">
      <c r="A150" s="143" t="s">
        <v>65</v>
      </c>
      <c r="B150" s="144" t="s">
        <v>268</v>
      </c>
      <c r="C150" s="145" t="s">
        <v>269</v>
      </c>
      <c r="D150" s="146"/>
      <c r="E150" s="147"/>
      <c r="F150" s="147"/>
      <c r="G150" s="148"/>
      <c r="H150" s="149"/>
      <c r="I150" s="149"/>
      <c r="O150" s="150">
        <v>1</v>
      </c>
    </row>
    <row r="151" spans="1:104" ht="22.5">
      <c r="A151" s="151">
        <v>84</v>
      </c>
      <c r="B151" s="152" t="s">
        <v>270</v>
      </c>
      <c r="C151" s="153" t="s">
        <v>271</v>
      </c>
      <c r="D151" s="154" t="s">
        <v>94</v>
      </c>
      <c r="E151" s="155">
        <v>1</v>
      </c>
      <c r="F151" s="155">
        <v>0</v>
      </c>
      <c r="G151" s="156">
        <f>E151*F151</f>
        <v>0</v>
      </c>
      <c r="O151" s="150">
        <v>2</v>
      </c>
      <c r="AA151" s="123">
        <v>12</v>
      </c>
      <c r="AB151" s="123">
        <v>1</v>
      </c>
      <c r="AC151" s="123">
        <v>84</v>
      </c>
      <c r="AZ151" s="123">
        <v>3</v>
      </c>
      <c r="BA151" s="123">
        <f>IF(AZ151=1,G151,0)</f>
        <v>0</v>
      </c>
      <c r="BB151" s="123">
        <f>IF(AZ151=2,G151,0)</f>
        <v>0</v>
      </c>
      <c r="BC151" s="123">
        <f>IF(AZ151=3,G151,0)</f>
        <v>0</v>
      </c>
      <c r="BD151" s="123">
        <f>IF(AZ151=4,G151,0)</f>
        <v>0</v>
      </c>
      <c r="BE151" s="123">
        <f>IF(AZ151=5,G151,0)</f>
        <v>0</v>
      </c>
      <c r="CZ151" s="123">
        <v>0.035</v>
      </c>
    </row>
    <row r="152" spans="1:57" ht="12.75">
      <c r="A152" s="163"/>
      <c r="B152" s="164" t="s">
        <v>66</v>
      </c>
      <c r="C152" s="165" t="str">
        <f>CONCATENATE(B150," ",C150)</f>
        <v>M61 Rozvaděč RE</v>
      </c>
      <c r="D152" s="163"/>
      <c r="E152" s="166"/>
      <c r="F152" s="166"/>
      <c r="G152" s="167">
        <f>SUM(G150:G151)</f>
        <v>0</v>
      </c>
      <c r="O152" s="150">
        <v>4</v>
      </c>
      <c r="BA152" s="168">
        <f>SUM(BA150:BA151)</f>
        <v>0</v>
      </c>
      <c r="BB152" s="168">
        <f>SUM(BB150:BB151)</f>
        <v>0</v>
      </c>
      <c r="BC152" s="168">
        <f>SUM(BC150:BC151)</f>
        <v>0</v>
      </c>
      <c r="BD152" s="168">
        <f>SUM(BD150:BD151)</f>
        <v>0</v>
      </c>
      <c r="BE152" s="168">
        <f>SUM(BE150:BE151)</f>
        <v>0</v>
      </c>
    </row>
    <row r="153" spans="1:15" ht="12.75">
      <c r="A153" s="143" t="s">
        <v>65</v>
      </c>
      <c r="B153" s="144" t="s">
        <v>272</v>
      </c>
      <c r="C153" s="145" t="s">
        <v>273</v>
      </c>
      <c r="D153" s="146"/>
      <c r="E153" s="147"/>
      <c r="F153" s="147"/>
      <c r="G153" s="148"/>
      <c r="H153" s="149"/>
      <c r="I153" s="149"/>
      <c r="O153" s="150">
        <v>1</v>
      </c>
    </row>
    <row r="154" spans="1:104" ht="22.5">
      <c r="A154" s="151">
        <v>85</v>
      </c>
      <c r="B154" s="152" t="s">
        <v>274</v>
      </c>
      <c r="C154" s="153" t="s">
        <v>275</v>
      </c>
      <c r="D154" s="154" t="s">
        <v>94</v>
      </c>
      <c r="E154" s="155">
        <v>1</v>
      </c>
      <c r="F154" s="155">
        <v>0</v>
      </c>
      <c r="G154" s="156">
        <f aca="true" t="shared" si="0" ref="G154:G167">E154*F154</f>
        <v>0</v>
      </c>
      <c r="O154" s="150">
        <v>2</v>
      </c>
      <c r="AA154" s="123">
        <v>12</v>
      </c>
      <c r="AB154" s="123">
        <v>1</v>
      </c>
      <c r="AC154" s="123">
        <v>85</v>
      </c>
      <c r="AZ154" s="123">
        <v>3</v>
      </c>
      <c r="BA154" s="123">
        <f aca="true" t="shared" si="1" ref="BA154:BA167">IF(AZ154=1,G154,0)</f>
        <v>0</v>
      </c>
      <c r="BB154" s="123">
        <f aca="true" t="shared" si="2" ref="BB154:BB167">IF(AZ154=2,G154,0)</f>
        <v>0</v>
      </c>
      <c r="BC154" s="123">
        <f aca="true" t="shared" si="3" ref="BC154:BC167">IF(AZ154=3,G154,0)</f>
        <v>0</v>
      </c>
      <c r="BD154" s="123">
        <f aca="true" t="shared" si="4" ref="BD154:BD167">IF(AZ154=4,G154,0)</f>
        <v>0</v>
      </c>
      <c r="BE154" s="123">
        <f aca="true" t="shared" si="5" ref="BE154:BE167">IF(AZ154=5,G154,0)</f>
        <v>0</v>
      </c>
      <c r="CZ154" s="123">
        <v>0.022</v>
      </c>
    </row>
    <row r="155" spans="1:104" ht="12.75">
      <c r="A155" s="151">
        <v>86</v>
      </c>
      <c r="B155" s="152" t="s">
        <v>276</v>
      </c>
      <c r="C155" s="153" t="s">
        <v>277</v>
      </c>
      <c r="D155" s="154" t="s">
        <v>94</v>
      </c>
      <c r="E155" s="155">
        <v>20</v>
      </c>
      <c r="F155" s="155">
        <v>0</v>
      </c>
      <c r="G155" s="156">
        <f t="shared" si="0"/>
        <v>0</v>
      </c>
      <c r="O155" s="150">
        <v>2</v>
      </c>
      <c r="AA155" s="123">
        <v>12</v>
      </c>
      <c r="AB155" s="123">
        <v>1</v>
      </c>
      <c r="AC155" s="123">
        <v>86</v>
      </c>
      <c r="AZ155" s="123">
        <v>3</v>
      </c>
      <c r="BA155" s="123">
        <f t="shared" si="1"/>
        <v>0</v>
      </c>
      <c r="BB155" s="123">
        <f t="shared" si="2"/>
        <v>0</v>
      </c>
      <c r="BC155" s="123">
        <f t="shared" si="3"/>
        <v>0</v>
      </c>
      <c r="BD155" s="123">
        <f t="shared" si="4"/>
        <v>0</v>
      </c>
      <c r="BE155" s="123">
        <f t="shared" si="5"/>
        <v>0</v>
      </c>
      <c r="CZ155" s="123">
        <v>1E-05</v>
      </c>
    </row>
    <row r="156" spans="1:104" ht="12.75">
      <c r="A156" s="151">
        <v>87</v>
      </c>
      <c r="B156" s="152" t="s">
        <v>278</v>
      </c>
      <c r="C156" s="153" t="s">
        <v>279</v>
      </c>
      <c r="D156" s="154" t="s">
        <v>94</v>
      </c>
      <c r="E156" s="155">
        <v>1</v>
      </c>
      <c r="F156" s="155">
        <v>0</v>
      </c>
      <c r="G156" s="156">
        <f t="shared" si="0"/>
        <v>0</v>
      </c>
      <c r="O156" s="150">
        <v>2</v>
      </c>
      <c r="AA156" s="123">
        <v>12</v>
      </c>
      <c r="AB156" s="123">
        <v>1</v>
      </c>
      <c r="AC156" s="123">
        <v>87</v>
      </c>
      <c r="AZ156" s="123">
        <v>3</v>
      </c>
      <c r="BA156" s="123">
        <f t="shared" si="1"/>
        <v>0</v>
      </c>
      <c r="BB156" s="123">
        <f t="shared" si="2"/>
        <v>0</v>
      </c>
      <c r="BC156" s="123">
        <f t="shared" si="3"/>
        <v>0</v>
      </c>
      <c r="BD156" s="123">
        <f t="shared" si="4"/>
        <v>0</v>
      </c>
      <c r="BE156" s="123">
        <f t="shared" si="5"/>
        <v>0</v>
      </c>
      <c r="CZ156" s="123">
        <v>1E-05</v>
      </c>
    </row>
    <row r="157" spans="1:104" ht="12.75">
      <c r="A157" s="151">
        <v>88</v>
      </c>
      <c r="B157" s="152" t="s">
        <v>280</v>
      </c>
      <c r="C157" s="153" t="s">
        <v>281</v>
      </c>
      <c r="D157" s="154" t="s">
        <v>94</v>
      </c>
      <c r="E157" s="155">
        <v>27</v>
      </c>
      <c r="F157" s="155">
        <v>0</v>
      </c>
      <c r="G157" s="156">
        <f t="shared" si="0"/>
        <v>0</v>
      </c>
      <c r="O157" s="150">
        <v>2</v>
      </c>
      <c r="AA157" s="123">
        <v>12</v>
      </c>
      <c r="AB157" s="123">
        <v>1</v>
      </c>
      <c r="AC157" s="123">
        <v>88</v>
      </c>
      <c r="AZ157" s="123">
        <v>3</v>
      </c>
      <c r="BA157" s="123">
        <f t="shared" si="1"/>
        <v>0</v>
      </c>
      <c r="BB157" s="123">
        <f t="shared" si="2"/>
        <v>0</v>
      </c>
      <c r="BC157" s="123">
        <f t="shared" si="3"/>
        <v>0</v>
      </c>
      <c r="BD157" s="123">
        <f t="shared" si="4"/>
        <v>0</v>
      </c>
      <c r="BE157" s="123">
        <f t="shared" si="5"/>
        <v>0</v>
      </c>
      <c r="CZ157" s="123">
        <v>0</v>
      </c>
    </row>
    <row r="158" spans="1:104" ht="12.75">
      <c r="A158" s="151">
        <v>89</v>
      </c>
      <c r="B158" s="152" t="s">
        <v>282</v>
      </c>
      <c r="C158" s="153" t="s">
        <v>283</v>
      </c>
      <c r="D158" s="154" t="s">
        <v>94</v>
      </c>
      <c r="E158" s="155">
        <v>1</v>
      </c>
      <c r="F158" s="155">
        <v>0</v>
      </c>
      <c r="G158" s="156">
        <f t="shared" si="0"/>
        <v>0</v>
      </c>
      <c r="O158" s="150">
        <v>2</v>
      </c>
      <c r="AA158" s="123">
        <v>12</v>
      </c>
      <c r="AB158" s="123">
        <v>1</v>
      </c>
      <c r="AC158" s="123">
        <v>89</v>
      </c>
      <c r="AZ158" s="123">
        <v>3</v>
      </c>
      <c r="BA158" s="123">
        <f t="shared" si="1"/>
        <v>0</v>
      </c>
      <c r="BB158" s="123">
        <f t="shared" si="2"/>
        <v>0</v>
      </c>
      <c r="BC158" s="123">
        <f t="shared" si="3"/>
        <v>0</v>
      </c>
      <c r="BD158" s="123">
        <f t="shared" si="4"/>
        <v>0</v>
      </c>
      <c r="BE158" s="123">
        <f t="shared" si="5"/>
        <v>0</v>
      </c>
      <c r="CZ158" s="123">
        <v>0.001</v>
      </c>
    </row>
    <row r="159" spans="1:104" ht="12.75">
      <c r="A159" s="151">
        <v>90</v>
      </c>
      <c r="B159" s="152" t="s">
        <v>284</v>
      </c>
      <c r="C159" s="153" t="s">
        <v>285</v>
      </c>
      <c r="D159" s="154" t="s">
        <v>94</v>
      </c>
      <c r="E159" s="155">
        <v>1</v>
      </c>
      <c r="F159" s="155">
        <v>0</v>
      </c>
      <c r="G159" s="156">
        <f t="shared" si="0"/>
        <v>0</v>
      </c>
      <c r="O159" s="150">
        <v>2</v>
      </c>
      <c r="AA159" s="123">
        <v>12</v>
      </c>
      <c r="AB159" s="123">
        <v>1</v>
      </c>
      <c r="AC159" s="123">
        <v>90</v>
      </c>
      <c r="AZ159" s="123">
        <v>3</v>
      </c>
      <c r="BA159" s="123">
        <f t="shared" si="1"/>
        <v>0</v>
      </c>
      <c r="BB159" s="123">
        <f t="shared" si="2"/>
        <v>0</v>
      </c>
      <c r="BC159" s="123">
        <f t="shared" si="3"/>
        <v>0</v>
      </c>
      <c r="BD159" s="123">
        <f t="shared" si="4"/>
        <v>0</v>
      </c>
      <c r="BE159" s="123">
        <f t="shared" si="5"/>
        <v>0</v>
      </c>
      <c r="CZ159" s="123">
        <v>0.00015</v>
      </c>
    </row>
    <row r="160" spans="1:104" ht="22.5">
      <c r="A160" s="151">
        <v>91</v>
      </c>
      <c r="B160" s="152" t="s">
        <v>286</v>
      </c>
      <c r="C160" s="153" t="s">
        <v>287</v>
      </c>
      <c r="D160" s="154" t="s">
        <v>94</v>
      </c>
      <c r="E160" s="155">
        <v>2</v>
      </c>
      <c r="F160" s="155">
        <v>0</v>
      </c>
      <c r="G160" s="156">
        <f t="shared" si="0"/>
        <v>0</v>
      </c>
      <c r="O160" s="150">
        <v>2</v>
      </c>
      <c r="AA160" s="123">
        <v>12</v>
      </c>
      <c r="AB160" s="123">
        <v>1</v>
      </c>
      <c r="AC160" s="123">
        <v>91</v>
      </c>
      <c r="AZ160" s="123">
        <v>3</v>
      </c>
      <c r="BA160" s="123">
        <f t="shared" si="1"/>
        <v>0</v>
      </c>
      <c r="BB160" s="123">
        <f t="shared" si="2"/>
        <v>0</v>
      </c>
      <c r="BC160" s="123">
        <f t="shared" si="3"/>
        <v>0</v>
      </c>
      <c r="BD160" s="123">
        <f t="shared" si="4"/>
        <v>0</v>
      </c>
      <c r="BE160" s="123">
        <f t="shared" si="5"/>
        <v>0</v>
      </c>
      <c r="CZ160" s="123">
        <v>0.00015</v>
      </c>
    </row>
    <row r="161" spans="1:104" ht="12.75">
      <c r="A161" s="151">
        <v>92</v>
      </c>
      <c r="B161" s="152" t="s">
        <v>288</v>
      </c>
      <c r="C161" s="153" t="s">
        <v>289</v>
      </c>
      <c r="D161" s="154" t="s">
        <v>94</v>
      </c>
      <c r="E161" s="155">
        <v>1</v>
      </c>
      <c r="F161" s="155">
        <v>0</v>
      </c>
      <c r="G161" s="156">
        <f t="shared" si="0"/>
        <v>0</v>
      </c>
      <c r="O161" s="150">
        <v>2</v>
      </c>
      <c r="AA161" s="123">
        <v>12</v>
      </c>
      <c r="AB161" s="123">
        <v>1</v>
      </c>
      <c r="AC161" s="123">
        <v>92</v>
      </c>
      <c r="AZ161" s="123">
        <v>3</v>
      </c>
      <c r="BA161" s="123">
        <f t="shared" si="1"/>
        <v>0</v>
      </c>
      <c r="BB161" s="123">
        <f t="shared" si="2"/>
        <v>0</v>
      </c>
      <c r="BC161" s="123">
        <f t="shared" si="3"/>
        <v>0</v>
      </c>
      <c r="BD161" s="123">
        <f t="shared" si="4"/>
        <v>0</v>
      </c>
      <c r="BE161" s="123">
        <f t="shared" si="5"/>
        <v>0</v>
      </c>
      <c r="CZ161" s="123">
        <v>0.00015</v>
      </c>
    </row>
    <row r="162" spans="1:104" ht="22.5">
      <c r="A162" s="151">
        <v>93</v>
      </c>
      <c r="B162" s="152" t="s">
        <v>290</v>
      </c>
      <c r="C162" s="153" t="s">
        <v>291</v>
      </c>
      <c r="D162" s="154" t="s">
        <v>94</v>
      </c>
      <c r="E162" s="155">
        <v>3</v>
      </c>
      <c r="F162" s="155">
        <v>0</v>
      </c>
      <c r="G162" s="156">
        <f t="shared" si="0"/>
        <v>0</v>
      </c>
      <c r="O162" s="150">
        <v>2</v>
      </c>
      <c r="AA162" s="123">
        <v>12</v>
      </c>
      <c r="AB162" s="123">
        <v>1</v>
      </c>
      <c r="AC162" s="123">
        <v>93</v>
      </c>
      <c r="AZ162" s="123">
        <v>3</v>
      </c>
      <c r="BA162" s="123">
        <f t="shared" si="1"/>
        <v>0</v>
      </c>
      <c r="BB162" s="123">
        <f t="shared" si="2"/>
        <v>0</v>
      </c>
      <c r="BC162" s="123">
        <f t="shared" si="3"/>
        <v>0</v>
      </c>
      <c r="BD162" s="123">
        <f t="shared" si="4"/>
        <v>0</v>
      </c>
      <c r="BE162" s="123">
        <f t="shared" si="5"/>
        <v>0</v>
      </c>
      <c r="CZ162" s="123">
        <v>0.00015</v>
      </c>
    </row>
    <row r="163" spans="1:104" ht="12.75">
      <c r="A163" s="151">
        <v>94</v>
      </c>
      <c r="B163" s="152" t="s">
        <v>292</v>
      </c>
      <c r="C163" s="153" t="s">
        <v>293</v>
      </c>
      <c r="D163" s="154" t="s">
        <v>94</v>
      </c>
      <c r="E163" s="155">
        <v>27</v>
      </c>
      <c r="F163" s="155">
        <v>0</v>
      </c>
      <c r="G163" s="156">
        <f t="shared" si="0"/>
        <v>0</v>
      </c>
      <c r="O163" s="150">
        <v>2</v>
      </c>
      <c r="AA163" s="123">
        <v>12</v>
      </c>
      <c r="AB163" s="123">
        <v>1</v>
      </c>
      <c r="AC163" s="123">
        <v>94</v>
      </c>
      <c r="AZ163" s="123">
        <v>3</v>
      </c>
      <c r="BA163" s="123">
        <f t="shared" si="1"/>
        <v>0</v>
      </c>
      <c r="BB163" s="123">
        <f t="shared" si="2"/>
        <v>0</v>
      </c>
      <c r="BC163" s="123">
        <f t="shared" si="3"/>
        <v>0</v>
      </c>
      <c r="BD163" s="123">
        <f t="shared" si="4"/>
        <v>0</v>
      </c>
      <c r="BE163" s="123">
        <f t="shared" si="5"/>
        <v>0</v>
      </c>
      <c r="CZ163" s="123">
        <v>0</v>
      </c>
    </row>
    <row r="164" spans="1:104" ht="22.5">
      <c r="A164" s="151">
        <v>95</v>
      </c>
      <c r="B164" s="152" t="s">
        <v>294</v>
      </c>
      <c r="C164" s="153" t="s">
        <v>295</v>
      </c>
      <c r="D164" s="154" t="s">
        <v>94</v>
      </c>
      <c r="E164" s="155">
        <v>4</v>
      </c>
      <c r="F164" s="155">
        <v>0</v>
      </c>
      <c r="G164" s="156">
        <f t="shared" si="0"/>
        <v>0</v>
      </c>
      <c r="O164" s="150">
        <v>2</v>
      </c>
      <c r="AA164" s="123">
        <v>12</v>
      </c>
      <c r="AB164" s="123">
        <v>1</v>
      </c>
      <c r="AC164" s="123">
        <v>95</v>
      </c>
      <c r="AZ164" s="123">
        <v>3</v>
      </c>
      <c r="BA164" s="123">
        <f t="shared" si="1"/>
        <v>0</v>
      </c>
      <c r="BB164" s="123">
        <f t="shared" si="2"/>
        <v>0</v>
      </c>
      <c r="BC164" s="123">
        <f t="shared" si="3"/>
        <v>0</v>
      </c>
      <c r="BD164" s="123">
        <f t="shared" si="4"/>
        <v>0</v>
      </c>
      <c r="BE164" s="123">
        <f t="shared" si="5"/>
        <v>0</v>
      </c>
      <c r="CZ164" s="123">
        <v>0.00024</v>
      </c>
    </row>
    <row r="165" spans="1:104" ht="12.75">
      <c r="A165" s="151">
        <v>96</v>
      </c>
      <c r="B165" s="152" t="s">
        <v>296</v>
      </c>
      <c r="C165" s="153" t="s">
        <v>297</v>
      </c>
      <c r="D165" s="154" t="s">
        <v>94</v>
      </c>
      <c r="E165" s="155">
        <v>7</v>
      </c>
      <c r="F165" s="155">
        <v>0</v>
      </c>
      <c r="G165" s="156">
        <f t="shared" si="0"/>
        <v>0</v>
      </c>
      <c r="O165" s="150">
        <v>2</v>
      </c>
      <c r="AA165" s="123">
        <v>12</v>
      </c>
      <c r="AB165" s="123">
        <v>1</v>
      </c>
      <c r="AC165" s="123">
        <v>96</v>
      </c>
      <c r="AZ165" s="123">
        <v>3</v>
      </c>
      <c r="BA165" s="123">
        <f t="shared" si="1"/>
        <v>0</v>
      </c>
      <c r="BB165" s="123">
        <f t="shared" si="2"/>
        <v>0</v>
      </c>
      <c r="BC165" s="123">
        <f t="shared" si="3"/>
        <v>0</v>
      </c>
      <c r="BD165" s="123">
        <f t="shared" si="4"/>
        <v>0</v>
      </c>
      <c r="BE165" s="123">
        <f t="shared" si="5"/>
        <v>0</v>
      </c>
      <c r="CZ165" s="123">
        <v>0.00015</v>
      </c>
    </row>
    <row r="166" spans="1:104" ht="22.5">
      <c r="A166" s="151">
        <v>97</v>
      </c>
      <c r="B166" s="152" t="s">
        <v>298</v>
      </c>
      <c r="C166" s="153" t="s">
        <v>299</v>
      </c>
      <c r="D166" s="154" t="s">
        <v>94</v>
      </c>
      <c r="E166" s="155">
        <v>1</v>
      </c>
      <c r="F166" s="155">
        <v>0</v>
      </c>
      <c r="G166" s="156">
        <f t="shared" si="0"/>
        <v>0</v>
      </c>
      <c r="O166" s="150">
        <v>2</v>
      </c>
      <c r="AA166" s="123">
        <v>12</v>
      </c>
      <c r="AB166" s="123">
        <v>1</v>
      </c>
      <c r="AC166" s="123">
        <v>97</v>
      </c>
      <c r="AZ166" s="123">
        <v>3</v>
      </c>
      <c r="BA166" s="123">
        <f t="shared" si="1"/>
        <v>0</v>
      </c>
      <c r="BB166" s="123">
        <f t="shared" si="2"/>
        <v>0</v>
      </c>
      <c r="BC166" s="123">
        <f t="shared" si="3"/>
        <v>0</v>
      </c>
      <c r="BD166" s="123">
        <f t="shared" si="4"/>
        <v>0</v>
      </c>
      <c r="BE166" s="123">
        <f t="shared" si="5"/>
        <v>0</v>
      </c>
      <c r="CZ166" s="123">
        <v>0.001</v>
      </c>
    </row>
    <row r="167" spans="1:104" ht="12.75">
      <c r="A167" s="151">
        <v>98</v>
      </c>
      <c r="B167" s="152" t="s">
        <v>300</v>
      </c>
      <c r="C167" s="153" t="s">
        <v>301</v>
      </c>
      <c r="D167" s="154" t="s">
        <v>94</v>
      </c>
      <c r="E167" s="155">
        <v>1</v>
      </c>
      <c r="F167" s="155">
        <v>0</v>
      </c>
      <c r="G167" s="156">
        <f t="shared" si="0"/>
        <v>0</v>
      </c>
      <c r="O167" s="150">
        <v>2</v>
      </c>
      <c r="AA167" s="123">
        <v>12</v>
      </c>
      <c r="AB167" s="123">
        <v>1</v>
      </c>
      <c r="AC167" s="123">
        <v>98</v>
      </c>
      <c r="AZ167" s="123">
        <v>3</v>
      </c>
      <c r="BA167" s="123">
        <f t="shared" si="1"/>
        <v>0</v>
      </c>
      <c r="BB167" s="123">
        <f t="shared" si="2"/>
        <v>0</v>
      </c>
      <c r="BC167" s="123">
        <f t="shared" si="3"/>
        <v>0</v>
      </c>
      <c r="BD167" s="123">
        <f t="shared" si="4"/>
        <v>0</v>
      </c>
      <c r="BE167" s="123">
        <f t="shared" si="5"/>
        <v>0</v>
      </c>
      <c r="CZ167" s="123">
        <v>1E-05</v>
      </c>
    </row>
    <row r="168" spans="1:57" ht="12.75">
      <c r="A168" s="163"/>
      <c r="B168" s="164" t="s">
        <v>66</v>
      </c>
      <c r="C168" s="165" t="str">
        <f>CONCATENATE(B153," ",C153)</f>
        <v>M62 Rozvaděč RT</v>
      </c>
      <c r="D168" s="163"/>
      <c r="E168" s="166"/>
      <c r="F168" s="166"/>
      <c r="G168" s="167">
        <f>SUM(G153:G167)</f>
        <v>0</v>
      </c>
      <c r="O168" s="150">
        <v>4</v>
      </c>
      <c r="BA168" s="168">
        <f>SUM(BA153:BA167)</f>
        <v>0</v>
      </c>
      <c r="BB168" s="168">
        <f>SUM(BB153:BB167)</f>
        <v>0</v>
      </c>
      <c r="BC168" s="168">
        <f>SUM(BC153:BC167)</f>
        <v>0</v>
      </c>
      <c r="BD168" s="168">
        <f>SUM(BD153:BD167)</f>
        <v>0</v>
      </c>
      <c r="BE168" s="168">
        <f>SUM(BE153:BE167)</f>
        <v>0</v>
      </c>
    </row>
    <row r="169" spans="1:15" ht="12.75">
      <c r="A169" s="143" t="s">
        <v>65</v>
      </c>
      <c r="B169" s="144" t="s">
        <v>302</v>
      </c>
      <c r="C169" s="145" t="s">
        <v>303</v>
      </c>
      <c r="D169" s="146"/>
      <c r="E169" s="147"/>
      <c r="F169" s="147"/>
      <c r="G169" s="148"/>
      <c r="H169" s="149"/>
      <c r="I169" s="149"/>
      <c r="O169" s="150">
        <v>1</v>
      </c>
    </row>
    <row r="170" spans="1:104" ht="12.75">
      <c r="A170" s="151">
        <v>99</v>
      </c>
      <c r="B170" s="152" t="s">
        <v>304</v>
      </c>
      <c r="C170" s="153" t="s">
        <v>305</v>
      </c>
      <c r="D170" s="154" t="s">
        <v>94</v>
      </c>
      <c r="E170" s="155">
        <v>3</v>
      </c>
      <c r="F170" s="155">
        <v>0</v>
      </c>
      <c r="G170" s="156">
        <f>E170*F170</f>
        <v>0</v>
      </c>
      <c r="O170" s="150">
        <v>2</v>
      </c>
      <c r="AA170" s="123">
        <v>12</v>
      </c>
      <c r="AB170" s="123">
        <v>1</v>
      </c>
      <c r="AC170" s="123">
        <v>99</v>
      </c>
      <c r="AZ170" s="123">
        <v>3</v>
      </c>
      <c r="BA170" s="123">
        <f>IF(AZ170=1,G170,0)</f>
        <v>0</v>
      </c>
      <c r="BB170" s="123">
        <f>IF(AZ170=2,G170,0)</f>
        <v>0</v>
      </c>
      <c r="BC170" s="123">
        <f>IF(AZ170=3,G170,0)</f>
        <v>0</v>
      </c>
      <c r="BD170" s="123">
        <f>IF(AZ170=4,G170,0)</f>
        <v>0</v>
      </c>
      <c r="BE170" s="123">
        <f>IF(AZ170=5,G170,0)</f>
        <v>0</v>
      </c>
      <c r="CZ170" s="123">
        <v>0.003</v>
      </c>
    </row>
    <row r="171" spans="1:15" ht="12.75">
      <c r="A171" s="157"/>
      <c r="B171" s="158"/>
      <c r="C171" s="196" t="s">
        <v>306</v>
      </c>
      <c r="D171" s="197"/>
      <c r="E171" s="159">
        <v>3</v>
      </c>
      <c r="F171" s="160"/>
      <c r="G171" s="161"/>
      <c r="M171" s="162" t="s">
        <v>306</v>
      </c>
      <c r="O171" s="150"/>
    </row>
    <row r="172" spans="1:57" ht="12.75">
      <c r="A172" s="163"/>
      <c r="B172" s="164" t="s">
        <v>66</v>
      </c>
      <c r="C172" s="165" t="str">
        <f>CONCATENATE(B169," ",C169)</f>
        <v>M71 Specifikace ostatní</v>
      </c>
      <c r="D172" s="163"/>
      <c r="E172" s="166"/>
      <c r="F172" s="166"/>
      <c r="G172" s="167">
        <f>SUM(G169:G171)</f>
        <v>0</v>
      </c>
      <c r="O172" s="150">
        <v>4</v>
      </c>
      <c r="BA172" s="168">
        <f>SUM(BA169:BA171)</f>
        <v>0</v>
      </c>
      <c r="BB172" s="168">
        <f>SUM(BB169:BB171)</f>
        <v>0</v>
      </c>
      <c r="BC172" s="168">
        <f>SUM(BC169:BC171)</f>
        <v>0</v>
      </c>
      <c r="BD172" s="168">
        <f>SUM(BD169:BD171)</f>
        <v>0</v>
      </c>
      <c r="BE172" s="168">
        <f>SUM(BE169:BE171)</f>
        <v>0</v>
      </c>
    </row>
    <row r="173" spans="1:15" ht="12.75">
      <c r="A173" s="143" t="s">
        <v>65</v>
      </c>
      <c r="B173" s="144" t="s">
        <v>307</v>
      </c>
      <c r="C173" s="145" t="s">
        <v>308</v>
      </c>
      <c r="D173" s="146"/>
      <c r="E173" s="147"/>
      <c r="F173" s="147"/>
      <c r="G173" s="148"/>
      <c r="H173" s="149"/>
      <c r="I173" s="149"/>
      <c r="O173" s="150">
        <v>1</v>
      </c>
    </row>
    <row r="174" spans="1:104" ht="12.75">
      <c r="A174" s="151">
        <v>100</v>
      </c>
      <c r="B174" s="152" t="s">
        <v>309</v>
      </c>
      <c r="C174" s="153" t="s">
        <v>310</v>
      </c>
      <c r="D174" s="154" t="s">
        <v>78</v>
      </c>
      <c r="E174" s="155">
        <v>43</v>
      </c>
      <c r="F174" s="155">
        <v>0</v>
      </c>
      <c r="G174" s="156">
        <f>E174*F174</f>
        <v>0</v>
      </c>
      <c r="O174" s="150">
        <v>2</v>
      </c>
      <c r="AA174" s="123">
        <v>12</v>
      </c>
      <c r="AB174" s="123">
        <v>0</v>
      </c>
      <c r="AC174" s="123">
        <v>100</v>
      </c>
      <c r="AZ174" s="123">
        <v>4</v>
      </c>
      <c r="BA174" s="123">
        <f>IF(AZ174=1,G174,0)</f>
        <v>0</v>
      </c>
      <c r="BB174" s="123">
        <f>IF(AZ174=2,G174,0)</f>
        <v>0</v>
      </c>
      <c r="BC174" s="123">
        <f>IF(AZ174=3,G174,0)</f>
        <v>0</v>
      </c>
      <c r="BD174" s="123">
        <f>IF(AZ174=4,G174,0)</f>
        <v>0</v>
      </c>
      <c r="BE174" s="123">
        <f>IF(AZ174=5,G174,0)</f>
        <v>0</v>
      </c>
      <c r="CZ174" s="123">
        <v>0</v>
      </c>
    </row>
    <row r="175" spans="1:15" ht="12.75">
      <c r="A175" s="157"/>
      <c r="B175" s="158"/>
      <c r="C175" s="196" t="s">
        <v>311</v>
      </c>
      <c r="D175" s="197"/>
      <c r="E175" s="159">
        <v>43</v>
      </c>
      <c r="F175" s="160"/>
      <c r="G175" s="161"/>
      <c r="M175" s="162" t="s">
        <v>311</v>
      </c>
      <c r="O175" s="150"/>
    </row>
    <row r="176" spans="1:104" ht="12.75">
      <c r="A176" s="151">
        <v>101</v>
      </c>
      <c r="B176" s="152" t="s">
        <v>312</v>
      </c>
      <c r="C176" s="153" t="s">
        <v>313</v>
      </c>
      <c r="D176" s="154" t="s">
        <v>78</v>
      </c>
      <c r="E176" s="155">
        <v>43</v>
      </c>
      <c r="F176" s="155">
        <v>0</v>
      </c>
      <c r="G176" s="156">
        <f>E176*F176</f>
        <v>0</v>
      </c>
      <c r="O176" s="150">
        <v>2</v>
      </c>
      <c r="AA176" s="123">
        <v>12</v>
      </c>
      <c r="AB176" s="123">
        <v>1</v>
      </c>
      <c r="AC176" s="123">
        <v>101</v>
      </c>
      <c r="AZ176" s="123">
        <v>3</v>
      </c>
      <c r="BA176" s="123">
        <f>IF(AZ176=1,G176,0)</f>
        <v>0</v>
      </c>
      <c r="BB176" s="123">
        <f>IF(AZ176=2,G176,0)</f>
        <v>0</v>
      </c>
      <c r="BC176" s="123">
        <f>IF(AZ176=3,G176,0)</f>
        <v>0</v>
      </c>
      <c r="BD176" s="123">
        <f>IF(AZ176=4,G176,0)</f>
        <v>0</v>
      </c>
      <c r="BE176" s="123">
        <f>IF(AZ176=5,G176,0)</f>
        <v>0</v>
      </c>
      <c r="CZ176" s="123">
        <v>0.00013</v>
      </c>
    </row>
    <row r="177" spans="1:104" ht="12.75">
      <c r="A177" s="151">
        <v>102</v>
      </c>
      <c r="B177" s="152" t="s">
        <v>314</v>
      </c>
      <c r="C177" s="153" t="s">
        <v>315</v>
      </c>
      <c r="D177" s="154" t="s">
        <v>94</v>
      </c>
      <c r="E177" s="155">
        <v>19</v>
      </c>
      <c r="F177" s="155">
        <v>0</v>
      </c>
      <c r="G177" s="156">
        <f>E177*F177</f>
        <v>0</v>
      </c>
      <c r="O177" s="150">
        <v>2</v>
      </c>
      <c r="AA177" s="123">
        <v>12</v>
      </c>
      <c r="AB177" s="123">
        <v>1</v>
      </c>
      <c r="AC177" s="123">
        <v>102</v>
      </c>
      <c r="AZ177" s="123">
        <v>3</v>
      </c>
      <c r="BA177" s="123">
        <f>IF(AZ177=1,G177,0)</f>
        <v>0</v>
      </c>
      <c r="BB177" s="123">
        <f>IF(AZ177=2,G177,0)</f>
        <v>0</v>
      </c>
      <c r="BC177" s="123">
        <f>IF(AZ177=3,G177,0)</f>
        <v>0</v>
      </c>
      <c r="BD177" s="123">
        <f>IF(AZ177=4,G177,0)</f>
        <v>0</v>
      </c>
      <c r="BE177" s="123">
        <f>IF(AZ177=5,G177,0)</f>
        <v>0</v>
      </c>
      <c r="CZ177" s="123">
        <v>0.00015</v>
      </c>
    </row>
    <row r="178" spans="1:15" ht="12.75">
      <c r="A178" s="157"/>
      <c r="B178" s="158"/>
      <c r="C178" s="196" t="s">
        <v>316</v>
      </c>
      <c r="D178" s="197"/>
      <c r="E178" s="159">
        <v>19</v>
      </c>
      <c r="F178" s="160"/>
      <c r="G178" s="161"/>
      <c r="M178" s="162" t="s">
        <v>316</v>
      </c>
      <c r="O178" s="150"/>
    </row>
    <row r="179" spans="1:104" ht="12.75">
      <c r="A179" s="151">
        <v>103</v>
      </c>
      <c r="B179" s="152" t="s">
        <v>317</v>
      </c>
      <c r="C179" s="153" t="s">
        <v>318</v>
      </c>
      <c r="D179" s="154" t="s">
        <v>94</v>
      </c>
      <c r="E179" s="155">
        <v>3</v>
      </c>
      <c r="F179" s="155">
        <v>0</v>
      </c>
      <c r="G179" s="156">
        <f>E179*F179</f>
        <v>0</v>
      </c>
      <c r="O179" s="150">
        <v>2</v>
      </c>
      <c r="AA179" s="123">
        <v>12</v>
      </c>
      <c r="AB179" s="123">
        <v>1</v>
      </c>
      <c r="AC179" s="123">
        <v>103</v>
      </c>
      <c r="AZ179" s="123">
        <v>3</v>
      </c>
      <c r="BA179" s="123">
        <f>IF(AZ179=1,G179,0)</f>
        <v>0</v>
      </c>
      <c r="BB179" s="123">
        <f>IF(AZ179=2,G179,0)</f>
        <v>0</v>
      </c>
      <c r="BC179" s="123">
        <f>IF(AZ179=3,G179,0)</f>
        <v>0</v>
      </c>
      <c r="BD179" s="123">
        <f>IF(AZ179=4,G179,0)</f>
        <v>0</v>
      </c>
      <c r="BE179" s="123">
        <f>IF(AZ179=5,G179,0)</f>
        <v>0</v>
      </c>
      <c r="CZ179" s="123">
        <v>0.00024</v>
      </c>
    </row>
    <row r="180" spans="1:15" ht="12.75">
      <c r="A180" s="157"/>
      <c r="B180" s="158"/>
      <c r="C180" s="196" t="s">
        <v>319</v>
      </c>
      <c r="D180" s="197"/>
      <c r="E180" s="159">
        <v>3</v>
      </c>
      <c r="F180" s="160"/>
      <c r="G180" s="161"/>
      <c r="M180" s="162" t="s">
        <v>319</v>
      </c>
      <c r="O180" s="150"/>
    </row>
    <row r="181" spans="1:104" ht="22.5">
      <c r="A181" s="151">
        <v>104</v>
      </c>
      <c r="B181" s="152" t="s">
        <v>320</v>
      </c>
      <c r="C181" s="153" t="s">
        <v>321</v>
      </c>
      <c r="D181" s="154" t="s">
        <v>94</v>
      </c>
      <c r="E181" s="155">
        <v>9</v>
      </c>
      <c r="F181" s="155">
        <v>0</v>
      </c>
      <c r="G181" s="156">
        <f>E181*F181</f>
        <v>0</v>
      </c>
      <c r="O181" s="150">
        <v>2</v>
      </c>
      <c r="AA181" s="123">
        <v>12</v>
      </c>
      <c r="AB181" s="123">
        <v>1</v>
      </c>
      <c r="AC181" s="123">
        <v>104</v>
      </c>
      <c r="AZ181" s="123">
        <v>3</v>
      </c>
      <c r="BA181" s="123">
        <f>IF(AZ181=1,G181,0)</f>
        <v>0</v>
      </c>
      <c r="BB181" s="123">
        <f>IF(AZ181=2,G181,0)</f>
        <v>0</v>
      </c>
      <c r="BC181" s="123">
        <f>IF(AZ181=3,G181,0)</f>
        <v>0</v>
      </c>
      <c r="BD181" s="123">
        <f>IF(AZ181=4,G181,0)</f>
        <v>0</v>
      </c>
      <c r="BE181" s="123">
        <f>IF(AZ181=5,G181,0)</f>
        <v>0</v>
      </c>
      <c r="CZ181" s="123">
        <v>0.00095</v>
      </c>
    </row>
    <row r="182" spans="1:15" ht="12.75">
      <c r="A182" s="157"/>
      <c r="B182" s="158"/>
      <c r="C182" s="196" t="s">
        <v>322</v>
      </c>
      <c r="D182" s="197"/>
      <c r="E182" s="159">
        <v>9</v>
      </c>
      <c r="F182" s="160"/>
      <c r="G182" s="161"/>
      <c r="M182" s="162" t="s">
        <v>322</v>
      </c>
      <c r="O182" s="150"/>
    </row>
    <row r="183" spans="1:104" ht="12.75">
      <c r="A183" s="151">
        <v>105</v>
      </c>
      <c r="B183" s="152" t="s">
        <v>197</v>
      </c>
      <c r="C183" s="153" t="s">
        <v>198</v>
      </c>
      <c r="D183" s="154" t="s">
        <v>94</v>
      </c>
      <c r="E183" s="155">
        <v>20</v>
      </c>
      <c r="F183" s="155">
        <v>0</v>
      </c>
      <c r="G183" s="156">
        <f>E183*F183</f>
        <v>0</v>
      </c>
      <c r="O183" s="150">
        <v>2</v>
      </c>
      <c r="AA183" s="123">
        <v>12</v>
      </c>
      <c r="AB183" s="123">
        <v>0</v>
      </c>
      <c r="AC183" s="123">
        <v>105</v>
      </c>
      <c r="AZ183" s="123">
        <v>4</v>
      </c>
      <c r="BA183" s="123">
        <f>IF(AZ183=1,G183,0)</f>
        <v>0</v>
      </c>
      <c r="BB183" s="123">
        <f>IF(AZ183=2,G183,0)</f>
        <v>0</v>
      </c>
      <c r="BC183" s="123">
        <f>IF(AZ183=3,G183,0)</f>
        <v>0</v>
      </c>
      <c r="BD183" s="123">
        <f>IF(AZ183=4,G183,0)</f>
        <v>0</v>
      </c>
      <c r="BE183" s="123">
        <f>IF(AZ183=5,G183,0)</f>
        <v>0</v>
      </c>
      <c r="CZ183" s="123">
        <v>0</v>
      </c>
    </row>
    <row r="184" spans="1:15" ht="12.75">
      <c r="A184" s="157"/>
      <c r="B184" s="158"/>
      <c r="C184" s="196" t="s">
        <v>323</v>
      </c>
      <c r="D184" s="197"/>
      <c r="E184" s="159">
        <v>20</v>
      </c>
      <c r="F184" s="160"/>
      <c r="G184" s="161"/>
      <c r="M184" s="162" t="s">
        <v>323</v>
      </c>
      <c r="O184" s="150"/>
    </row>
    <row r="185" spans="1:104" ht="12.75">
      <c r="A185" s="151">
        <v>106</v>
      </c>
      <c r="B185" s="152" t="s">
        <v>324</v>
      </c>
      <c r="C185" s="153" t="s">
        <v>325</v>
      </c>
      <c r="D185" s="154" t="s">
        <v>94</v>
      </c>
      <c r="E185" s="155">
        <v>20</v>
      </c>
      <c r="F185" s="155">
        <v>0</v>
      </c>
      <c r="G185" s="156">
        <f>E185*F185</f>
        <v>0</v>
      </c>
      <c r="O185" s="150">
        <v>2</v>
      </c>
      <c r="AA185" s="123">
        <v>12</v>
      </c>
      <c r="AB185" s="123">
        <v>1</v>
      </c>
      <c r="AC185" s="123">
        <v>106</v>
      </c>
      <c r="AZ185" s="123">
        <v>3</v>
      </c>
      <c r="BA185" s="123">
        <f>IF(AZ185=1,G185,0)</f>
        <v>0</v>
      </c>
      <c r="BB185" s="123">
        <f>IF(AZ185=2,G185,0)</f>
        <v>0</v>
      </c>
      <c r="BC185" s="123">
        <f>IF(AZ185=3,G185,0)</f>
        <v>0</v>
      </c>
      <c r="BD185" s="123">
        <f>IF(AZ185=4,G185,0)</f>
        <v>0</v>
      </c>
      <c r="BE185" s="123">
        <f>IF(AZ185=5,G185,0)</f>
        <v>0</v>
      </c>
      <c r="CZ185" s="123">
        <v>0.00012</v>
      </c>
    </row>
    <row r="186" spans="1:104" ht="12.75">
      <c r="A186" s="151">
        <v>107</v>
      </c>
      <c r="B186" s="152" t="s">
        <v>197</v>
      </c>
      <c r="C186" s="153" t="s">
        <v>198</v>
      </c>
      <c r="D186" s="154" t="s">
        <v>94</v>
      </c>
      <c r="E186" s="155">
        <v>1</v>
      </c>
      <c r="F186" s="155">
        <v>0</v>
      </c>
      <c r="G186" s="156">
        <f>E186*F186</f>
        <v>0</v>
      </c>
      <c r="O186" s="150">
        <v>2</v>
      </c>
      <c r="AA186" s="123">
        <v>12</v>
      </c>
      <c r="AB186" s="123">
        <v>0</v>
      </c>
      <c r="AC186" s="123">
        <v>107</v>
      </c>
      <c r="AZ186" s="123">
        <v>4</v>
      </c>
      <c r="BA186" s="123">
        <f>IF(AZ186=1,G186,0)</f>
        <v>0</v>
      </c>
      <c r="BB186" s="123">
        <f>IF(AZ186=2,G186,0)</f>
        <v>0</v>
      </c>
      <c r="BC186" s="123">
        <f>IF(AZ186=3,G186,0)</f>
        <v>0</v>
      </c>
      <c r="BD186" s="123">
        <f>IF(AZ186=4,G186,0)</f>
        <v>0</v>
      </c>
      <c r="BE186" s="123">
        <f>IF(AZ186=5,G186,0)</f>
        <v>0</v>
      </c>
      <c r="CZ186" s="123">
        <v>0</v>
      </c>
    </row>
    <row r="187" spans="1:15" ht="12.75">
      <c r="A187" s="157"/>
      <c r="B187" s="158"/>
      <c r="C187" s="196" t="s">
        <v>326</v>
      </c>
      <c r="D187" s="197"/>
      <c r="E187" s="159">
        <v>1</v>
      </c>
      <c r="F187" s="160"/>
      <c r="G187" s="161"/>
      <c r="M187" s="162" t="s">
        <v>326</v>
      </c>
      <c r="O187" s="150"/>
    </row>
    <row r="188" spans="1:104" ht="12.75">
      <c r="A188" s="151">
        <v>108</v>
      </c>
      <c r="B188" s="152" t="s">
        <v>327</v>
      </c>
      <c r="C188" s="153" t="s">
        <v>328</v>
      </c>
      <c r="D188" s="154" t="s">
        <v>94</v>
      </c>
      <c r="E188" s="155">
        <v>1</v>
      </c>
      <c r="F188" s="155">
        <v>0</v>
      </c>
      <c r="G188" s="156">
        <f>E188*F188</f>
        <v>0</v>
      </c>
      <c r="O188" s="150">
        <v>2</v>
      </c>
      <c r="AA188" s="123">
        <v>12</v>
      </c>
      <c r="AB188" s="123">
        <v>1</v>
      </c>
      <c r="AC188" s="123">
        <v>108</v>
      </c>
      <c r="AZ188" s="123">
        <v>3</v>
      </c>
      <c r="BA188" s="123">
        <f>IF(AZ188=1,G188,0)</f>
        <v>0</v>
      </c>
      <c r="BB188" s="123">
        <f>IF(AZ188=2,G188,0)</f>
        <v>0</v>
      </c>
      <c r="BC188" s="123">
        <f>IF(AZ188=3,G188,0)</f>
        <v>0</v>
      </c>
      <c r="BD188" s="123">
        <f>IF(AZ188=4,G188,0)</f>
        <v>0</v>
      </c>
      <c r="BE188" s="123">
        <f>IF(AZ188=5,G188,0)</f>
        <v>0</v>
      </c>
      <c r="CZ188" s="123">
        <v>0.00024</v>
      </c>
    </row>
    <row r="189" spans="1:104" ht="12.75">
      <c r="A189" s="151">
        <v>109</v>
      </c>
      <c r="B189" s="152" t="s">
        <v>197</v>
      </c>
      <c r="C189" s="153" t="s">
        <v>198</v>
      </c>
      <c r="D189" s="154" t="s">
        <v>94</v>
      </c>
      <c r="E189" s="155">
        <v>1</v>
      </c>
      <c r="F189" s="155">
        <v>0</v>
      </c>
      <c r="G189" s="156">
        <f>E189*F189</f>
        <v>0</v>
      </c>
      <c r="O189" s="150">
        <v>2</v>
      </c>
      <c r="AA189" s="123">
        <v>12</v>
      </c>
      <c r="AB189" s="123">
        <v>0</v>
      </c>
      <c r="AC189" s="123">
        <v>109</v>
      </c>
      <c r="AZ189" s="123">
        <v>4</v>
      </c>
      <c r="BA189" s="123">
        <f>IF(AZ189=1,G189,0)</f>
        <v>0</v>
      </c>
      <c r="BB189" s="123">
        <f>IF(AZ189=2,G189,0)</f>
        <v>0</v>
      </c>
      <c r="BC189" s="123">
        <f>IF(AZ189=3,G189,0)</f>
        <v>0</v>
      </c>
      <c r="BD189" s="123">
        <f>IF(AZ189=4,G189,0)</f>
        <v>0</v>
      </c>
      <c r="BE189" s="123">
        <f>IF(AZ189=5,G189,0)</f>
        <v>0</v>
      </c>
      <c r="CZ189" s="123">
        <v>0</v>
      </c>
    </row>
    <row r="190" spans="1:15" ht="12.75">
      <c r="A190" s="157"/>
      <c r="B190" s="158"/>
      <c r="C190" s="196" t="s">
        <v>326</v>
      </c>
      <c r="D190" s="197"/>
      <c r="E190" s="159">
        <v>1</v>
      </c>
      <c r="F190" s="160"/>
      <c r="G190" s="161"/>
      <c r="M190" s="162" t="s">
        <v>326</v>
      </c>
      <c r="O190" s="150"/>
    </row>
    <row r="191" spans="1:104" ht="12.75">
      <c r="A191" s="151">
        <v>110</v>
      </c>
      <c r="B191" s="152" t="s">
        <v>329</v>
      </c>
      <c r="C191" s="153" t="s">
        <v>330</v>
      </c>
      <c r="D191" s="154" t="s">
        <v>94</v>
      </c>
      <c r="E191" s="155">
        <v>1</v>
      </c>
      <c r="F191" s="155">
        <v>0</v>
      </c>
      <c r="G191" s="156">
        <f>E191*F191</f>
        <v>0</v>
      </c>
      <c r="O191" s="150">
        <v>2</v>
      </c>
      <c r="AA191" s="123">
        <v>12</v>
      </c>
      <c r="AB191" s="123">
        <v>1</v>
      </c>
      <c r="AC191" s="123">
        <v>110</v>
      </c>
      <c r="AZ191" s="123">
        <v>3</v>
      </c>
      <c r="BA191" s="123">
        <f>IF(AZ191=1,G191,0)</f>
        <v>0</v>
      </c>
      <c r="BB191" s="123">
        <f>IF(AZ191=2,G191,0)</f>
        <v>0</v>
      </c>
      <c r="BC191" s="123">
        <f>IF(AZ191=3,G191,0)</f>
        <v>0</v>
      </c>
      <c r="BD191" s="123">
        <f>IF(AZ191=4,G191,0)</f>
        <v>0</v>
      </c>
      <c r="BE191" s="123">
        <f>IF(AZ191=5,G191,0)</f>
        <v>0</v>
      </c>
      <c r="CZ191" s="123">
        <v>0.00014</v>
      </c>
    </row>
    <row r="192" spans="1:104" ht="12.75">
      <c r="A192" s="151">
        <v>111</v>
      </c>
      <c r="B192" s="152" t="s">
        <v>197</v>
      </c>
      <c r="C192" s="153" t="s">
        <v>198</v>
      </c>
      <c r="D192" s="154" t="s">
        <v>94</v>
      </c>
      <c r="E192" s="155">
        <v>2</v>
      </c>
      <c r="F192" s="155">
        <v>0</v>
      </c>
      <c r="G192" s="156">
        <f>E192*F192</f>
        <v>0</v>
      </c>
      <c r="O192" s="150">
        <v>2</v>
      </c>
      <c r="AA192" s="123">
        <v>12</v>
      </c>
      <c r="AB192" s="123">
        <v>0</v>
      </c>
      <c r="AC192" s="123">
        <v>111</v>
      </c>
      <c r="AZ192" s="123">
        <v>4</v>
      </c>
      <c r="BA192" s="123">
        <f>IF(AZ192=1,G192,0)</f>
        <v>0</v>
      </c>
      <c r="BB192" s="123">
        <f>IF(AZ192=2,G192,0)</f>
        <v>0</v>
      </c>
      <c r="BC192" s="123">
        <f>IF(AZ192=3,G192,0)</f>
        <v>0</v>
      </c>
      <c r="BD192" s="123">
        <f>IF(AZ192=4,G192,0)</f>
        <v>0</v>
      </c>
      <c r="BE192" s="123">
        <f>IF(AZ192=5,G192,0)</f>
        <v>0</v>
      </c>
      <c r="CZ192" s="123">
        <v>0</v>
      </c>
    </row>
    <row r="193" spans="1:15" ht="12.75">
      <c r="A193" s="157"/>
      <c r="B193" s="158"/>
      <c r="C193" s="196" t="s">
        <v>331</v>
      </c>
      <c r="D193" s="197"/>
      <c r="E193" s="159">
        <v>2</v>
      </c>
      <c r="F193" s="160"/>
      <c r="G193" s="161"/>
      <c r="M193" s="162" t="s">
        <v>331</v>
      </c>
      <c r="O193" s="150"/>
    </row>
    <row r="194" spans="1:104" ht="12.75">
      <c r="A194" s="151">
        <v>112</v>
      </c>
      <c r="B194" s="152" t="s">
        <v>332</v>
      </c>
      <c r="C194" s="153" t="s">
        <v>333</v>
      </c>
      <c r="D194" s="154" t="s">
        <v>94</v>
      </c>
      <c r="E194" s="155">
        <v>2</v>
      </c>
      <c r="F194" s="155">
        <v>0</v>
      </c>
      <c r="G194" s="156">
        <f>E194*F194</f>
        <v>0</v>
      </c>
      <c r="O194" s="150">
        <v>2</v>
      </c>
      <c r="AA194" s="123">
        <v>12</v>
      </c>
      <c r="AB194" s="123">
        <v>1</v>
      </c>
      <c r="AC194" s="123">
        <v>112</v>
      </c>
      <c r="AZ194" s="123">
        <v>3</v>
      </c>
      <c r="BA194" s="123">
        <f>IF(AZ194=1,G194,0)</f>
        <v>0</v>
      </c>
      <c r="BB194" s="123">
        <f>IF(AZ194=2,G194,0)</f>
        <v>0</v>
      </c>
      <c r="BC194" s="123">
        <f>IF(AZ194=3,G194,0)</f>
        <v>0</v>
      </c>
      <c r="BD194" s="123">
        <f>IF(AZ194=4,G194,0)</f>
        <v>0</v>
      </c>
      <c r="BE194" s="123">
        <f>IF(AZ194=5,G194,0)</f>
        <v>0</v>
      </c>
      <c r="CZ194" s="123">
        <v>0.00012</v>
      </c>
    </row>
    <row r="195" spans="1:104" ht="12.75">
      <c r="A195" s="151">
        <v>113</v>
      </c>
      <c r="B195" s="152" t="s">
        <v>334</v>
      </c>
      <c r="C195" s="153" t="s">
        <v>335</v>
      </c>
      <c r="D195" s="154" t="s">
        <v>94</v>
      </c>
      <c r="E195" s="155">
        <v>1</v>
      </c>
      <c r="F195" s="155">
        <v>0</v>
      </c>
      <c r="G195" s="156">
        <f>E195*F195</f>
        <v>0</v>
      </c>
      <c r="O195" s="150">
        <v>2</v>
      </c>
      <c r="AA195" s="123">
        <v>12</v>
      </c>
      <c r="AB195" s="123">
        <v>0</v>
      </c>
      <c r="AC195" s="123">
        <v>113</v>
      </c>
      <c r="AZ195" s="123">
        <v>4</v>
      </c>
      <c r="BA195" s="123">
        <f>IF(AZ195=1,G195,0)</f>
        <v>0</v>
      </c>
      <c r="BB195" s="123">
        <f>IF(AZ195=2,G195,0)</f>
        <v>0</v>
      </c>
      <c r="BC195" s="123">
        <f>IF(AZ195=3,G195,0)</f>
        <v>0</v>
      </c>
      <c r="BD195" s="123">
        <f>IF(AZ195=4,G195,0)</f>
        <v>0</v>
      </c>
      <c r="BE195" s="123">
        <f>IF(AZ195=5,G195,0)</f>
        <v>0</v>
      </c>
      <c r="CZ195" s="123">
        <v>0</v>
      </c>
    </row>
    <row r="196" spans="1:15" ht="12.75">
      <c r="A196" s="157"/>
      <c r="B196" s="158"/>
      <c r="C196" s="196" t="s">
        <v>326</v>
      </c>
      <c r="D196" s="197"/>
      <c r="E196" s="159">
        <v>1</v>
      </c>
      <c r="F196" s="160"/>
      <c r="G196" s="161"/>
      <c r="M196" s="162" t="s">
        <v>326</v>
      </c>
      <c r="O196" s="150"/>
    </row>
    <row r="197" spans="1:104" ht="12.75">
      <c r="A197" s="151">
        <v>114</v>
      </c>
      <c r="B197" s="152" t="s">
        <v>336</v>
      </c>
      <c r="C197" s="153" t="s">
        <v>337</v>
      </c>
      <c r="D197" s="154" t="s">
        <v>94</v>
      </c>
      <c r="E197" s="155">
        <v>1</v>
      </c>
      <c r="F197" s="155">
        <v>0</v>
      </c>
      <c r="G197" s="156">
        <f>E197*F197</f>
        <v>0</v>
      </c>
      <c r="O197" s="150">
        <v>2</v>
      </c>
      <c r="AA197" s="123">
        <v>12</v>
      </c>
      <c r="AB197" s="123">
        <v>1</v>
      </c>
      <c r="AC197" s="123">
        <v>114</v>
      </c>
      <c r="AZ197" s="123">
        <v>3</v>
      </c>
      <c r="BA197" s="123">
        <f>IF(AZ197=1,G197,0)</f>
        <v>0</v>
      </c>
      <c r="BB197" s="123">
        <f>IF(AZ197=2,G197,0)</f>
        <v>0</v>
      </c>
      <c r="BC197" s="123">
        <f>IF(AZ197=3,G197,0)</f>
        <v>0</v>
      </c>
      <c r="BD197" s="123">
        <f>IF(AZ197=4,G197,0)</f>
        <v>0</v>
      </c>
      <c r="BE197" s="123">
        <f>IF(AZ197=5,G197,0)</f>
        <v>0</v>
      </c>
      <c r="CZ197" s="123">
        <v>0.003</v>
      </c>
    </row>
    <row r="198" spans="1:104" ht="12.75">
      <c r="A198" s="151">
        <v>115</v>
      </c>
      <c r="B198" s="152" t="s">
        <v>338</v>
      </c>
      <c r="C198" s="153" t="s">
        <v>339</v>
      </c>
      <c r="D198" s="154" t="s">
        <v>94</v>
      </c>
      <c r="E198" s="155">
        <v>2</v>
      </c>
      <c r="F198" s="155">
        <v>0</v>
      </c>
      <c r="G198" s="156">
        <f>E198*F198</f>
        <v>0</v>
      </c>
      <c r="O198" s="150">
        <v>2</v>
      </c>
      <c r="AA198" s="123">
        <v>12</v>
      </c>
      <c r="AB198" s="123">
        <v>1</v>
      </c>
      <c r="AC198" s="123">
        <v>115</v>
      </c>
      <c r="AZ198" s="123">
        <v>3</v>
      </c>
      <c r="BA198" s="123">
        <f>IF(AZ198=1,G198,0)</f>
        <v>0</v>
      </c>
      <c r="BB198" s="123">
        <f>IF(AZ198=2,G198,0)</f>
        <v>0</v>
      </c>
      <c r="BC198" s="123">
        <f>IF(AZ198=3,G198,0)</f>
        <v>0</v>
      </c>
      <c r="BD198" s="123">
        <f>IF(AZ198=4,G198,0)</f>
        <v>0</v>
      </c>
      <c r="BE198" s="123">
        <f>IF(AZ198=5,G198,0)</f>
        <v>0</v>
      </c>
      <c r="CZ198" s="123">
        <v>0.00032</v>
      </c>
    </row>
    <row r="199" spans="1:104" ht="12.75">
      <c r="A199" s="151">
        <v>116</v>
      </c>
      <c r="B199" s="152" t="s">
        <v>340</v>
      </c>
      <c r="C199" s="153" t="s">
        <v>341</v>
      </c>
      <c r="D199" s="154" t="s">
        <v>94</v>
      </c>
      <c r="E199" s="155">
        <v>2</v>
      </c>
      <c r="F199" s="155">
        <v>0</v>
      </c>
      <c r="G199" s="156">
        <f>E199*F199</f>
        <v>0</v>
      </c>
      <c r="O199" s="150">
        <v>2</v>
      </c>
      <c r="AA199" s="123">
        <v>12</v>
      </c>
      <c r="AB199" s="123">
        <v>0</v>
      </c>
      <c r="AC199" s="123">
        <v>116</v>
      </c>
      <c r="AZ199" s="123">
        <v>4</v>
      </c>
      <c r="BA199" s="123">
        <f>IF(AZ199=1,G199,0)</f>
        <v>0</v>
      </c>
      <c r="BB199" s="123">
        <f>IF(AZ199=2,G199,0)</f>
        <v>0</v>
      </c>
      <c r="BC199" s="123">
        <f>IF(AZ199=3,G199,0)</f>
        <v>0</v>
      </c>
      <c r="BD199" s="123">
        <f>IF(AZ199=4,G199,0)</f>
        <v>0</v>
      </c>
      <c r="BE199" s="123">
        <f>IF(AZ199=5,G199,0)</f>
        <v>0</v>
      </c>
      <c r="CZ199" s="123">
        <v>0</v>
      </c>
    </row>
    <row r="200" spans="1:15" ht="12.75">
      <c r="A200" s="157"/>
      <c r="B200" s="158"/>
      <c r="C200" s="196" t="s">
        <v>331</v>
      </c>
      <c r="D200" s="197"/>
      <c r="E200" s="159">
        <v>2</v>
      </c>
      <c r="F200" s="160"/>
      <c r="G200" s="161"/>
      <c r="M200" s="162" t="s">
        <v>331</v>
      </c>
      <c r="O200" s="150"/>
    </row>
    <row r="201" spans="1:104" ht="12.75">
      <c r="A201" s="151">
        <v>117</v>
      </c>
      <c r="B201" s="152" t="s">
        <v>342</v>
      </c>
      <c r="C201" s="153" t="s">
        <v>343</v>
      </c>
      <c r="D201" s="154" t="s">
        <v>94</v>
      </c>
      <c r="E201" s="155">
        <v>2</v>
      </c>
      <c r="F201" s="155">
        <v>0</v>
      </c>
      <c r="G201" s="156">
        <f>E201*F201</f>
        <v>0</v>
      </c>
      <c r="O201" s="150">
        <v>2</v>
      </c>
      <c r="AA201" s="123">
        <v>12</v>
      </c>
      <c r="AB201" s="123">
        <v>1</v>
      </c>
      <c r="AC201" s="123">
        <v>117</v>
      </c>
      <c r="AZ201" s="123">
        <v>3</v>
      </c>
      <c r="BA201" s="123">
        <f>IF(AZ201=1,G201,0)</f>
        <v>0</v>
      </c>
      <c r="BB201" s="123">
        <f>IF(AZ201=2,G201,0)</f>
        <v>0</v>
      </c>
      <c r="BC201" s="123">
        <f>IF(AZ201=3,G201,0)</f>
        <v>0</v>
      </c>
      <c r="BD201" s="123">
        <f>IF(AZ201=4,G201,0)</f>
        <v>0</v>
      </c>
      <c r="BE201" s="123">
        <f>IF(AZ201=5,G201,0)</f>
        <v>0</v>
      </c>
      <c r="CZ201" s="123">
        <v>0</v>
      </c>
    </row>
    <row r="202" spans="1:104" ht="22.5">
      <c r="A202" s="151">
        <v>118</v>
      </c>
      <c r="B202" s="152" t="s">
        <v>344</v>
      </c>
      <c r="C202" s="153" t="s">
        <v>345</v>
      </c>
      <c r="D202" s="154" t="s">
        <v>94</v>
      </c>
      <c r="E202" s="155">
        <v>2</v>
      </c>
      <c r="F202" s="155">
        <v>0</v>
      </c>
      <c r="G202" s="156">
        <f>E202*F202</f>
        <v>0</v>
      </c>
      <c r="O202" s="150">
        <v>2</v>
      </c>
      <c r="AA202" s="123">
        <v>12</v>
      </c>
      <c r="AB202" s="123">
        <v>0</v>
      </c>
      <c r="AC202" s="123">
        <v>118</v>
      </c>
      <c r="AZ202" s="123">
        <v>4</v>
      </c>
      <c r="BA202" s="123">
        <f>IF(AZ202=1,G202,0)</f>
        <v>0</v>
      </c>
      <c r="BB202" s="123">
        <f>IF(AZ202=2,G202,0)</f>
        <v>0</v>
      </c>
      <c r="BC202" s="123">
        <f>IF(AZ202=3,G202,0)</f>
        <v>0</v>
      </c>
      <c r="BD202" s="123">
        <f>IF(AZ202=4,G202,0)</f>
        <v>0</v>
      </c>
      <c r="BE202" s="123">
        <f>IF(AZ202=5,G202,0)</f>
        <v>0</v>
      </c>
      <c r="CZ202" s="123">
        <v>0</v>
      </c>
    </row>
    <row r="203" spans="1:15" ht="12.75">
      <c r="A203" s="157"/>
      <c r="B203" s="158"/>
      <c r="C203" s="196" t="s">
        <v>331</v>
      </c>
      <c r="D203" s="197"/>
      <c r="E203" s="159">
        <v>2</v>
      </c>
      <c r="F203" s="160"/>
      <c r="G203" s="161"/>
      <c r="M203" s="162" t="s">
        <v>331</v>
      </c>
      <c r="O203" s="150"/>
    </row>
    <row r="204" spans="1:104" ht="12.75">
      <c r="A204" s="151">
        <v>119</v>
      </c>
      <c r="B204" s="152" t="s">
        <v>346</v>
      </c>
      <c r="C204" s="153" t="s">
        <v>347</v>
      </c>
      <c r="D204" s="154" t="s">
        <v>94</v>
      </c>
      <c r="E204" s="155">
        <v>3</v>
      </c>
      <c r="F204" s="155">
        <v>0</v>
      </c>
      <c r="G204" s="156">
        <f>E204*F204</f>
        <v>0</v>
      </c>
      <c r="O204" s="150">
        <v>2</v>
      </c>
      <c r="AA204" s="123">
        <v>12</v>
      </c>
      <c r="AB204" s="123">
        <v>0</v>
      </c>
      <c r="AC204" s="123">
        <v>119</v>
      </c>
      <c r="AZ204" s="123">
        <v>4</v>
      </c>
      <c r="BA204" s="123">
        <f>IF(AZ204=1,G204,0)</f>
        <v>0</v>
      </c>
      <c r="BB204" s="123">
        <f>IF(AZ204=2,G204,0)</f>
        <v>0</v>
      </c>
      <c r="BC204" s="123">
        <f>IF(AZ204=3,G204,0)</f>
        <v>0</v>
      </c>
      <c r="BD204" s="123">
        <f>IF(AZ204=4,G204,0)</f>
        <v>0</v>
      </c>
      <c r="BE204" s="123">
        <f>IF(AZ204=5,G204,0)</f>
        <v>0</v>
      </c>
      <c r="CZ204" s="123">
        <v>0</v>
      </c>
    </row>
    <row r="205" spans="1:15" ht="12.75">
      <c r="A205" s="157"/>
      <c r="B205" s="158"/>
      <c r="C205" s="196" t="s">
        <v>319</v>
      </c>
      <c r="D205" s="197"/>
      <c r="E205" s="159">
        <v>3</v>
      </c>
      <c r="F205" s="160"/>
      <c r="G205" s="161"/>
      <c r="M205" s="162" t="s">
        <v>319</v>
      </c>
      <c r="O205" s="150"/>
    </row>
    <row r="206" spans="1:104" ht="22.5">
      <c r="A206" s="151">
        <v>120</v>
      </c>
      <c r="B206" s="152" t="s">
        <v>348</v>
      </c>
      <c r="C206" s="153" t="s">
        <v>349</v>
      </c>
      <c r="D206" s="154" t="s">
        <v>94</v>
      </c>
      <c r="E206" s="155">
        <v>1</v>
      </c>
      <c r="F206" s="155">
        <v>0</v>
      </c>
      <c r="G206" s="156">
        <f>E206*F206</f>
        <v>0</v>
      </c>
      <c r="O206" s="150">
        <v>2</v>
      </c>
      <c r="AA206" s="123">
        <v>12</v>
      </c>
      <c r="AB206" s="123">
        <v>0</v>
      </c>
      <c r="AC206" s="123">
        <v>120</v>
      </c>
      <c r="AZ206" s="123">
        <v>4</v>
      </c>
      <c r="BA206" s="123">
        <f>IF(AZ206=1,G206,0)</f>
        <v>0</v>
      </c>
      <c r="BB206" s="123">
        <f>IF(AZ206=2,G206,0)</f>
        <v>0</v>
      </c>
      <c r="BC206" s="123">
        <f>IF(AZ206=3,G206,0)</f>
        <v>0</v>
      </c>
      <c r="BD206" s="123">
        <f>IF(AZ206=4,G206,0)</f>
        <v>0</v>
      </c>
      <c r="BE206" s="123">
        <f>IF(AZ206=5,G206,0)</f>
        <v>0</v>
      </c>
      <c r="CZ206" s="123">
        <v>0</v>
      </c>
    </row>
    <row r="207" spans="1:15" ht="12.75">
      <c r="A207" s="157"/>
      <c r="B207" s="158"/>
      <c r="C207" s="196" t="s">
        <v>326</v>
      </c>
      <c r="D207" s="197"/>
      <c r="E207" s="159">
        <v>1</v>
      </c>
      <c r="F207" s="160"/>
      <c r="G207" s="161"/>
      <c r="M207" s="162" t="s">
        <v>326</v>
      </c>
      <c r="O207" s="150"/>
    </row>
    <row r="208" spans="1:104" ht="12.75">
      <c r="A208" s="151">
        <v>121</v>
      </c>
      <c r="B208" s="152" t="s">
        <v>350</v>
      </c>
      <c r="C208" s="153" t="s">
        <v>351</v>
      </c>
      <c r="D208" s="154" t="s">
        <v>94</v>
      </c>
      <c r="E208" s="155">
        <v>1</v>
      </c>
      <c r="F208" s="155">
        <v>0</v>
      </c>
      <c r="G208" s="156">
        <f>E208*F208</f>
        <v>0</v>
      </c>
      <c r="O208" s="150">
        <v>2</v>
      </c>
      <c r="AA208" s="123">
        <v>12</v>
      </c>
      <c r="AB208" s="123">
        <v>1</v>
      </c>
      <c r="AC208" s="123">
        <v>121</v>
      </c>
      <c r="AZ208" s="123">
        <v>3</v>
      </c>
      <c r="BA208" s="123">
        <f>IF(AZ208=1,G208,0)</f>
        <v>0</v>
      </c>
      <c r="BB208" s="123">
        <f>IF(AZ208=2,G208,0)</f>
        <v>0</v>
      </c>
      <c r="BC208" s="123">
        <f>IF(AZ208=3,G208,0)</f>
        <v>0</v>
      </c>
      <c r="BD208" s="123">
        <f>IF(AZ208=4,G208,0)</f>
        <v>0</v>
      </c>
      <c r="BE208" s="123">
        <f>IF(AZ208=5,G208,0)</f>
        <v>0</v>
      </c>
      <c r="CZ208" s="123">
        <v>0.00029</v>
      </c>
    </row>
    <row r="209" spans="1:104" ht="12.75">
      <c r="A209" s="151">
        <v>122</v>
      </c>
      <c r="B209" s="152" t="s">
        <v>352</v>
      </c>
      <c r="C209" s="153" t="s">
        <v>353</v>
      </c>
      <c r="D209" s="154" t="s">
        <v>94</v>
      </c>
      <c r="E209" s="155">
        <v>1</v>
      </c>
      <c r="F209" s="155">
        <v>0</v>
      </c>
      <c r="G209" s="156">
        <f>E209*F209</f>
        <v>0</v>
      </c>
      <c r="O209" s="150">
        <v>2</v>
      </c>
      <c r="AA209" s="123">
        <v>12</v>
      </c>
      <c r="AB209" s="123">
        <v>1</v>
      </c>
      <c r="AC209" s="123">
        <v>122</v>
      </c>
      <c r="AZ209" s="123">
        <v>3</v>
      </c>
      <c r="BA209" s="123">
        <f>IF(AZ209=1,G209,0)</f>
        <v>0</v>
      </c>
      <c r="BB209" s="123">
        <f>IF(AZ209=2,G209,0)</f>
        <v>0</v>
      </c>
      <c r="BC209" s="123">
        <f>IF(AZ209=3,G209,0)</f>
        <v>0</v>
      </c>
      <c r="BD209" s="123">
        <f>IF(AZ209=4,G209,0)</f>
        <v>0</v>
      </c>
      <c r="BE209" s="123">
        <f>IF(AZ209=5,G209,0)</f>
        <v>0</v>
      </c>
      <c r="CZ209" s="123">
        <v>0.00029</v>
      </c>
    </row>
    <row r="210" spans="1:104" ht="12.75">
      <c r="A210" s="151">
        <v>123</v>
      </c>
      <c r="B210" s="152" t="s">
        <v>354</v>
      </c>
      <c r="C210" s="153" t="s">
        <v>355</v>
      </c>
      <c r="D210" s="154" t="s">
        <v>94</v>
      </c>
      <c r="E210" s="155">
        <v>1</v>
      </c>
      <c r="F210" s="155">
        <v>0</v>
      </c>
      <c r="G210" s="156">
        <f>E210*F210</f>
        <v>0</v>
      </c>
      <c r="O210" s="150">
        <v>2</v>
      </c>
      <c r="AA210" s="123">
        <v>12</v>
      </c>
      <c r="AB210" s="123">
        <v>0</v>
      </c>
      <c r="AC210" s="123">
        <v>123</v>
      </c>
      <c r="AZ210" s="123">
        <v>4</v>
      </c>
      <c r="BA210" s="123">
        <f>IF(AZ210=1,G210,0)</f>
        <v>0</v>
      </c>
      <c r="BB210" s="123">
        <f>IF(AZ210=2,G210,0)</f>
        <v>0</v>
      </c>
      <c r="BC210" s="123">
        <f>IF(AZ210=3,G210,0)</f>
        <v>0</v>
      </c>
      <c r="BD210" s="123">
        <f>IF(AZ210=4,G210,0)</f>
        <v>0</v>
      </c>
      <c r="BE210" s="123">
        <f>IF(AZ210=5,G210,0)</f>
        <v>0</v>
      </c>
      <c r="CZ210" s="123">
        <v>0</v>
      </c>
    </row>
    <row r="211" spans="1:15" ht="12.75">
      <c r="A211" s="157"/>
      <c r="B211" s="158"/>
      <c r="C211" s="196" t="s">
        <v>326</v>
      </c>
      <c r="D211" s="197"/>
      <c r="E211" s="159">
        <v>1</v>
      </c>
      <c r="F211" s="160"/>
      <c r="G211" s="161"/>
      <c r="M211" s="162" t="s">
        <v>326</v>
      </c>
      <c r="O211" s="150"/>
    </row>
    <row r="212" spans="1:104" ht="12.75">
      <c r="A212" s="151">
        <v>124</v>
      </c>
      <c r="B212" s="152" t="s">
        <v>356</v>
      </c>
      <c r="C212" s="153" t="s">
        <v>357</v>
      </c>
      <c r="D212" s="154" t="s">
        <v>94</v>
      </c>
      <c r="E212" s="155">
        <v>1</v>
      </c>
      <c r="F212" s="155">
        <v>0</v>
      </c>
      <c r="G212" s="156">
        <f>E212*F212</f>
        <v>0</v>
      </c>
      <c r="O212" s="150">
        <v>2</v>
      </c>
      <c r="AA212" s="123">
        <v>12</v>
      </c>
      <c r="AB212" s="123">
        <v>1</v>
      </c>
      <c r="AC212" s="123">
        <v>124</v>
      </c>
      <c r="AZ212" s="123">
        <v>3</v>
      </c>
      <c r="BA212" s="123">
        <f>IF(AZ212=1,G212,0)</f>
        <v>0</v>
      </c>
      <c r="BB212" s="123">
        <f>IF(AZ212=2,G212,0)</f>
        <v>0</v>
      </c>
      <c r="BC212" s="123">
        <f>IF(AZ212=3,G212,0)</f>
        <v>0</v>
      </c>
      <c r="BD212" s="123">
        <f>IF(AZ212=4,G212,0)</f>
        <v>0</v>
      </c>
      <c r="BE212" s="123">
        <f>IF(AZ212=5,G212,0)</f>
        <v>0</v>
      </c>
      <c r="CZ212" s="123">
        <v>0.00226</v>
      </c>
    </row>
    <row r="213" spans="1:57" ht="12.75">
      <c r="A213" s="163"/>
      <c r="B213" s="164" t="s">
        <v>66</v>
      </c>
      <c r="C213" s="165" t="str">
        <f>CONCATENATE(B173," ",C173)</f>
        <v>M88 Hromosvod</v>
      </c>
      <c r="D213" s="163"/>
      <c r="E213" s="166"/>
      <c r="F213" s="166"/>
      <c r="G213" s="167">
        <f>SUM(G173:G212)</f>
        <v>0</v>
      </c>
      <c r="O213" s="150">
        <v>4</v>
      </c>
      <c r="BA213" s="168">
        <f>SUM(BA173:BA212)</f>
        <v>0</v>
      </c>
      <c r="BB213" s="168">
        <f>SUM(BB173:BB212)</f>
        <v>0</v>
      </c>
      <c r="BC213" s="168">
        <f>SUM(BC173:BC212)</f>
        <v>0</v>
      </c>
      <c r="BD213" s="168">
        <f>SUM(BD173:BD212)</f>
        <v>0</v>
      </c>
      <c r="BE213" s="168">
        <f>SUM(BE173:BE212)</f>
        <v>0</v>
      </c>
    </row>
    <row r="214" spans="1:15" ht="12.75">
      <c r="A214" s="143" t="s">
        <v>65</v>
      </c>
      <c r="B214" s="144" t="s">
        <v>358</v>
      </c>
      <c r="C214" s="145" t="s">
        <v>359</v>
      </c>
      <c r="D214" s="146"/>
      <c r="E214" s="147"/>
      <c r="F214" s="147"/>
      <c r="G214" s="148"/>
      <c r="H214" s="149"/>
      <c r="I214" s="149"/>
      <c r="O214" s="150">
        <v>1</v>
      </c>
    </row>
    <row r="215" spans="1:104" ht="22.5">
      <c r="A215" s="151">
        <v>125</v>
      </c>
      <c r="B215" s="152" t="s">
        <v>360</v>
      </c>
      <c r="C215" s="153" t="s">
        <v>361</v>
      </c>
      <c r="D215" s="154" t="s">
        <v>362</v>
      </c>
      <c r="E215" s="155">
        <v>5.5</v>
      </c>
      <c r="F215" s="155">
        <v>0</v>
      </c>
      <c r="G215" s="156">
        <f>E215*F215</f>
        <v>0</v>
      </c>
      <c r="O215" s="150">
        <v>2</v>
      </c>
      <c r="AA215" s="123">
        <v>12</v>
      </c>
      <c r="AB215" s="123">
        <v>0</v>
      </c>
      <c r="AC215" s="123">
        <v>125</v>
      </c>
      <c r="AZ215" s="123">
        <v>4</v>
      </c>
      <c r="BA215" s="123">
        <f>IF(AZ215=1,G215,0)</f>
        <v>0</v>
      </c>
      <c r="BB215" s="123">
        <f>IF(AZ215=2,G215,0)</f>
        <v>0</v>
      </c>
      <c r="BC215" s="123">
        <f>IF(AZ215=3,G215,0)</f>
        <v>0</v>
      </c>
      <c r="BD215" s="123">
        <f>IF(AZ215=4,G215,0)</f>
        <v>0</v>
      </c>
      <c r="BE215" s="123">
        <f>IF(AZ215=5,G215,0)</f>
        <v>0</v>
      </c>
      <c r="CZ215" s="123">
        <v>0</v>
      </c>
    </row>
    <row r="216" spans="1:15" ht="12.75">
      <c r="A216" s="157"/>
      <c r="B216" s="158"/>
      <c r="C216" s="196" t="s">
        <v>363</v>
      </c>
      <c r="D216" s="197"/>
      <c r="E216" s="159">
        <v>5.5</v>
      </c>
      <c r="F216" s="160"/>
      <c r="G216" s="161"/>
      <c r="M216" s="162" t="s">
        <v>363</v>
      </c>
      <c r="O216" s="150"/>
    </row>
    <row r="217" spans="1:104" ht="22.5">
      <c r="A217" s="151">
        <v>126</v>
      </c>
      <c r="B217" s="152" t="s">
        <v>364</v>
      </c>
      <c r="C217" s="153" t="s">
        <v>365</v>
      </c>
      <c r="D217" s="154" t="s">
        <v>78</v>
      </c>
      <c r="E217" s="155">
        <v>22</v>
      </c>
      <c r="F217" s="155">
        <v>0</v>
      </c>
      <c r="G217" s="156">
        <f>E217*F217</f>
        <v>0</v>
      </c>
      <c r="O217" s="150">
        <v>2</v>
      </c>
      <c r="AA217" s="123">
        <v>12</v>
      </c>
      <c r="AB217" s="123">
        <v>0</v>
      </c>
      <c r="AC217" s="123">
        <v>126</v>
      </c>
      <c r="AZ217" s="123">
        <v>4</v>
      </c>
      <c r="BA217" s="123">
        <f>IF(AZ217=1,G217,0)</f>
        <v>0</v>
      </c>
      <c r="BB217" s="123">
        <f>IF(AZ217=2,G217,0)</f>
        <v>0</v>
      </c>
      <c r="BC217" s="123">
        <f>IF(AZ217=3,G217,0)</f>
        <v>0</v>
      </c>
      <c r="BD217" s="123">
        <f>IF(AZ217=4,G217,0)</f>
        <v>0</v>
      </c>
      <c r="BE217" s="123">
        <f>IF(AZ217=5,G217,0)</f>
        <v>0</v>
      </c>
      <c r="CZ217" s="123">
        <v>0</v>
      </c>
    </row>
    <row r="218" spans="1:15" ht="12.75">
      <c r="A218" s="157"/>
      <c r="B218" s="158"/>
      <c r="C218" s="196" t="s">
        <v>366</v>
      </c>
      <c r="D218" s="197"/>
      <c r="E218" s="159">
        <v>22</v>
      </c>
      <c r="F218" s="160"/>
      <c r="G218" s="161"/>
      <c r="M218" s="162" t="s">
        <v>366</v>
      </c>
      <c r="O218" s="150"/>
    </row>
    <row r="219" spans="1:104" ht="12.75">
      <c r="A219" s="151">
        <v>127</v>
      </c>
      <c r="B219" s="152" t="s">
        <v>367</v>
      </c>
      <c r="C219" s="153" t="s">
        <v>368</v>
      </c>
      <c r="D219" s="154" t="s">
        <v>78</v>
      </c>
      <c r="E219" s="155">
        <v>11</v>
      </c>
      <c r="F219" s="155">
        <v>0</v>
      </c>
      <c r="G219" s="156">
        <f>E219*F219</f>
        <v>0</v>
      </c>
      <c r="O219" s="150">
        <v>2</v>
      </c>
      <c r="AA219" s="123">
        <v>12</v>
      </c>
      <c r="AB219" s="123">
        <v>0</v>
      </c>
      <c r="AC219" s="123">
        <v>127</v>
      </c>
      <c r="AZ219" s="123">
        <v>4</v>
      </c>
      <c r="BA219" s="123">
        <f>IF(AZ219=1,G219,0)</f>
        <v>0</v>
      </c>
      <c r="BB219" s="123">
        <f>IF(AZ219=2,G219,0)</f>
        <v>0</v>
      </c>
      <c r="BC219" s="123">
        <f>IF(AZ219=3,G219,0)</f>
        <v>0</v>
      </c>
      <c r="BD219" s="123">
        <f>IF(AZ219=4,G219,0)</f>
        <v>0</v>
      </c>
      <c r="BE219" s="123">
        <f>IF(AZ219=5,G219,0)</f>
        <v>0</v>
      </c>
      <c r="CZ219" s="123">
        <v>0</v>
      </c>
    </row>
    <row r="220" spans="1:15" ht="12.75">
      <c r="A220" s="157"/>
      <c r="B220" s="158"/>
      <c r="C220" s="196" t="s">
        <v>232</v>
      </c>
      <c r="D220" s="197"/>
      <c r="E220" s="159">
        <v>11</v>
      </c>
      <c r="F220" s="160"/>
      <c r="G220" s="161"/>
      <c r="M220" s="162" t="s">
        <v>232</v>
      </c>
      <c r="O220" s="150"/>
    </row>
    <row r="221" spans="1:104" ht="22.5">
      <c r="A221" s="151">
        <v>128</v>
      </c>
      <c r="B221" s="152" t="s">
        <v>369</v>
      </c>
      <c r="C221" s="153" t="s">
        <v>370</v>
      </c>
      <c r="D221" s="154" t="s">
        <v>78</v>
      </c>
      <c r="E221" s="155">
        <v>11</v>
      </c>
      <c r="F221" s="155">
        <v>0</v>
      </c>
      <c r="G221" s="156">
        <f>E221*F221</f>
        <v>0</v>
      </c>
      <c r="O221" s="150">
        <v>2</v>
      </c>
      <c r="AA221" s="123">
        <v>12</v>
      </c>
      <c r="AB221" s="123">
        <v>0</v>
      </c>
      <c r="AC221" s="123">
        <v>128</v>
      </c>
      <c r="AZ221" s="123">
        <v>4</v>
      </c>
      <c r="BA221" s="123">
        <f>IF(AZ221=1,G221,0)</f>
        <v>0</v>
      </c>
      <c r="BB221" s="123">
        <f>IF(AZ221=2,G221,0)</f>
        <v>0</v>
      </c>
      <c r="BC221" s="123">
        <f>IF(AZ221=3,G221,0)</f>
        <v>0</v>
      </c>
      <c r="BD221" s="123">
        <f>IF(AZ221=4,G221,0)</f>
        <v>0</v>
      </c>
      <c r="BE221" s="123">
        <f>IF(AZ221=5,G221,0)</f>
        <v>0</v>
      </c>
      <c r="CZ221" s="123">
        <v>0.13243</v>
      </c>
    </row>
    <row r="222" spans="1:15" ht="12.75">
      <c r="A222" s="157"/>
      <c r="B222" s="158"/>
      <c r="C222" s="196" t="s">
        <v>232</v>
      </c>
      <c r="D222" s="197"/>
      <c r="E222" s="159">
        <v>11</v>
      </c>
      <c r="F222" s="160"/>
      <c r="G222" s="161"/>
      <c r="M222" s="162" t="s">
        <v>232</v>
      </c>
      <c r="O222" s="150"/>
    </row>
    <row r="223" spans="1:104" ht="22.5">
      <c r="A223" s="151">
        <v>129</v>
      </c>
      <c r="B223" s="152" t="s">
        <v>371</v>
      </c>
      <c r="C223" s="153" t="s">
        <v>372</v>
      </c>
      <c r="D223" s="154" t="s">
        <v>78</v>
      </c>
      <c r="E223" s="155">
        <v>11</v>
      </c>
      <c r="F223" s="155">
        <v>0</v>
      </c>
      <c r="G223" s="156">
        <f>E223*F223</f>
        <v>0</v>
      </c>
      <c r="O223" s="150">
        <v>2</v>
      </c>
      <c r="AA223" s="123">
        <v>12</v>
      </c>
      <c r="AB223" s="123">
        <v>0</v>
      </c>
      <c r="AC223" s="123">
        <v>129</v>
      </c>
      <c r="AZ223" s="123">
        <v>4</v>
      </c>
      <c r="BA223" s="123">
        <f>IF(AZ223=1,G223,0)</f>
        <v>0</v>
      </c>
      <c r="BB223" s="123">
        <f>IF(AZ223=2,G223,0)</f>
        <v>0</v>
      </c>
      <c r="BC223" s="123">
        <f>IF(AZ223=3,G223,0)</f>
        <v>0</v>
      </c>
      <c r="BD223" s="123">
        <f>IF(AZ223=4,G223,0)</f>
        <v>0</v>
      </c>
      <c r="BE223" s="123">
        <f>IF(AZ223=5,G223,0)</f>
        <v>0</v>
      </c>
      <c r="CZ223" s="123">
        <v>0.00031</v>
      </c>
    </row>
    <row r="224" spans="1:15" ht="12.75">
      <c r="A224" s="157"/>
      <c r="B224" s="158"/>
      <c r="C224" s="196" t="s">
        <v>232</v>
      </c>
      <c r="D224" s="197"/>
      <c r="E224" s="159">
        <v>11</v>
      </c>
      <c r="F224" s="160"/>
      <c r="G224" s="161"/>
      <c r="M224" s="162" t="s">
        <v>232</v>
      </c>
      <c r="O224" s="150"/>
    </row>
    <row r="225" spans="1:104" ht="12.75">
      <c r="A225" s="151">
        <v>130</v>
      </c>
      <c r="B225" s="152" t="s">
        <v>373</v>
      </c>
      <c r="C225" s="153" t="s">
        <v>374</v>
      </c>
      <c r="D225" s="154" t="s">
        <v>78</v>
      </c>
      <c r="E225" s="155">
        <v>11</v>
      </c>
      <c r="F225" s="155">
        <v>0</v>
      </c>
      <c r="G225" s="156">
        <f>E225*F225</f>
        <v>0</v>
      </c>
      <c r="O225" s="150">
        <v>2</v>
      </c>
      <c r="AA225" s="123">
        <v>12</v>
      </c>
      <c r="AB225" s="123">
        <v>0</v>
      </c>
      <c r="AC225" s="123">
        <v>130</v>
      </c>
      <c r="AZ225" s="123">
        <v>4</v>
      </c>
      <c r="BA225" s="123">
        <f>IF(AZ225=1,G225,0)</f>
        <v>0</v>
      </c>
      <c r="BB225" s="123">
        <f>IF(AZ225=2,G225,0)</f>
        <v>0</v>
      </c>
      <c r="BC225" s="123">
        <f>IF(AZ225=3,G225,0)</f>
        <v>0</v>
      </c>
      <c r="BD225" s="123">
        <f>IF(AZ225=4,G225,0)</f>
        <v>0</v>
      </c>
      <c r="BE225" s="123">
        <f>IF(AZ225=5,G225,0)</f>
        <v>0</v>
      </c>
      <c r="CZ225" s="123">
        <v>0</v>
      </c>
    </row>
    <row r="226" spans="1:15" ht="12.75">
      <c r="A226" s="157"/>
      <c r="B226" s="158"/>
      <c r="C226" s="196" t="s">
        <v>232</v>
      </c>
      <c r="D226" s="197"/>
      <c r="E226" s="159">
        <v>11</v>
      </c>
      <c r="F226" s="160"/>
      <c r="G226" s="161"/>
      <c r="M226" s="162" t="s">
        <v>232</v>
      </c>
      <c r="O226" s="150"/>
    </row>
    <row r="227" spans="1:104" ht="12.75">
      <c r="A227" s="151">
        <v>131</v>
      </c>
      <c r="B227" s="152" t="s">
        <v>375</v>
      </c>
      <c r="C227" s="153" t="s">
        <v>376</v>
      </c>
      <c r="D227" s="154" t="s">
        <v>377</v>
      </c>
      <c r="E227" s="155">
        <v>0.77</v>
      </c>
      <c r="F227" s="155">
        <v>0</v>
      </c>
      <c r="G227" s="156">
        <f>E227*F227</f>
        <v>0</v>
      </c>
      <c r="O227" s="150">
        <v>2</v>
      </c>
      <c r="AA227" s="123">
        <v>12</v>
      </c>
      <c r="AB227" s="123">
        <v>0</v>
      </c>
      <c r="AC227" s="123">
        <v>131</v>
      </c>
      <c r="AZ227" s="123">
        <v>4</v>
      </c>
      <c r="BA227" s="123">
        <f>IF(AZ227=1,G227,0)</f>
        <v>0</v>
      </c>
      <c r="BB227" s="123">
        <f>IF(AZ227=2,G227,0)</f>
        <v>0</v>
      </c>
      <c r="BC227" s="123">
        <f>IF(AZ227=3,G227,0)</f>
        <v>0</v>
      </c>
      <c r="BD227" s="123">
        <f>IF(AZ227=4,G227,0)</f>
        <v>0</v>
      </c>
      <c r="BE227" s="123">
        <f>IF(AZ227=5,G227,0)</f>
        <v>0</v>
      </c>
      <c r="CZ227" s="123">
        <v>0</v>
      </c>
    </row>
    <row r="228" spans="1:15" ht="12.75">
      <c r="A228" s="157"/>
      <c r="B228" s="158"/>
      <c r="C228" s="196" t="s">
        <v>378</v>
      </c>
      <c r="D228" s="197"/>
      <c r="E228" s="159">
        <v>0.77</v>
      </c>
      <c r="F228" s="160"/>
      <c r="G228" s="161"/>
      <c r="M228" s="162" t="s">
        <v>378</v>
      </c>
      <c r="O228" s="150"/>
    </row>
    <row r="229" spans="1:104" ht="22.5">
      <c r="A229" s="151">
        <v>132</v>
      </c>
      <c r="B229" s="152" t="s">
        <v>379</v>
      </c>
      <c r="C229" s="153" t="s">
        <v>380</v>
      </c>
      <c r="D229" s="154" t="s">
        <v>362</v>
      </c>
      <c r="E229" s="155">
        <v>1.4</v>
      </c>
      <c r="F229" s="155">
        <v>0</v>
      </c>
      <c r="G229" s="156">
        <f>E229*F229</f>
        <v>0</v>
      </c>
      <c r="O229" s="150">
        <v>2</v>
      </c>
      <c r="AA229" s="123">
        <v>12</v>
      </c>
      <c r="AB229" s="123">
        <v>0</v>
      </c>
      <c r="AC229" s="123">
        <v>132</v>
      </c>
      <c r="AZ229" s="123">
        <v>4</v>
      </c>
      <c r="BA229" s="123">
        <f>IF(AZ229=1,G229,0)</f>
        <v>0</v>
      </c>
      <c r="BB229" s="123">
        <f>IF(AZ229=2,G229,0)</f>
        <v>0</v>
      </c>
      <c r="BC229" s="123">
        <f>IF(AZ229=3,G229,0)</f>
        <v>0</v>
      </c>
      <c r="BD229" s="123">
        <f>IF(AZ229=4,G229,0)</f>
        <v>0</v>
      </c>
      <c r="BE229" s="123">
        <f>IF(AZ229=5,G229,0)</f>
        <v>0</v>
      </c>
      <c r="CZ229" s="123">
        <v>0.50601</v>
      </c>
    </row>
    <row r="230" spans="1:15" ht="12.75">
      <c r="A230" s="157"/>
      <c r="B230" s="158"/>
      <c r="C230" s="196" t="s">
        <v>381</v>
      </c>
      <c r="D230" s="197"/>
      <c r="E230" s="159">
        <v>1.4</v>
      </c>
      <c r="F230" s="160"/>
      <c r="G230" s="161"/>
      <c r="M230" s="162" t="s">
        <v>381</v>
      </c>
      <c r="O230" s="150"/>
    </row>
    <row r="231" spans="1:104" ht="12.75">
      <c r="A231" s="151">
        <v>133</v>
      </c>
      <c r="B231" s="152" t="s">
        <v>382</v>
      </c>
      <c r="C231" s="153" t="s">
        <v>383</v>
      </c>
      <c r="D231" s="154" t="s">
        <v>362</v>
      </c>
      <c r="E231" s="155">
        <v>1.4</v>
      </c>
      <c r="F231" s="155">
        <v>0</v>
      </c>
      <c r="G231" s="156">
        <f>E231*F231</f>
        <v>0</v>
      </c>
      <c r="O231" s="150">
        <v>2</v>
      </c>
      <c r="AA231" s="123">
        <v>12</v>
      </c>
      <c r="AB231" s="123">
        <v>0</v>
      </c>
      <c r="AC231" s="123">
        <v>133</v>
      </c>
      <c r="AZ231" s="123">
        <v>4</v>
      </c>
      <c r="BA231" s="123">
        <f>IF(AZ231=1,G231,0)</f>
        <v>0</v>
      </c>
      <c r="BB231" s="123">
        <f>IF(AZ231=2,G231,0)</f>
        <v>0</v>
      </c>
      <c r="BC231" s="123">
        <f>IF(AZ231=3,G231,0)</f>
        <v>0</v>
      </c>
      <c r="BD231" s="123">
        <f>IF(AZ231=4,G231,0)</f>
        <v>0</v>
      </c>
      <c r="BE231" s="123">
        <f>IF(AZ231=5,G231,0)</f>
        <v>0</v>
      </c>
      <c r="CZ231" s="123">
        <v>0.35678</v>
      </c>
    </row>
    <row r="232" spans="1:15" ht="12.75">
      <c r="A232" s="157"/>
      <c r="B232" s="158"/>
      <c r="C232" s="196" t="s">
        <v>381</v>
      </c>
      <c r="D232" s="197"/>
      <c r="E232" s="159">
        <v>1.4</v>
      </c>
      <c r="F232" s="160"/>
      <c r="G232" s="161"/>
      <c r="M232" s="162" t="s">
        <v>381</v>
      </c>
      <c r="O232" s="150"/>
    </row>
    <row r="233" spans="1:57" ht="12.75">
      <c r="A233" s="163"/>
      <c r="B233" s="164" t="s">
        <v>66</v>
      </c>
      <c r="C233" s="165" t="str">
        <f>CONCATENATE(B214," ",C214)</f>
        <v>M46 Zemní práce při montážích</v>
      </c>
      <c r="D233" s="163"/>
      <c r="E233" s="166"/>
      <c r="F233" s="166"/>
      <c r="G233" s="167">
        <f>SUM(G214:G232)</f>
        <v>0</v>
      </c>
      <c r="O233" s="150">
        <v>4</v>
      </c>
      <c r="BA233" s="168">
        <f>SUM(BA214:BA232)</f>
        <v>0</v>
      </c>
      <c r="BB233" s="168">
        <f>SUM(BB214:BB232)</f>
        <v>0</v>
      </c>
      <c r="BC233" s="168">
        <f>SUM(BC214:BC232)</f>
        <v>0</v>
      </c>
      <c r="BD233" s="168">
        <f>SUM(BD214:BD232)</f>
        <v>0</v>
      </c>
      <c r="BE233" s="168">
        <f>SUM(BE214:BE232)</f>
        <v>0</v>
      </c>
    </row>
    <row r="234" spans="1:15" ht="12.75">
      <c r="A234" s="143" t="s">
        <v>65</v>
      </c>
      <c r="B234" s="144" t="s">
        <v>384</v>
      </c>
      <c r="C234" s="145" t="s">
        <v>385</v>
      </c>
      <c r="D234" s="146"/>
      <c r="E234" s="147"/>
      <c r="F234" s="147"/>
      <c r="G234" s="148"/>
      <c r="H234" s="149"/>
      <c r="I234" s="149"/>
      <c r="O234" s="150">
        <v>1</v>
      </c>
    </row>
    <row r="235" spans="1:104" ht="12.75">
      <c r="A235" s="151">
        <v>134</v>
      </c>
      <c r="B235" s="152" t="s">
        <v>386</v>
      </c>
      <c r="C235" s="153" t="s">
        <v>387</v>
      </c>
      <c r="D235" s="154" t="s">
        <v>94</v>
      </c>
      <c r="E235" s="155">
        <v>9</v>
      </c>
      <c r="F235" s="155">
        <v>0</v>
      </c>
      <c r="G235" s="156">
        <f>E235*F235</f>
        <v>0</v>
      </c>
      <c r="O235" s="150">
        <v>2</v>
      </c>
      <c r="AA235" s="123">
        <v>12</v>
      </c>
      <c r="AB235" s="123">
        <v>0</v>
      </c>
      <c r="AC235" s="123">
        <v>134</v>
      </c>
      <c r="AZ235" s="123">
        <v>1</v>
      </c>
      <c r="BA235" s="123">
        <f>IF(AZ235=1,G235,0)</f>
        <v>0</v>
      </c>
      <c r="BB235" s="123">
        <f>IF(AZ235=2,G235,0)</f>
        <v>0</v>
      </c>
      <c r="BC235" s="123">
        <f>IF(AZ235=3,G235,0)</f>
        <v>0</v>
      </c>
      <c r="BD235" s="123">
        <f>IF(AZ235=4,G235,0)</f>
        <v>0</v>
      </c>
      <c r="BE235" s="123">
        <f>IF(AZ235=5,G235,0)</f>
        <v>0</v>
      </c>
      <c r="CZ235" s="123">
        <v>8E-05</v>
      </c>
    </row>
    <row r="236" spans="1:15" ht="12.75">
      <c r="A236" s="157"/>
      <c r="B236" s="158"/>
      <c r="C236" s="196" t="s">
        <v>101</v>
      </c>
      <c r="D236" s="197"/>
      <c r="E236" s="159">
        <v>1</v>
      </c>
      <c r="F236" s="160"/>
      <c r="G236" s="161"/>
      <c r="M236" s="162" t="s">
        <v>101</v>
      </c>
      <c r="O236" s="150"/>
    </row>
    <row r="237" spans="1:15" ht="12.75">
      <c r="A237" s="157"/>
      <c r="B237" s="158"/>
      <c r="C237" s="196" t="s">
        <v>388</v>
      </c>
      <c r="D237" s="197"/>
      <c r="E237" s="159">
        <v>8</v>
      </c>
      <c r="F237" s="160"/>
      <c r="G237" s="161"/>
      <c r="M237" s="162" t="s">
        <v>388</v>
      </c>
      <c r="O237" s="150"/>
    </row>
    <row r="238" spans="1:104" ht="12.75">
      <c r="A238" s="151">
        <v>135</v>
      </c>
      <c r="B238" s="152" t="s">
        <v>389</v>
      </c>
      <c r="C238" s="153" t="s">
        <v>390</v>
      </c>
      <c r="D238" s="154" t="s">
        <v>78</v>
      </c>
      <c r="E238" s="155">
        <v>4</v>
      </c>
      <c r="F238" s="155">
        <v>0</v>
      </c>
      <c r="G238" s="156">
        <f>E238*F238</f>
        <v>0</v>
      </c>
      <c r="O238" s="150">
        <v>2</v>
      </c>
      <c r="AA238" s="123">
        <v>12</v>
      </c>
      <c r="AB238" s="123">
        <v>0</v>
      </c>
      <c r="AC238" s="123">
        <v>135</v>
      </c>
      <c r="AZ238" s="123">
        <v>1</v>
      </c>
      <c r="BA238" s="123">
        <f>IF(AZ238=1,G238,0)</f>
        <v>0</v>
      </c>
      <c r="BB238" s="123">
        <f>IF(AZ238=2,G238,0)</f>
        <v>0</v>
      </c>
      <c r="BC238" s="123">
        <f>IF(AZ238=3,G238,0)</f>
        <v>0</v>
      </c>
      <c r="BD238" s="123">
        <f>IF(AZ238=4,G238,0)</f>
        <v>0</v>
      </c>
      <c r="BE238" s="123">
        <f>IF(AZ238=5,G238,0)</f>
        <v>0</v>
      </c>
      <c r="CZ238" s="123">
        <v>0.00049</v>
      </c>
    </row>
    <row r="239" spans="1:15" ht="12.75">
      <c r="A239" s="157"/>
      <c r="B239" s="158"/>
      <c r="C239" s="196" t="s">
        <v>391</v>
      </c>
      <c r="D239" s="197"/>
      <c r="E239" s="159">
        <v>4</v>
      </c>
      <c r="F239" s="160"/>
      <c r="G239" s="161"/>
      <c r="M239" s="162" t="s">
        <v>391</v>
      </c>
      <c r="O239" s="150"/>
    </row>
    <row r="240" spans="1:104" ht="12.75">
      <c r="A240" s="151">
        <v>136</v>
      </c>
      <c r="B240" s="152" t="s">
        <v>392</v>
      </c>
      <c r="C240" s="153" t="s">
        <v>393</v>
      </c>
      <c r="D240" s="154" t="s">
        <v>394</v>
      </c>
      <c r="E240" s="155">
        <v>0.045</v>
      </c>
      <c r="F240" s="155">
        <v>0</v>
      </c>
      <c r="G240" s="156">
        <f>E240*F240</f>
        <v>0</v>
      </c>
      <c r="O240" s="150">
        <v>2</v>
      </c>
      <c r="AA240" s="123">
        <v>12</v>
      </c>
      <c r="AB240" s="123">
        <v>0</v>
      </c>
      <c r="AC240" s="123">
        <v>136</v>
      </c>
      <c r="AZ240" s="123">
        <v>1</v>
      </c>
      <c r="BA240" s="123">
        <f>IF(AZ240=1,G240,0)</f>
        <v>0</v>
      </c>
      <c r="BB240" s="123">
        <f>IF(AZ240=2,G240,0)</f>
        <v>0</v>
      </c>
      <c r="BC240" s="123">
        <f>IF(AZ240=3,G240,0)</f>
        <v>0</v>
      </c>
      <c r="BD240" s="123">
        <f>IF(AZ240=4,G240,0)</f>
        <v>0</v>
      </c>
      <c r="BE240" s="123">
        <f>IF(AZ240=5,G240,0)</f>
        <v>0</v>
      </c>
      <c r="CZ240" s="123">
        <v>0</v>
      </c>
    </row>
    <row r="241" spans="1:104" ht="12.75">
      <c r="A241" s="151">
        <v>137</v>
      </c>
      <c r="B241" s="152" t="s">
        <v>395</v>
      </c>
      <c r="C241" s="153" t="s">
        <v>396</v>
      </c>
      <c r="D241" s="154" t="s">
        <v>394</v>
      </c>
      <c r="E241" s="155">
        <v>0.18</v>
      </c>
      <c r="F241" s="155">
        <v>0</v>
      </c>
      <c r="G241" s="156">
        <f>E241*F241</f>
        <v>0</v>
      </c>
      <c r="O241" s="150">
        <v>2</v>
      </c>
      <c r="AA241" s="123">
        <v>12</v>
      </c>
      <c r="AB241" s="123">
        <v>0</v>
      </c>
      <c r="AC241" s="123">
        <v>137</v>
      </c>
      <c r="AZ241" s="123">
        <v>1</v>
      </c>
      <c r="BA241" s="123">
        <f>IF(AZ241=1,G241,0)</f>
        <v>0</v>
      </c>
      <c r="BB241" s="123">
        <f>IF(AZ241=2,G241,0)</f>
        <v>0</v>
      </c>
      <c r="BC241" s="123">
        <f>IF(AZ241=3,G241,0)</f>
        <v>0</v>
      </c>
      <c r="BD241" s="123">
        <f>IF(AZ241=4,G241,0)</f>
        <v>0</v>
      </c>
      <c r="BE241" s="123">
        <f>IF(AZ241=5,G241,0)</f>
        <v>0</v>
      </c>
      <c r="CZ241" s="123">
        <v>0</v>
      </c>
    </row>
    <row r="242" spans="1:15" ht="12.75">
      <c r="A242" s="157"/>
      <c r="B242" s="158"/>
      <c r="C242" s="196" t="s">
        <v>397</v>
      </c>
      <c r="D242" s="197"/>
      <c r="E242" s="159">
        <v>0.18</v>
      </c>
      <c r="F242" s="160"/>
      <c r="G242" s="161"/>
      <c r="M242" s="162" t="s">
        <v>397</v>
      </c>
      <c r="O242" s="150"/>
    </row>
    <row r="243" spans="1:104" ht="12.75">
      <c r="A243" s="151">
        <v>138</v>
      </c>
      <c r="B243" s="152" t="s">
        <v>398</v>
      </c>
      <c r="C243" s="153" t="s">
        <v>399</v>
      </c>
      <c r="D243" s="154" t="s">
        <v>362</v>
      </c>
      <c r="E243" s="155">
        <v>0.4</v>
      </c>
      <c r="F243" s="155">
        <v>0</v>
      </c>
      <c r="G243" s="156">
        <f>E243*F243</f>
        <v>0</v>
      </c>
      <c r="O243" s="150">
        <v>2</v>
      </c>
      <c r="AA243" s="123">
        <v>12</v>
      </c>
      <c r="AB243" s="123">
        <v>0</v>
      </c>
      <c r="AC243" s="123">
        <v>138</v>
      </c>
      <c r="AZ243" s="123">
        <v>1</v>
      </c>
      <c r="BA243" s="123">
        <f>IF(AZ243=1,G243,0)</f>
        <v>0</v>
      </c>
      <c r="BB243" s="123">
        <f>IF(AZ243=2,G243,0)</f>
        <v>0</v>
      </c>
      <c r="BC243" s="123">
        <f>IF(AZ243=3,G243,0)</f>
        <v>0</v>
      </c>
      <c r="BD243" s="123">
        <f>IF(AZ243=4,G243,0)</f>
        <v>0</v>
      </c>
      <c r="BE243" s="123">
        <f>IF(AZ243=5,G243,0)</f>
        <v>0</v>
      </c>
      <c r="CZ243" s="123">
        <v>0.10712</v>
      </c>
    </row>
    <row r="244" spans="1:15" ht="12.75">
      <c r="A244" s="157"/>
      <c r="B244" s="158"/>
      <c r="C244" s="196" t="s">
        <v>400</v>
      </c>
      <c r="D244" s="197"/>
      <c r="E244" s="159">
        <v>0.4</v>
      </c>
      <c r="F244" s="160"/>
      <c r="G244" s="161"/>
      <c r="M244" s="162" t="s">
        <v>400</v>
      </c>
      <c r="O244" s="150"/>
    </row>
    <row r="245" spans="1:104" ht="12.75">
      <c r="A245" s="151">
        <v>139</v>
      </c>
      <c r="B245" s="152" t="s">
        <v>401</v>
      </c>
      <c r="C245" s="153" t="s">
        <v>402</v>
      </c>
      <c r="D245" s="154" t="s">
        <v>394</v>
      </c>
      <c r="E245" s="155">
        <v>0.0428</v>
      </c>
      <c r="F245" s="155">
        <v>0</v>
      </c>
      <c r="G245" s="156">
        <f>E245*F245</f>
        <v>0</v>
      </c>
      <c r="O245" s="150">
        <v>2</v>
      </c>
      <c r="AA245" s="123">
        <v>12</v>
      </c>
      <c r="AB245" s="123">
        <v>0</v>
      </c>
      <c r="AC245" s="123">
        <v>139</v>
      </c>
      <c r="AZ245" s="123">
        <v>1</v>
      </c>
      <c r="BA245" s="123">
        <f>IF(AZ245=1,G245,0)</f>
        <v>0</v>
      </c>
      <c r="BB245" s="123">
        <f>IF(AZ245=2,G245,0)</f>
        <v>0</v>
      </c>
      <c r="BC245" s="123">
        <f>IF(AZ245=3,G245,0)</f>
        <v>0</v>
      </c>
      <c r="BD245" s="123">
        <f>IF(AZ245=4,G245,0)</f>
        <v>0</v>
      </c>
      <c r="BE245" s="123">
        <f>IF(AZ245=5,G245,0)</f>
        <v>0</v>
      </c>
      <c r="CZ245" s="123">
        <v>0</v>
      </c>
    </row>
    <row r="246" spans="1:57" ht="12.75">
      <c r="A246" s="163"/>
      <c r="B246" s="164" t="s">
        <v>66</v>
      </c>
      <c r="C246" s="165" t="str">
        <f>CONCATENATE(B234," ",C234)</f>
        <v>M95 Pomocné práce HSV pro EI</v>
      </c>
      <c r="D246" s="163"/>
      <c r="E246" s="166"/>
      <c r="F246" s="166"/>
      <c r="G246" s="167">
        <f>SUM(G234:G245)</f>
        <v>0</v>
      </c>
      <c r="O246" s="150">
        <v>4</v>
      </c>
      <c r="BA246" s="168">
        <f>SUM(BA234:BA245)</f>
        <v>0</v>
      </c>
      <c r="BB246" s="168">
        <f>SUM(BB234:BB245)</f>
        <v>0</v>
      </c>
      <c r="BC246" s="168">
        <f>SUM(BC234:BC245)</f>
        <v>0</v>
      </c>
      <c r="BD246" s="168">
        <f>SUM(BD234:BD245)</f>
        <v>0</v>
      </c>
      <c r="BE246" s="168">
        <f>SUM(BE234:BE245)</f>
        <v>0</v>
      </c>
    </row>
    <row r="247" spans="1:15" ht="12.75">
      <c r="A247" s="143" t="s">
        <v>65</v>
      </c>
      <c r="B247" s="144" t="s">
        <v>403</v>
      </c>
      <c r="C247" s="145" t="s">
        <v>404</v>
      </c>
      <c r="D247" s="146"/>
      <c r="E247" s="147"/>
      <c r="F247" s="147"/>
      <c r="G247" s="148"/>
      <c r="H247" s="149"/>
      <c r="I247" s="149"/>
      <c r="O247" s="150">
        <v>1</v>
      </c>
    </row>
    <row r="248" spans="1:104" ht="22.5">
      <c r="A248" s="151">
        <v>140</v>
      </c>
      <c r="B248" s="152" t="s">
        <v>405</v>
      </c>
      <c r="C248" s="153" t="s">
        <v>406</v>
      </c>
      <c r="D248" s="154" t="s">
        <v>94</v>
      </c>
      <c r="E248" s="155">
        <v>1</v>
      </c>
      <c r="F248" s="155">
        <v>0</v>
      </c>
      <c r="G248" s="156">
        <f>E248*F248</f>
        <v>0</v>
      </c>
      <c r="O248" s="150">
        <v>2</v>
      </c>
      <c r="AA248" s="123">
        <v>12</v>
      </c>
      <c r="AB248" s="123">
        <v>0</v>
      </c>
      <c r="AC248" s="123">
        <v>140</v>
      </c>
      <c r="AZ248" s="123">
        <v>4</v>
      </c>
      <c r="BA248" s="123">
        <f>IF(AZ248=1,G248,0)</f>
        <v>0</v>
      </c>
      <c r="BB248" s="123">
        <f>IF(AZ248=2,G248,0)</f>
        <v>0</v>
      </c>
      <c r="BC248" s="123">
        <f>IF(AZ248=3,G248,0)</f>
        <v>0</v>
      </c>
      <c r="BD248" s="123">
        <f>IF(AZ248=4,G248,0)</f>
        <v>0</v>
      </c>
      <c r="BE248" s="123">
        <f>IF(AZ248=5,G248,0)</f>
        <v>0</v>
      </c>
      <c r="CZ248" s="123">
        <v>0</v>
      </c>
    </row>
    <row r="249" spans="1:57" ht="12.75">
      <c r="A249" s="163"/>
      <c r="B249" s="164" t="s">
        <v>66</v>
      </c>
      <c r="C249" s="165" t="str">
        <f>CONCATENATE(B247," ",C247)</f>
        <v>M91 Rezerva uzemnění EON</v>
      </c>
      <c r="D249" s="163"/>
      <c r="E249" s="166"/>
      <c r="F249" s="166"/>
      <c r="G249" s="167">
        <f>SUM(G247:G248)</f>
        <v>0</v>
      </c>
      <c r="O249" s="150">
        <v>4</v>
      </c>
      <c r="BA249" s="168">
        <f>SUM(BA247:BA248)</f>
        <v>0</v>
      </c>
      <c r="BB249" s="168">
        <f>SUM(BB247:BB248)</f>
        <v>0</v>
      </c>
      <c r="BC249" s="168">
        <f>SUM(BC247:BC248)</f>
        <v>0</v>
      </c>
      <c r="BD249" s="168">
        <f>SUM(BD247:BD248)</f>
        <v>0</v>
      </c>
      <c r="BE249" s="168">
        <f>SUM(BE247:BE248)</f>
        <v>0</v>
      </c>
    </row>
    <row r="250" spans="1:15" ht="12.75">
      <c r="A250" s="143" t="s">
        <v>65</v>
      </c>
      <c r="B250" s="144" t="s">
        <v>407</v>
      </c>
      <c r="C250" s="145" t="s">
        <v>408</v>
      </c>
      <c r="D250" s="146"/>
      <c r="E250" s="147"/>
      <c r="F250" s="147"/>
      <c r="G250" s="148"/>
      <c r="H250" s="149"/>
      <c r="I250" s="149"/>
      <c r="O250" s="150">
        <v>1</v>
      </c>
    </row>
    <row r="251" spans="1:104" ht="22.5">
      <c r="A251" s="151">
        <v>141</v>
      </c>
      <c r="B251" s="152" t="s">
        <v>409</v>
      </c>
      <c r="C251" s="153" t="s">
        <v>410</v>
      </c>
      <c r="D251" s="154" t="s">
        <v>94</v>
      </c>
      <c r="E251" s="155">
        <v>1</v>
      </c>
      <c r="F251" s="155">
        <v>0</v>
      </c>
      <c r="G251" s="156">
        <f>E251*F251</f>
        <v>0</v>
      </c>
      <c r="O251" s="150">
        <v>2</v>
      </c>
      <c r="AA251" s="123">
        <v>12</v>
      </c>
      <c r="AB251" s="123">
        <v>0</v>
      </c>
      <c r="AC251" s="123">
        <v>141</v>
      </c>
      <c r="AZ251" s="123">
        <v>4</v>
      </c>
      <c r="BA251" s="123">
        <f>IF(AZ251=1,G251,0)</f>
        <v>0</v>
      </c>
      <c r="BB251" s="123">
        <f>IF(AZ251=2,G251,0)</f>
        <v>0</v>
      </c>
      <c r="BC251" s="123">
        <f>IF(AZ251=3,G251,0)</f>
        <v>0</v>
      </c>
      <c r="BD251" s="123">
        <f>IF(AZ251=4,G251,0)</f>
        <v>0</v>
      </c>
      <c r="BE251" s="123">
        <f>IF(AZ251=5,G251,0)</f>
        <v>0</v>
      </c>
      <c r="CZ251" s="123">
        <v>0</v>
      </c>
    </row>
    <row r="252" spans="1:57" ht="12.75">
      <c r="A252" s="163"/>
      <c r="B252" s="164" t="s">
        <v>66</v>
      </c>
      <c r="C252" s="165" t="str">
        <f>CONCATENATE(B250," ",C250)</f>
        <v>M92 Připojovací poplatek EON</v>
      </c>
      <c r="D252" s="163"/>
      <c r="E252" s="166"/>
      <c r="F252" s="166"/>
      <c r="G252" s="167">
        <f>SUM(G250:G251)</f>
        <v>0</v>
      </c>
      <c r="O252" s="150">
        <v>4</v>
      </c>
      <c r="BA252" s="168">
        <f>SUM(BA250:BA251)</f>
        <v>0</v>
      </c>
      <c r="BB252" s="168">
        <f>SUM(BB250:BB251)</f>
        <v>0</v>
      </c>
      <c r="BC252" s="168">
        <f>SUM(BC250:BC251)</f>
        <v>0</v>
      </c>
      <c r="BD252" s="168">
        <f>SUM(BD250:BD251)</f>
        <v>0</v>
      </c>
      <c r="BE252" s="168">
        <f>SUM(BE250:BE251)</f>
        <v>0</v>
      </c>
    </row>
    <row r="253" spans="1:15" ht="12.75">
      <c r="A253" s="143" t="s">
        <v>65</v>
      </c>
      <c r="B253" s="144" t="s">
        <v>411</v>
      </c>
      <c r="C253" s="145" t="s">
        <v>412</v>
      </c>
      <c r="D253" s="146"/>
      <c r="E253" s="147"/>
      <c r="F253" s="147"/>
      <c r="G253" s="148"/>
      <c r="H253" s="149"/>
      <c r="I253" s="149"/>
      <c r="O253" s="150">
        <v>1</v>
      </c>
    </row>
    <row r="254" spans="1:104" ht="12.75">
      <c r="A254" s="151">
        <v>142</v>
      </c>
      <c r="B254" s="152" t="s">
        <v>413</v>
      </c>
      <c r="C254" s="153" t="s">
        <v>414</v>
      </c>
      <c r="D254" s="154" t="s">
        <v>73</v>
      </c>
      <c r="E254" s="155">
        <v>12</v>
      </c>
      <c r="F254" s="155">
        <v>0</v>
      </c>
      <c r="G254" s="156">
        <f>E254*F254</f>
        <v>0</v>
      </c>
      <c r="O254" s="150">
        <v>2</v>
      </c>
      <c r="AA254" s="123">
        <v>12</v>
      </c>
      <c r="AB254" s="123">
        <v>0</v>
      </c>
      <c r="AC254" s="123">
        <v>142</v>
      </c>
      <c r="AZ254" s="123">
        <v>4</v>
      </c>
      <c r="BA254" s="123">
        <f>IF(AZ254=1,G254,0)</f>
        <v>0</v>
      </c>
      <c r="BB254" s="123">
        <f>IF(AZ254=2,G254,0)</f>
        <v>0</v>
      </c>
      <c r="BC254" s="123">
        <f>IF(AZ254=3,G254,0)</f>
        <v>0</v>
      </c>
      <c r="BD254" s="123">
        <f>IF(AZ254=4,G254,0)</f>
        <v>0</v>
      </c>
      <c r="BE254" s="123">
        <f>IF(AZ254=5,G254,0)</f>
        <v>0</v>
      </c>
      <c r="CZ254" s="123">
        <v>0</v>
      </c>
    </row>
    <row r="255" spans="1:57" ht="12.75">
      <c r="A255" s="163"/>
      <c r="B255" s="164" t="s">
        <v>66</v>
      </c>
      <c r="C255" s="165" t="str">
        <f>CONCATENATE(B253," ",C253)</f>
        <v>M96 Výchozí revize</v>
      </c>
      <c r="D255" s="163"/>
      <c r="E255" s="166"/>
      <c r="F255" s="166"/>
      <c r="G255" s="167">
        <f>SUM(G253:G254)</f>
        <v>0</v>
      </c>
      <c r="O255" s="150">
        <v>4</v>
      </c>
      <c r="BA255" s="168">
        <f>SUM(BA253:BA254)</f>
        <v>0</v>
      </c>
      <c r="BB255" s="168">
        <f>SUM(BB253:BB254)</f>
        <v>0</v>
      </c>
      <c r="BC255" s="168">
        <f>SUM(BC253:BC254)</f>
        <v>0</v>
      </c>
      <c r="BD255" s="168">
        <f>SUM(BD253:BD254)</f>
        <v>0</v>
      </c>
      <c r="BE255" s="168">
        <f>SUM(BE253:BE254)</f>
        <v>0</v>
      </c>
    </row>
    <row r="256" spans="1:7" ht="12.75">
      <c r="A256" s="124"/>
      <c r="B256" s="124"/>
      <c r="C256" s="124"/>
      <c r="D256" s="124"/>
      <c r="E256" s="124"/>
      <c r="F256" s="124"/>
      <c r="G256" s="124"/>
    </row>
    <row r="257" ht="12.75">
      <c r="E257" s="123"/>
    </row>
    <row r="258" ht="12.75">
      <c r="E258" s="123"/>
    </row>
    <row r="259" ht="12.75">
      <c r="E259" s="123"/>
    </row>
    <row r="260" ht="12.75">
      <c r="E260" s="123"/>
    </row>
    <row r="261" ht="12.75">
      <c r="E261" s="123"/>
    </row>
    <row r="262" ht="12.75">
      <c r="E262" s="123"/>
    </row>
    <row r="263" ht="12.75">
      <c r="E263" s="123"/>
    </row>
    <row r="264" ht="12.75">
      <c r="E264" s="123"/>
    </row>
    <row r="265" ht="12.75">
      <c r="E265" s="123"/>
    </row>
    <row r="266" ht="12.75">
      <c r="E266" s="123"/>
    </row>
    <row r="267" ht="12.75">
      <c r="E267" s="123"/>
    </row>
    <row r="268" ht="12.75">
      <c r="E268" s="123"/>
    </row>
    <row r="269" ht="12.75">
      <c r="E269" s="123"/>
    </row>
    <row r="270" ht="12.75">
      <c r="E270" s="123"/>
    </row>
    <row r="271" ht="12.75">
      <c r="E271" s="123"/>
    </row>
    <row r="272" ht="12.75">
      <c r="E272" s="123"/>
    </row>
    <row r="273" ht="12.75">
      <c r="E273" s="123"/>
    </row>
    <row r="274" ht="12.75">
      <c r="E274" s="123"/>
    </row>
    <row r="275" ht="12.75">
      <c r="E275" s="123"/>
    </row>
    <row r="276" ht="12.75">
      <c r="E276" s="123"/>
    </row>
    <row r="277" ht="12.75">
      <c r="E277" s="123"/>
    </row>
    <row r="278" ht="12.75">
      <c r="E278" s="123"/>
    </row>
    <row r="279" spans="1:7" ht="12.75">
      <c r="A279" s="169"/>
      <c r="B279" s="169"/>
      <c r="C279" s="169"/>
      <c r="D279" s="169"/>
      <c r="E279" s="169"/>
      <c r="F279" s="169"/>
      <c r="G279" s="169"/>
    </row>
    <row r="280" spans="1:7" ht="12.75">
      <c r="A280" s="169"/>
      <c r="B280" s="169"/>
      <c r="C280" s="169"/>
      <c r="D280" s="169"/>
      <c r="E280" s="169"/>
      <c r="F280" s="169"/>
      <c r="G280" s="169"/>
    </row>
    <row r="281" spans="1:7" ht="12.75">
      <c r="A281" s="169"/>
      <c r="B281" s="169"/>
      <c r="C281" s="169"/>
      <c r="D281" s="169"/>
      <c r="E281" s="169"/>
      <c r="F281" s="169"/>
      <c r="G281" s="169"/>
    </row>
    <row r="282" spans="1:7" ht="12.75">
      <c r="A282" s="169"/>
      <c r="B282" s="169"/>
      <c r="C282" s="169"/>
      <c r="D282" s="169"/>
      <c r="E282" s="169"/>
      <c r="F282" s="169"/>
      <c r="G282" s="169"/>
    </row>
    <row r="283" ht="12.75">
      <c r="E283" s="123"/>
    </row>
    <row r="284" ht="12.75">
      <c r="E284" s="123"/>
    </row>
    <row r="285" ht="12.75">
      <c r="E285" s="123"/>
    </row>
    <row r="286" ht="12.75">
      <c r="E286" s="123"/>
    </row>
    <row r="287" ht="12.75">
      <c r="E287" s="123"/>
    </row>
    <row r="288" ht="12.75">
      <c r="E288" s="123"/>
    </row>
    <row r="289" ht="12.75">
      <c r="E289" s="123"/>
    </row>
    <row r="290" ht="12.75">
      <c r="E290" s="123"/>
    </row>
    <row r="291" ht="12.75">
      <c r="E291" s="123"/>
    </row>
    <row r="292" ht="12.75">
      <c r="E292" s="123"/>
    </row>
    <row r="293" ht="12.75">
      <c r="E293" s="123"/>
    </row>
    <row r="294" ht="12.75">
      <c r="E294" s="123"/>
    </row>
    <row r="295" ht="12.75">
      <c r="E295" s="123"/>
    </row>
    <row r="296" ht="12.75">
      <c r="E296" s="123"/>
    </row>
    <row r="297" ht="12.75">
      <c r="E297" s="123"/>
    </row>
    <row r="298" ht="12.75">
      <c r="E298" s="123"/>
    </row>
    <row r="299" ht="12.75">
      <c r="E299" s="123"/>
    </row>
    <row r="300" ht="12.75">
      <c r="E300" s="123"/>
    </row>
    <row r="301" ht="12.75">
      <c r="E301" s="123"/>
    </row>
    <row r="302" ht="12.75">
      <c r="E302" s="123"/>
    </row>
    <row r="303" ht="12.75">
      <c r="E303" s="123"/>
    </row>
    <row r="304" ht="12.75">
      <c r="E304" s="123"/>
    </row>
    <row r="305" ht="12.75">
      <c r="E305" s="123"/>
    </row>
    <row r="306" ht="12.75">
      <c r="E306" s="123"/>
    </row>
    <row r="307" ht="12.75">
      <c r="E307" s="123"/>
    </row>
    <row r="308" ht="12.75">
      <c r="E308" s="123"/>
    </row>
    <row r="309" ht="12.75">
      <c r="E309" s="123"/>
    </row>
    <row r="310" ht="12.75">
      <c r="E310" s="123"/>
    </row>
    <row r="311" ht="12.75">
      <c r="E311" s="123"/>
    </row>
    <row r="312" ht="12.75">
      <c r="E312" s="123"/>
    </row>
    <row r="313" ht="12.75">
      <c r="E313" s="123"/>
    </row>
    <row r="314" spans="1:2" ht="12.75">
      <c r="A314" s="170"/>
      <c r="B314" s="170"/>
    </row>
    <row r="315" spans="1:7" ht="12.75">
      <c r="A315" s="169"/>
      <c r="B315" s="169"/>
      <c r="C315" s="172"/>
      <c r="D315" s="172"/>
      <c r="E315" s="173"/>
      <c r="F315" s="172"/>
      <c r="G315" s="174"/>
    </row>
    <row r="316" spans="1:7" ht="12.75">
      <c r="A316" s="175"/>
      <c r="B316" s="175"/>
      <c r="C316" s="169"/>
      <c r="D316" s="169"/>
      <c r="E316" s="176"/>
      <c r="F316" s="169"/>
      <c r="G316" s="169"/>
    </row>
    <row r="317" spans="1:7" ht="12.75">
      <c r="A317" s="169"/>
      <c r="B317" s="169"/>
      <c r="C317" s="169"/>
      <c r="D317" s="169"/>
      <c r="E317" s="176"/>
      <c r="F317" s="169"/>
      <c r="G317" s="169"/>
    </row>
    <row r="318" spans="1:7" ht="12.75">
      <c r="A318" s="169"/>
      <c r="B318" s="169"/>
      <c r="C318" s="169"/>
      <c r="D318" s="169"/>
      <c r="E318" s="176"/>
      <c r="F318" s="169"/>
      <c r="G318" s="169"/>
    </row>
    <row r="319" spans="1:7" ht="12.75">
      <c r="A319" s="169"/>
      <c r="B319" s="169"/>
      <c r="C319" s="169"/>
      <c r="D319" s="169"/>
      <c r="E319" s="176"/>
      <c r="F319" s="169"/>
      <c r="G319" s="169"/>
    </row>
    <row r="320" spans="1:7" ht="12.75">
      <c r="A320" s="169"/>
      <c r="B320" s="169"/>
      <c r="C320" s="169"/>
      <c r="D320" s="169"/>
      <c r="E320" s="176"/>
      <c r="F320" s="169"/>
      <c r="G320" s="169"/>
    </row>
    <row r="321" spans="1:7" ht="12.75">
      <c r="A321" s="169"/>
      <c r="B321" s="169"/>
      <c r="C321" s="169"/>
      <c r="D321" s="169"/>
      <c r="E321" s="176"/>
      <c r="F321" s="169"/>
      <c r="G321" s="169"/>
    </row>
    <row r="322" spans="1:7" ht="12.75">
      <c r="A322" s="169"/>
      <c r="B322" s="169"/>
      <c r="C322" s="169"/>
      <c r="D322" s="169"/>
      <c r="E322" s="176"/>
      <c r="F322" s="169"/>
      <c r="G322" s="169"/>
    </row>
    <row r="323" spans="1:7" ht="12.75">
      <c r="A323" s="169"/>
      <c r="B323" s="169"/>
      <c r="C323" s="169"/>
      <c r="D323" s="169"/>
      <c r="E323" s="176"/>
      <c r="F323" s="169"/>
      <c r="G323" s="169"/>
    </row>
    <row r="324" spans="1:7" ht="12.75">
      <c r="A324" s="169"/>
      <c r="B324" s="169"/>
      <c r="C324" s="169"/>
      <c r="D324" s="169"/>
      <c r="E324" s="176"/>
      <c r="F324" s="169"/>
      <c r="G324" s="169"/>
    </row>
    <row r="325" spans="1:7" ht="12.75">
      <c r="A325" s="169"/>
      <c r="B325" s="169"/>
      <c r="C325" s="169"/>
      <c r="D325" s="169"/>
      <c r="E325" s="176"/>
      <c r="F325" s="169"/>
      <c r="G325" s="169"/>
    </row>
    <row r="326" spans="1:7" ht="12.75">
      <c r="A326" s="169"/>
      <c r="B326" s="169"/>
      <c r="C326" s="169"/>
      <c r="D326" s="169"/>
      <c r="E326" s="176"/>
      <c r="F326" s="169"/>
      <c r="G326" s="169"/>
    </row>
    <row r="327" spans="1:7" ht="12.75">
      <c r="A327" s="169"/>
      <c r="B327" s="169"/>
      <c r="C327" s="169"/>
      <c r="D327" s="169"/>
      <c r="E327" s="176"/>
      <c r="F327" s="169"/>
      <c r="G327" s="169"/>
    </row>
    <row r="328" spans="1:7" ht="12.75">
      <c r="A328" s="169"/>
      <c r="B328" s="169"/>
      <c r="C328" s="169"/>
      <c r="D328" s="169"/>
      <c r="E328" s="176"/>
      <c r="F328" s="169"/>
      <c r="G328" s="169"/>
    </row>
  </sheetData>
  <sheetProtection/>
  <mergeCells count="89">
    <mergeCell ref="C28:D28"/>
    <mergeCell ref="C31:D31"/>
    <mergeCell ref="A1:G1"/>
    <mergeCell ref="A3:B3"/>
    <mergeCell ref="A4:B4"/>
    <mergeCell ref="E4:G4"/>
    <mergeCell ref="C12:D12"/>
    <mergeCell ref="C15:D15"/>
    <mergeCell ref="C18:D18"/>
    <mergeCell ref="C21:D21"/>
    <mergeCell ref="C22:D22"/>
    <mergeCell ref="C25:D25"/>
    <mergeCell ref="C39:D39"/>
    <mergeCell ref="C41:D41"/>
    <mergeCell ref="C43:D43"/>
    <mergeCell ref="C46:D46"/>
    <mergeCell ref="C34:D34"/>
    <mergeCell ref="C35:D35"/>
    <mergeCell ref="C36:D36"/>
    <mergeCell ref="C38:D38"/>
    <mergeCell ref="C56:D56"/>
    <mergeCell ref="C57:D57"/>
    <mergeCell ref="C59:D59"/>
    <mergeCell ref="C62:D62"/>
    <mergeCell ref="C48:D48"/>
    <mergeCell ref="C50:D50"/>
    <mergeCell ref="C52:D52"/>
    <mergeCell ref="C54:D54"/>
    <mergeCell ref="C76:D76"/>
    <mergeCell ref="C78:D78"/>
    <mergeCell ref="C80:D80"/>
    <mergeCell ref="C82:D82"/>
    <mergeCell ref="C65:D65"/>
    <mergeCell ref="C68:D68"/>
    <mergeCell ref="C71:D71"/>
    <mergeCell ref="C74:D74"/>
    <mergeCell ref="C96:D96"/>
    <mergeCell ref="C99:D99"/>
    <mergeCell ref="C102:D102"/>
    <mergeCell ref="C104:D104"/>
    <mergeCell ref="C84:D84"/>
    <mergeCell ref="C87:D87"/>
    <mergeCell ref="C90:D90"/>
    <mergeCell ref="C93:D93"/>
    <mergeCell ref="C116:D116"/>
    <mergeCell ref="C117:D117"/>
    <mergeCell ref="C120:D120"/>
    <mergeCell ref="C121:D121"/>
    <mergeCell ref="C106:D106"/>
    <mergeCell ref="C108:D108"/>
    <mergeCell ref="C112:D112"/>
    <mergeCell ref="C115:D115"/>
    <mergeCell ref="C211:D211"/>
    <mergeCell ref="C135:D135"/>
    <mergeCell ref="C138:D138"/>
    <mergeCell ref="C140:D140"/>
    <mergeCell ref="C143:D143"/>
    <mergeCell ref="C124:D124"/>
    <mergeCell ref="C126:D126"/>
    <mergeCell ref="C129:D129"/>
    <mergeCell ref="C132:D132"/>
    <mergeCell ref="C196:D196"/>
    <mergeCell ref="C171:D171"/>
    <mergeCell ref="C200:D200"/>
    <mergeCell ref="C203:D203"/>
    <mergeCell ref="C205:D205"/>
    <mergeCell ref="C207:D207"/>
    <mergeCell ref="C228:D228"/>
    <mergeCell ref="C230:D230"/>
    <mergeCell ref="C175:D175"/>
    <mergeCell ref="C178:D178"/>
    <mergeCell ref="C180:D180"/>
    <mergeCell ref="C182:D182"/>
    <mergeCell ref="C184:D184"/>
    <mergeCell ref="C187:D187"/>
    <mergeCell ref="C190:D190"/>
    <mergeCell ref="C193:D193"/>
    <mergeCell ref="C216:D216"/>
    <mergeCell ref="C218:D218"/>
    <mergeCell ref="C220:D220"/>
    <mergeCell ref="C222:D222"/>
    <mergeCell ref="C224:D224"/>
    <mergeCell ref="C226:D226"/>
    <mergeCell ref="C232:D232"/>
    <mergeCell ref="C236:D236"/>
    <mergeCell ref="C237:D237"/>
    <mergeCell ref="C239:D239"/>
    <mergeCell ref="C242:D242"/>
    <mergeCell ref="C244:D24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- Kysela</dc:creator>
  <cp:keywords/>
  <dc:description/>
  <cp:lastModifiedBy>PC</cp:lastModifiedBy>
  <dcterms:created xsi:type="dcterms:W3CDTF">2014-03-25T22:06:34Z</dcterms:created>
  <dcterms:modified xsi:type="dcterms:W3CDTF">2014-04-28T08:01:10Z</dcterms:modified>
  <cp:category/>
  <cp:version/>
  <cp:contentType/>
  <cp:contentStatus/>
</cp:coreProperties>
</file>