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10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'Položky'!$A$1:$G$156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<sst xmlns="http://schemas.openxmlformats.org/spreadsheetml/2006/main" count="484" uniqueCount="301">
  <si>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</si>
  <si>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</si>
  <si>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</si>
  <si>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</si>
  <si>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</si>
  <si>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</si>
  <si>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</si>
  <si>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</si>
  <si>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</si>
  <si>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</si>
  <si>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</si>
  <si>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</si>
  <si>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</si>
  <si>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</si>
  <si>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</si>
  <si>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</si>
  <si>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</si>
  <si>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</si>
  <si>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</si>
  <si>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</si>
  <si>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</si>
  <si>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</si>
  <si>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</si>
  <si>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</si>
  <si>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</si>
  <si>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</si>
  <si>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</si>
  <si>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</si>
  <si>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</si>
  <si>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</si>
  <si>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</si>
  <si>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</si>
  <si>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</si>
  <si>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</si>
  <si>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</si>
  <si>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</si>
  <si>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</si>
  <si>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</si>
  <si>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</si>
  <si>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</si>
  <si>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</si>
  <si>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</si>
  <si>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</si>
  <si>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</si>
  <si>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</si>
  <si>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</si>
  <si>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</si>
  <si>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</si>
  <si>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</si>
  <si>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</si>
  <si>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</si>
  <si>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</si>
  <si>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</si>
  <si>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</si>
  <si>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</si>
  <si>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</si>
  <si>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</si>
  <si>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</si>
  <si>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</si>
  <si>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</si>
  <si>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</si>
  <si>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</si>
  <si>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</si>
  <si>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</si>
  <si>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</si>
  <si>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</si>
  <si>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</si>
  <si>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</si>
  <si>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</si>
  <si>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</si>
  <si>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</si>
  <si>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</si>
  <si>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</si>
  <si>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</si>
  <si>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</si>
  <si>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</si>
  <si>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</si>
  <si>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</si>
  <si>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</si>
  <si>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88</t>
  </si>
  <si>
    <t>Psí útulek Český Krumlov</t>
  </si>
  <si>
    <t>01</t>
  </si>
  <si>
    <t>Osazení nádrže na dešťovou vodu</t>
  </si>
  <si>
    <t>II</t>
  </si>
  <si>
    <t>119001412R00</t>
  </si>
  <si>
    <t xml:space="preserve">Dočasné zajištění beton.a plast.potrubí DN 200-500 </t>
  </si>
  <si>
    <t>m</t>
  </si>
  <si>
    <t>křížení kanalizace:0,8</t>
  </si>
  <si>
    <t>121101101R00</t>
  </si>
  <si>
    <t xml:space="preserve">Sejmutí ornice s přemístěním do 50 m </t>
  </si>
  <si>
    <t>m3</t>
  </si>
  <si>
    <t>Začátek provozního součtu</t>
  </si>
  <si>
    <t>34,2*0,8+2,0*2,0*3+4,52*3,24+21,6*5,8</t>
  </si>
  <si>
    <t>Konec provozního součtu</t>
  </si>
  <si>
    <t>179,29*0,15</t>
  </si>
  <si>
    <t>131201112R00</t>
  </si>
  <si>
    <t xml:space="preserve">Hloubení nezapaž. jam hor.3 do 1000 m3, STROJNĚ </t>
  </si>
  <si>
    <t>VG:(19,6*3,4+21,6*5,8)*0,5*(1,7+2,7)*0,5</t>
  </si>
  <si>
    <t>ŠD 3:2,0*2,0*2,0</t>
  </si>
  <si>
    <t>50%:219,11*0,5</t>
  </si>
  <si>
    <t>131201119R00</t>
  </si>
  <si>
    <t xml:space="preserve">Příplatek za lepivost - hloubení nezap.jam v hor.3 </t>
  </si>
  <si>
    <t>131201201R00</t>
  </si>
  <si>
    <t xml:space="preserve">Hloubení zapažených jam v hor.3 do 100 m3 </t>
  </si>
  <si>
    <t>NDV:4,52*3,24*3,8</t>
  </si>
  <si>
    <t>50%:55,65*0,5</t>
  </si>
  <si>
    <t>131201209R00</t>
  </si>
  <si>
    <t xml:space="preserve">Příplatek za lepivost - hloubení zapaž.jam v hor.3 </t>
  </si>
  <si>
    <t>131301112R00</t>
  </si>
  <si>
    <t xml:space="preserve">Hloubení nezapaž. jam hor.4 do 1000 m3, STROJNĚ </t>
  </si>
  <si>
    <t>131301119R00</t>
  </si>
  <si>
    <t xml:space="preserve">Příplatek za lepivost - hloubení nezap.jam v hor.4 </t>
  </si>
  <si>
    <t>131301201R00</t>
  </si>
  <si>
    <t xml:space="preserve">Hloubení zapažených jam v hor.4 do 100 m3 </t>
  </si>
  <si>
    <t>131301209R00</t>
  </si>
  <si>
    <t xml:space="preserve">Příplatek za lepivost - hloubení zapaž.jam v hor.4 </t>
  </si>
  <si>
    <t>132201210R00</t>
  </si>
  <si>
    <t xml:space="preserve">Hloubení rýh š.do 200 cm hor.3 do 50 m3,STROJNĚ </t>
  </si>
  <si>
    <t>upřesnit hloubku výkopu- průměrná hlouba- potrubí:34,2*0,8*1,2</t>
  </si>
  <si>
    <t>ŠD1,2:2,0*2,0*1,6*2</t>
  </si>
  <si>
    <t>50%:45,63*0,5</t>
  </si>
  <si>
    <t>132201219R00</t>
  </si>
  <si>
    <t xml:space="preserve">Příplatek za lepivost - hloubení rýh 200cm v hor.3 </t>
  </si>
  <si>
    <t>132301210R00</t>
  </si>
  <si>
    <t xml:space="preserve">Hloubení rýh š.do 200 cm hor.4 do 50 m3, STROJNĚ </t>
  </si>
  <si>
    <t>132301219R00</t>
  </si>
  <si>
    <t xml:space="preserve">Příplatek za lepivost - hloubení rýh 200cm v hor.4 </t>
  </si>
  <si>
    <t>151101102R00</t>
  </si>
  <si>
    <t xml:space="preserve">Pažení a rozepření stěn rýh - příložné - hl. do 4m </t>
  </si>
  <si>
    <t>m2</t>
  </si>
  <si>
    <t>NGV:(4,52+3,24)*2*3,8-2,0*(2,0+1,6)</t>
  </si>
  <si>
    <t>151101112R00</t>
  </si>
  <si>
    <t xml:space="preserve">Odstranění pažení stěn rýh - příložné - hl. do 4 m </t>
  </si>
  <si>
    <t>161101101R00</t>
  </si>
  <si>
    <t xml:space="preserve">Svislé přemístění výkopku z hor.1-4 do 2,5 m </t>
  </si>
  <si>
    <t>30%:(219,11+45,63)*0,3</t>
  </si>
  <si>
    <t>161101102R00</t>
  </si>
  <si>
    <t xml:space="preserve">Svislé přemístění výkopku z hor.1-4 do 4,0 m </t>
  </si>
  <si>
    <t>30%:55,65*0,3</t>
  </si>
  <si>
    <t>162701105R00</t>
  </si>
  <si>
    <t xml:space="preserve">Vodorovné přemístění výkopku z hor.1-4 do 10000 m </t>
  </si>
  <si>
    <t>zbývající výkopy:219,11+55,65+45,63-158,08</t>
  </si>
  <si>
    <t>162701109R00</t>
  </si>
  <si>
    <t>Příplatek k vod. přemístění hor.1-4 za další 1 km do 15 km</t>
  </si>
  <si>
    <t>5*162,31</t>
  </si>
  <si>
    <t>167101102R00</t>
  </si>
  <si>
    <t xml:space="preserve">Nakládání výkopku z hor.1-4 v množství nad 100 m3 </t>
  </si>
  <si>
    <t>171201201R00</t>
  </si>
  <si>
    <t xml:space="preserve">Uložení sypaniny na skládku </t>
  </si>
  <si>
    <t>171201211U00</t>
  </si>
  <si>
    <t xml:space="preserve">Skládkovné zemina </t>
  </si>
  <si>
    <t>t</t>
  </si>
  <si>
    <t>162,31*1,67</t>
  </si>
  <si>
    <t>182201101R00</t>
  </si>
  <si>
    <t xml:space="preserve">Svahování násypů </t>
  </si>
  <si>
    <t>nad VG:21,6*6,5</t>
  </si>
  <si>
    <t>174101101R00</t>
  </si>
  <si>
    <t xml:space="preserve">Zásyp jam, rýh, šachet se zhutněním </t>
  </si>
  <si>
    <t>zeminou:</t>
  </si>
  <si>
    <t>kanalizace:34,2*0,8*(1,2-0,1-0,3)</t>
  </si>
  <si>
    <t>šachty ŠD 1,2:(2,0*2,0*0,45-3,14*0,55*0,55*0,25-3,14*0,35*0,35*0,2)*2</t>
  </si>
  <si>
    <t xml:space="preserve">           ŠD 3:2,0*2,0*0,70-3,14*0,55*0,55*0,50-3,14*0,35*0,35*0,20</t>
  </si>
  <si>
    <t>nad VG:(20,2*4,0+21,6*5,8)*0,5*(0,7+1,7)*0,5</t>
  </si>
  <si>
    <t>nad NDV:4,52*3,24*0,5</t>
  </si>
  <si>
    <t>Mezisoučet</t>
  </si>
  <si>
    <t>štěrkem  8/16:</t>
  </si>
  <si>
    <t>kolem VG:(19,6*3,4+20,2*4,0)*0,5*0,6-18,6*2,4*0,4</t>
  </si>
  <si>
    <t>ŠD 1,2,3:(2,0*2,0-3,14*0,55*0,55)*(0,9*2+1,1)</t>
  </si>
  <si>
    <t>oblázkový štěrk 8/16:</t>
  </si>
  <si>
    <t>NDV:4,52*3,24*2,5-3,14*1,12*1,12*(3,52+2,4)*0,5*2,5</t>
  </si>
  <si>
    <t>175101101RT2</t>
  </si>
  <si>
    <t>Obsyp potrubí bez prohození sypaniny s dodáním štěrkopísku frakce 0 - 22 mm</t>
  </si>
  <si>
    <t>34,2*0,8*0,3-5,0*3,14*0,06*0,06-28,0*3,14*0,1*0,1</t>
  </si>
  <si>
    <t>181101102R00</t>
  </si>
  <si>
    <t xml:space="preserve">Úprava pláně v zářezech v hor. 1-4, se zhutněním </t>
  </si>
  <si>
    <t>34,2*0,8+2,0*2,0*3+4,52*3,24+19,6*3,4</t>
  </si>
  <si>
    <t>181201102R00</t>
  </si>
  <si>
    <t xml:space="preserve">Úprava pláně v násypech v hor. 1-4, se zhutněním </t>
  </si>
  <si>
    <t>181300010RAD</t>
  </si>
  <si>
    <t>Rozprostření ornice v rovině tloušťka 15 cm dovoz ornice ze vzdálenosti 10 km, osetí trávou</t>
  </si>
  <si>
    <t>58333665</t>
  </si>
  <si>
    <t>Kamenivo  těžené frakce 8-16 oblázkový štěrk</t>
  </si>
  <si>
    <t>7,46*1,87</t>
  </si>
  <si>
    <t>583415003</t>
  </si>
  <si>
    <t xml:space="preserve">Kamenivo drcené frakce  8/16 </t>
  </si>
  <si>
    <t>35,22*1,87</t>
  </si>
  <si>
    <t>11</t>
  </si>
  <si>
    <t>Přípravné a přidružené práce</t>
  </si>
  <si>
    <t>1101</t>
  </si>
  <si>
    <t xml:space="preserve">Geodetické vytýčení stavby </t>
  </si>
  <si>
    <t>bod</t>
  </si>
  <si>
    <t>1102</t>
  </si>
  <si>
    <t xml:space="preserve">Vytýčení stávajících podzemních sítí a zařízení </t>
  </si>
  <si>
    <t>Kpl</t>
  </si>
  <si>
    <t>1103</t>
  </si>
  <si>
    <t xml:space="preserve">Projekt skutečného provedení </t>
  </si>
  <si>
    <t>kpl</t>
  </si>
  <si>
    <t>1104</t>
  </si>
  <si>
    <t xml:space="preserve">Geodetické zaměření skutečného provedení stavby </t>
  </si>
  <si>
    <t>45</t>
  </si>
  <si>
    <t>Podkladní a vedlejší konstrukce</t>
  </si>
  <si>
    <t>451572211R00</t>
  </si>
  <si>
    <t xml:space="preserve">Lože pod potrubí z kameniva těženého 4 - 8 mm </t>
  </si>
  <si>
    <t>kanalizace:34,2*0,8*0,1</t>
  </si>
  <si>
    <t>ŠD1-3:2,0*2,0*0,10*3</t>
  </si>
  <si>
    <t>451595110R00</t>
  </si>
  <si>
    <t xml:space="preserve">Provedení lože pod potrubí z kameniva </t>
  </si>
  <si>
    <t>štěrk 8-16:</t>
  </si>
  <si>
    <t>VG:19,6*3,4*0,20</t>
  </si>
  <si>
    <t>oblázkový štěrk 8-16:</t>
  </si>
  <si>
    <t>NDV:4,52*3,24*0,20</t>
  </si>
  <si>
    <t>2,93*1,87</t>
  </si>
  <si>
    <t>13,33*1,87</t>
  </si>
  <si>
    <t>8</t>
  </si>
  <si>
    <t>Trubní vedení</t>
  </si>
  <si>
    <t>871313121R00</t>
  </si>
  <si>
    <t xml:space="preserve">Montáž trub z plastu, gumový kroužek, DN 150 </t>
  </si>
  <si>
    <t>DN 125:2,5*2</t>
  </si>
  <si>
    <t>DN 160:1,2+2,5</t>
  </si>
  <si>
    <t>871353121R00</t>
  </si>
  <si>
    <t xml:space="preserve">Montáž trub z plastu, gumový kroužek, DN 200 </t>
  </si>
  <si>
    <t>13,5+11,5+3,0</t>
  </si>
  <si>
    <t>877313123R00</t>
  </si>
  <si>
    <t xml:space="preserve">Montáž tvarovek jednoos. plast. gum.kroužek DN 150 </t>
  </si>
  <si>
    <t>kus</t>
  </si>
  <si>
    <t>DN 125 redukce:2</t>
  </si>
  <si>
    <t xml:space="preserve">              koleno:4</t>
  </si>
  <si>
    <t>877353121R00</t>
  </si>
  <si>
    <t xml:space="preserve">Montáž tvarovek odboč. plast. gum. kroužek DN 200 </t>
  </si>
  <si>
    <t>892585111R00</t>
  </si>
  <si>
    <t xml:space="preserve">Zabezpečení konců a zkouška vzduch. kan. DN do 300 </t>
  </si>
  <si>
    <t>úsek</t>
  </si>
  <si>
    <t>892855112R00</t>
  </si>
  <si>
    <t xml:space="preserve">Kontrola kanalizace TV kamerou do 50 m </t>
  </si>
  <si>
    <t>894809001</t>
  </si>
  <si>
    <t xml:space="preserve">Osazení nádrže na dešťovou vodu </t>
  </si>
  <si>
    <t>894809002</t>
  </si>
  <si>
    <t xml:space="preserve">Doprava NDV </t>
  </si>
  <si>
    <t>895971210</t>
  </si>
  <si>
    <t xml:space="preserve">Montáž vsakovací  galerie  vč. geotextilie </t>
  </si>
  <si>
    <t>895979001</t>
  </si>
  <si>
    <t xml:space="preserve">Doprava VG </t>
  </si>
  <si>
    <t>899711122R00</t>
  </si>
  <si>
    <t xml:space="preserve">Fólie výstražná z PVC, šířka 30 cm </t>
  </si>
  <si>
    <t>894410011RA</t>
  </si>
  <si>
    <t>Šachta z betonových dílců DN 1000 mm výška vstupu do 2,1 m</t>
  </si>
  <si>
    <t>ŠD 1-3:3</t>
  </si>
  <si>
    <t>28611148.A</t>
  </si>
  <si>
    <t>Trubka PVC kanalizační KGEM  d125x3,0x3000mm SN 4</t>
  </si>
  <si>
    <t>28611261.A</t>
  </si>
  <si>
    <t>Trubka kanalizační KGEM SN 12 PVC 160x4,7x3000</t>
  </si>
  <si>
    <t>28611264.A</t>
  </si>
  <si>
    <t>Trubka kanalizační KGEM SN 12 PVC 200x5,9x3000</t>
  </si>
  <si>
    <t>28,0/3</t>
  </si>
  <si>
    <t>10</t>
  </si>
  <si>
    <t>28651657.A</t>
  </si>
  <si>
    <t>Koleno kanalizační KGB 125/ 45° PVC</t>
  </si>
  <si>
    <t>28651690.A</t>
  </si>
  <si>
    <t>Redukce kanalizační KGR 125/ 110 PVC</t>
  </si>
  <si>
    <t>28651707.A</t>
  </si>
  <si>
    <t>Odbočka kanalizační KGEA 200/ 125/45° PVC</t>
  </si>
  <si>
    <t>28697900</t>
  </si>
  <si>
    <t>Dodávka vsakovací galerie z plastových bloků 2, 4x18,6*x0,4 m,retenční objem 16,9 m3, vč.geotex</t>
  </si>
  <si>
    <t>Pol__58</t>
  </si>
  <si>
    <t>MEA X-Box 144 K vsakovací blok 600 x 400 x 600 mm (š x v x d) s kanálkem DN 180</t>
  </si>
  <si>
    <t>Pol__59</t>
  </si>
  <si>
    <t>MEA X-Box SP 144 vsakovací blok 600 a 400 x 600 mm (š x d x v)</t>
  </si>
  <si>
    <t>Pol__60</t>
  </si>
  <si>
    <t xml:space="preserve">Box konektor – mašlička </t>
  </si>
  <si>
    <t>Pol__61</t>
  </si>
  <si>
    <t xml:space="preserve">geooNETEX S 200g/m2, šíře 2 m – role 100 m2, PP </t>
  </si>
  <si>
    <t>28698001</t>
  </si>
  <si>
    <t>Dodávka nádrže na dešťovou vodu MEA CARAT objem 10000 l- podrobný popis viz PD</t>
  </si>
  <si>
    <t>99</t>
  </si>
  <si>
    <t>Staveništní přesun hmot</t>
  </si>
  <si>
    <t>998276101R00</t>
  </si>
  <si>
    <t xml:space="preserve">Přesun hmot, trubní vedení plastová, otevř. výkop </t>
  </si>
  <si>
    <t>721</t>
  </si>
  <si>
    <t>Vnitřní kanalizace</t>
  </si>
  <si>
    <t>721242115R00</t>
  </si>
  <si>
    <t xml:space="preserve">Lapač střešních splavenin litinový DN 100 </t>
  </si>
  <si>
    <t>D7,8:2</t>
  </si>
  <si>
    <t>998721201R00</t>
  </si>
  <si>
    <t xml:space="preserve">Přesun hmot pro vnitřní kanalizaci, výšky do 6 m </t>
  </si>
  <si>
    <t>764</t>
  </si>
  <si>
    <t>Konstrukce klempířské</t>
  </si>
  <si>
    <t>764908000</t>
  </si>
  <si>
    <t>Odpadní trouby kruhové  D 100 mm vč. kolen upřesnit materiál</t>
  </si>
  <si>
    <t>D7,8:5,0*2</t>
  </si>
  <si>
    <t>998764201R00</t>
  </si>
  <si>
    <t xml:space="preserve">Přesun hmot pro klempířské konstr.,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</si>
  <si>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</si>
  <si>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</si>
  <si>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</si>
  <si>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</si>
  <si>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</si>
  <si>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</si>
  <si>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</si>
  <si>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</si>
  <si>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Rozpočet a výkazy výměr splňují podmínky pro vymezení předmětu veřejné zakázky na stavební práce a rozsah soupisu stavebních prací, dodávek a služeb s výklazem výměr dle VYHLÁŠKY č.230/2012.
Soupisy stavebních prací , dodávek a služeb jsou zpracovány kombinací cenové soustavy zpracované společností RTS , a.s.  a individuálního popisu. Veškeré položky obsažené v soupise jsou převzaty z cenové soustavy RTS, a.s., ostatní položky jsou definovány individuálním popisem. Obsah jednotlivých položek, způsob měření a ostatní podmínky definující obsah a použití jednotlivých položek jsou obsaženy v úvodních ustanoveních příslušných sborníků, které jsou volně přístupné na elektronické adrese www.cenovasoustava.cz. Nedílnou součástí výkazu výměr, pro správné a úplné ocenění nabízených výkonů a dodávek, je projektová dokumentace a technická zpráva, včetně všech podrobnějších popisů výrobků, materiálového řešení vč. způsobu provádění. Projektovou dokumentaci zpracovala Marie Vaněčková, Lipová 157, 381 04 Český Krumlov, tel.603 596 121, e-mail:marie.vaneckova@seznam.cz.</t>
  </si>
  <si>
    <t>Město Český Krumlov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</si>
</sst>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4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5" fillId="34" borderId="68" xfId="46" applyNumberFormat="1" applyFont="1" applyFill="1" applyBorder="1" applyAlignment="1">
      <alignment horizontal="left" wrapText="1"/>
      <protection/>
    </xf>
    <xf numFmtId="49" fontId="36" fillId="0" borderId="69" xfId="0" applyNumberFormat="1" applyFont="1" applyBorder="1" applyAlignment="1">
      <alignment horizontal="left" wrapText="1"/>
    </xf>
    <xf numFmtId="4" fontId="35" fillId="34" borderId="70" xfId="46" applyNumberFormat="1" applyFont="1" applyFill="1" applyBorder="1" applyAlignment="1">
      <alignment horizontal="right" wrapText="1"/>
      <protection/>
    </xf>
    <xf numFmtId="0" fontId="35" fillId="34" borderId="43" xfId="46" applyFont="1" applyFill="1" applyBorder="1" applyAlignment="1">
      <alignment horizontal="left" wrapText="1"/>
      <protection/>
    </xf>
    <xf numFmtId="0" fontId="35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7" fillId="33" borderId="19" xfId="46" applyNumberFormat="1" applyFont="1" applyFill="1" applyBorder="1" applyAlignment="1">
      <alignment horizontal="left"/>
      <protection/>
    </xf>
    <xf numFmtId="0" fontId="37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9" fillId="0" borderId="0" xfId="46" applyFont="1" applyBorder="1">
      <alignment/>
      <protection/>
    </xf>
    <xf numFmtId="3" fontId="39" fillId="0" borderId="0" xfId="46" applyNumberFormat="1" applyFont="1" applyBorder="1" applyAlignment="1">
      <alignment horizontal="right"/>
      <protection/>
    </xf>
    <xf numFmtId="4" fontId="39" fillId="0" borderId="0" xfId="46" applyNumberFormat="1" applyFont="1" applyBorder="1">
      <alignment/>
      <protection/>
    </xf>
    <xf numFmtId="0" fontId="3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4" fontId="33" fillId="34" borderId="70" xfId="46" applyNumberFormat="1" applyFont="1" applyFill="1" applyBorder="1" applyAlignment="1">
      <alignment horizontal="right" wrapText="1"/>
      <protection/>
    </xf>
    <xf numFmtId="49" fontId="33" fillId="34" borderId="68" xfId="46" applyNumberFormat="1" applyFont="1" applyFill="1" applyBorder="1" applyAlignment="1">
      <alignment horizontal="left" wrapText="1"/>
      <protection/>
    </xf>
    <xf numFmtId="4" fontId="40" fillId="34" borderId="70" xfId="46" applyNumberFormat="1" applyFont="1" applyFill="1" applyBorder="1" applyAlignment="1">
      <alignment horizontal="right" wrapText="1"/>
      <protection/>
    </xf>
    <xf numFmtId="49" fontId="40" fillId="34" borderId="68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II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81</v>
      </c>
      <c r="B5" s="18"/>
      <c r="C5" s="19" t="s">
        <v>82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300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88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Rekapitulace!A19</f>
        <v>Ztížené výrobní podmínky</v>
      </c>
      <c r="E15" s="61"/>
      <c r="F15" s="62"/>
      <c r="G15" s="59">
        <f>Rekapitulace!I19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Rekapitulace!A20</f>
        <v>Oborová přirážka</v>
      </c>
      <c r="E16" s="63"/>
      <c r="F16" s="64"/>
      <c r="G16" s="59">
        <f>Rekapitulace!I20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Rekapitulace!A21</f>
        <v>Přesun stavebních kapacit</v>
      </c>
      <c r="E17" s="63"/>
      <c r="F17" s="64"/>
      <c r="G17" s="59">
        <f>Rekapitulace!I21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Rekapitulace!A22</f>
        <v>Mimostaveništní doprava</v>
      </c>
      <c r="E18" s="63"/>
      <c r="F18" s="64"/>
      <c r="G18" s="59">
        <f>Rekapitulace!I22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Rekapitulace!A23</f>
        <v>Zařízení staveniště</v>
      </c>
      <c r="E19" s="63"/>
      <c r="F19" s="64"/>
      <c r="G19" s="59">
        <f>Rekapitulace!I23</f>
        <v>0</v>
      </c>
    </row>
    <row r="20" spans="1:7" ht="15.75" customHeight="1">
      <c r="A20" s="67"/>
      <c r="B20" s="58"/>
      <c r="C20" s="59"/>
      <c r="D20" s="9" t="str">
        <f>Rekapitulace!A24</f>
        <v>Provoz investora</v>
      </c>
      <c r="E20" s="63"/>
      <c r="F20" s="64"/>
      <c r="G20" s="59">
        <f>Rekapitulace!I24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Rekapitulace!A25</f>
        <v>Kompletační činnost (IČD)</v>
      </c>
      <c r="E21" s="63"/>
      <c r="F21" s="64"/>
      <c r="G21" s="59">
        <f>Rekapitulace!I25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 t="s">
        <v>299</v>
      </c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zoomScalePageLayoutView="0"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88 Psí útulek Český Krumlov</v>
      </c>
      <c r="D1" s="111"/>
      <c r="E1" s="112"/>
      <c r="F1" s="111"/>
      <c r="G1" s="113" t="s">
        <v>49</v>
      </c>
      <c r="H1" s="114" t="s">
        <v>83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01 Osazení nádrže na dešťovou vodu</v>
      </c>
      <c r="D2" s="119"/>
      <c r="E2" s="120"/>
      <c r="F2" s="119"/>
      <c r="G2" s="121"/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Položky!BA87</f>
        <v>0</v>
      </c>
      <c r="F7" s="229">
        <f>Položky!BB87</f>
        <v>0</v>
      </c>
      <c r="G7" s="229">
        <f>Položky!BC87</f>
        <v>0</v>
      </c>
      <c r="H7" s="229">
        <f>Položky!BD87</f>
        <v>0</v>
      </c>
      <c r="I7" s="230">
        <f>Položky!BE87</f>
        <v>0</v>
      </c>
    </row>
    <row r="8" spans="1:9" s="37" customFormat="1" ht="12.75">
      <c r="A8" s="227" t="str">
        <f>Položky!B88</f>
        <v>11</v>
      </c>
      <c r="B8" s="133" t="str">
        <f>Položky!C88</f>
        <v>Přípravné a přidružené práce</v>
      </c>
      <c r="C8" s="69"/>
      <c r="D8" s="134"/>
      <c r="E8" s="228">
        <f>Položky!BA93</f>
        <v>0</v>
      </c>
      <c r="F8" s="229">
        <f>Položky!BB93</f>
        <v>0</v>
      </c>
      <c r="G8" s="229">
        <f>Položky!BC93</f>
        <v>0</v>
      </c>
      <c r="H8" s="229">
        <f>Položky!BD93</f>
        <v>0</v>
      </c>
      <c r="I8" s="230">
        <f>Položky!BE93</f>
        <v>0</v>
      </c>
    </row>
    <row r="9" spans="1:9" s="37" customFormat="1" ht="12.75">
      <c r="A9" s="227" t="str">
        <f>Položky!B94</f>
        <v>45</v>
      </c>
      <c r="B9" s="133" t="str">
        <f>Položky!C94</f>
        <v>Podkladní a vedlejší konstrukce</v>
      </c>
      <c r="C9" s="69"/>
      <c r="D9" s="134"/>
      <c r="E9" s="228">
        <f>Položky!BA107</f>
        <v>0</v>
      </c>
      <c r="F9" s="229">
        <f>Položky!BB107</f>
        <v>0</v>
      </c>
      <c r="G9" s="229">
        <f>Položky!BC107</f>
        <v>0</v>
      </c>
      <c r="H9" s="229">
        <f>Položky!BD107</f>
        <v>0</v>
      </c>
      <c r="I9" s="230">
        <f>Položky!BE107</f>
        <v>0</v>
      </c>
    </row>
    <row r="10" spans="1:9" s="37" customFormat="1" ht="12.75">
      <c r="A10" s="227" t="str">
        <f>Položky!B108</f>
        <v>8</v>
      </c>
      <c r="B10" s="133" t="str">
        <f>Položky!C108</f>
        <v>Trubní vedení</v>
      </c>
      <c r="C10" s="69"/>
      <c r="D10" s="134"/>
      <c r="E10" s="228">
        <f>Položky!BA143</f>
        <v>0</v>
      </c>
      <c r="F10" s="229">
        <f>Položky!BB143</f>
        <v>0</v>
      </c>
      <c r="G10" s="229">
        <f>Položky!BC143</f>
        <v>0</v>
      </c>
      <c r="H10" s="229">
        <f>Položky!BD143</f>
        <v>0</v>
      </c>
      <c r="I10" s="230">
        <f>Položky!BE143</f>
        <v>0</v>
      </c>
    </row>
    <row r="11" spans="1:9" s="37" customFormat="1" ht="12.75">
      <c r="A11" s="227" t="str">
        <f>Položky!B144</f>
        <v>99</v>
      </c>
      <c r="B11" s="133" t="str">
        <f>Položky!C144</f>
        <v>Staveništní přesun hmot</v>
      </c>
      <c r="C11" s="69"/>
      <c r="D11" s="134"/>
      <c r="E11" s="228">
        <f>Položky!BA146</f>
        <v>0</v>
      </c>
      <c r="F11" s="229">
        <f>Položky!BB146</f>
        <v>0</v>
      </c>
      <c r="G11" s="229">
        <f>Položky!BC146</f>
        <v>0</v>
      </c>
      <c r="H11" s="229">
        <f>Položky!BD146</f>
        <v>0</v>
      </c>
      <c r="I11" s="230">
        <f>Položky!BE146</f>
        <v>0</v>
      </c>
    </row>
    <row r="12" spans="1:9" s="37" customFormat="1" ht="12.75">
      <c r="A12" s="227" t="str">
        <f>Položky!B147</f>
        <v>721</v>
      </c>
      <c r="B12" s="133" t="str">
        <f>Položky!C147</f>
        <v>Vnitřní kanalizace</v>
      </c>
      <c r="C12" s="69"/>
      <c r="D12" s="134"/>
      <c r="E12" s="228">
        <f>Položky!BA151</f>
        <v>0</v>
      </c>
      <c r="F12" s="229">
        <f>Položky!BB151</f>
        <v>0</v>
      </c>
      <c r="G12" s="229">
        <f>Položky!BC151</f>
        <v>0</v>
      </c>
      <c r="H12" s="229">
        <f>Položky!BD151</f>
        <v>0</v>
      </c>
      <c r="I12" s="230">
        <f>Položky!BE151</f>
        <v>0</v>
      </c>
    </row>
    <row r="13" spans="1:9" s="37" customFormat="1" ht="13.5" thickBot="1">
      <c r="A13" s="227" t="str">
        <f>Položky!B152</f>
        <v>764</v>
      </c>
      <c r="B13" s="133" t="str">
        <f>Položky!C152</f>
        <v>Konstrukce klempířské</v>
      </c>
      <c r="C13" s="69"/>
      <c r="D13" s="134"/>
      <c r="E13" s="228">
        <f>Položky!BA156</f>
        <v>0</v>
      </c>
      <c r="F13" s="229">
        <f>Položky!BB156</f>
        <v>0</v>
      </c>
      <c r="G13" s="229">
        <f>Položky!BC156</f>
        <v>0</v>
      </c>
      <c r="H13" s="229">
        <f>Položky!BD156</f>
        <v>0</v>
      </c>
      <c r="I13" s="230">
        <f>Položky!BE156</f>
        <v>0</v>
      </c>
    </row>
    <row r="14" spans="1:9" s="141" customFormat="1" ht="13.5" thickBot="1">
      <c r="A14" s="135"/>
      <c r="B14" s="136" t="s">
        <v>57</v>
      </c>
      <c r="C14" s="136"/>
      <c r="D14" s="137"/>
      <c r="E14" s="138">
        <f>SUM(E7:E13)</f>
        <v>0</v>
      </c>
      <c r="F14" s="139">
        <f>SUM(F7:F13)</f>
        <v>0</v>
      </c>
      <c r="G14" s="139">
        <f>SUM(G7:G13)</f>
        <v>0</v>
      </c>
      <c r="H14" s="139">
        <f>SUM(H7:H13)</f>
        <v>0</v>
      </c>
      <c r="I14" s="140">
        <f>SUM(I7:I13)</f>
        <v>0</v>
      </c>
    </row>
    <row r="15" spans="1:9" ht="12.75">
      <c r="A15" s="69"/>
      <c r="B15" s="69"/>
      <c r="C15" s="69"/>
      <c r="D15" s="69"/>
      <c r="E15" s="69"/>
      <c r="F15" s="69"/>
      <c r="G15" s="69"/>
      <c r="H15" s="69"/>
      <c r="I15" s="69"/>
    </row>
    <row r="16" spans="1:57" ht="19.5" customHeight="1">
      <c r="A16" s="125" t="s">
        <v>58</v>
      </c>
      <c r="B16" s="125"/>
      <c r="C16" s="125"/>
      <c r="D16" s="125"/>
      <c r="E16" s="125"/>
      <c r="F16" s="125"/>
      <c r="G16" s="142"/>
      <c r="H16" s="125"/>
      <c r="I16" s="125"/>
      <c r="BA16" s="43"/>
      <c r="BB16" s="43"/>
      <c r="BC16" s="43"/>
      <c r="BD16" s="43"/>
      <c r="BE16" s="43"/>
    </row>
    <row r="17" spans="1:9" ht="13.5" thickBot="1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76" t="s">
        <v>59</v>
      </c>
      <c r="B18" s="77"/>
      <c r="C18" s="77"/>
      <c r="D18" s="143"/>
      <c r="E18" s="144" t="s">
        <v>60</v>
      </c>
      <c r="F18" s="145" t="s">
        <v>61</v>
      </c>
      <c r="G18" s="146" t="s">
        <v>62</v>
      </c>
      <c r="H18" s="147"/>
      <c r="I18" s="148" t="s">
        <v>60</v>
      </c>
    </row>
    <row r="19" spans="1:53" ht="12.75">
      <c r="A19" s="67" t="s">
        <v>291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292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0</v>
      </c>
    </row>
    <row r="21" spans="1:53" ht="12.75">
      <c r="A21" s="67" t="s">
        <v>293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0</v>
      </c>
    </row>
    <row r="22" spans="1:53" ht="12.75">
      <c r="A22" s="67" t="s">
        <v>294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3" ht="12.75">
      <c r="A23" s="67" t="s">
        <v>295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1</v>
      </c>
    </row>
    <row r="24" spans="1:53" ht="12.75">
      <c r="A24" s="67" t="s">
        <v>296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1</v>
      </c>
    </row>
    <row r="25" spans="1:53" ht="12.75">
      <c r="A25" s="67" t="s">
        <v>297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2</v>
      </c>
    </row>
    <row r="26" spans="1:53" ht="12.75">
      <c r="A26" s="67" t="s">
        <v>298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2</v>
      </c>
    </row>
    <row r="27" spans="1:9" ht="13.5" thickBot="1">
      <c r="A27" s="155"/>
      <c r="B27" s="156" t="s">
        <v>63</v>
      </c>
      <c r="C27" s="157"/>
      <c r="D27" s="158"/>
      <c r="E27" s="159"/>
      <c r="F27" s="160"/>
      <c r="G27" s="160"/>
      <c r="H27" s="161">
        <f>SUM(I19:I26)</f>
        <v>0</v>
      </c>
      <c r="I27" s="162"/>
    </row>
    <row r="29" spans="2:9" ht="12.75">
      <c r="B29" s="141"/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29"/>
  <sheetViews>
    <sheetView showGridLines="0" showZeros="0" zoomScalePageLayoutView="0" workbookViewId="0" topLeftCell="A1">
      <selection activeCell="A156" sqref="A156:IV158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78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88 Psí útulek Český Krumlov</v>
      </c>
      <c r="D3" s="172"/>
      <c r="E3" s="173" t="s">
        <v>64</v>
      </c>
      <c r="F3" s="174" t="str">
        <f>Rekapitulace!H1</f>
        <v>II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01 Osazení nádrže na dešťovou vodu</v>
      </c>
      <c r="D4" s="177"/>
      <c r="E4" s="178">
        <f>Rekapitulace!G2</f>
        <v>0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0.8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5" ht="12.75">
      <c r="A9" s="203"/>
      <c r="B9" s="205"/>
      <c r="C9" s="206" t="s">
        <v>87</v>
      </c>
      <c r="D9" s="207"/>
      <c r="E9" s="208">
        <v>0.8</v>
      </c>
      <c r="F9" s="209"/>
      <c r="G9" s="210"/>
      <c r="M9" s="204" t="s">
        <v>87</v>
      </c>
      <c r="O9" s="195"/>
    </row>
    <row r="10" spans="1:104" ht="12.75">
      <c r="A10" s="196">
        <v>2</v>
      </c>
      <c r="B10" s="197" t="s">
        <v>88</v>
      </c>
      <c r="C10" s="198" t="s">
        <v>89</v>
      </c>
      <c r="D10" s="199" t="s">
        <v>90</v>
      </c>
      <c r="E10" s="200">
        <v>26.8935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</v>
      </c>
    </row>
    <row r="11" spans="1:15" ht="12.75">
      <c r="A11" s="203"/>
      <c r="B11" s="205"/>
      <c r="C11" s="232" t="s">
        <v>91</v>
      </c>
      <c r="D11" s="207"/>
      <c r="E11" s="231">
        <v>0</v>
      </c>
      <c r="F11" s="209"/>
      <c r="G11" s="210"/>
      <c r="M11" s="204" t="s">
        <v>91</v>
      </c>
      <c r="O11" s="195"/>
    </row>
    <row r="12" spans="1:15" ht="12.75">
      <c r="A12" s="203"/>
      <c r="B12" s="205"/>
      <c r="C12" s="232" t="s">
        <v>92</v>
      </c>
      <c r="D12" s="207"/>
      <c r="E12" s="231">
        <v>179.2848</v>
      </c>
      <c r="F12" s="209"/>
      <c r="G12" s="210"/>
      <c r="M12" s="204" t="s">
        <v>92</v>
      </c>
      <c r="O12" s="195"/>
    </row>
    <row r="13" spans="1:15" ht="12.75">
      <c r="A13" s="203"/>
      <c r="B13" s="205"/>
      <c r="C13" s="232" t="s">
        <v>93</v>
      </c>
      <c r="D13" s="207"/>
      <c r="E13" s="231">
        <v>179.2848</v>
      </c>
      <c r="F13" s="209"/>
      <c r="G13" s="210"/>
      <c r="M13" s="204" t="s">
        <v>93</v>
      </c>
      <c r="O13" s="195"/>
    </row>
    <row r="14" spans="1:15" ht="12.75">
      <c r="A14" s="203"/>
      <c r="B14" s="205"/>
      <c r="C14" s="206" t="s">
        <v>94</v>
      </c>
      <c r="D14" s="207"/>
      <c r="E14" s="208">
        <v>26.8935</v>
      </c>
      <c r="F14" s="209"/>
      <c r="G14" s="210"/>
      <c r="M14" s="204" t="s">
        <v>94</v>
      </c>
      <c r="O14" s="195"/>
    </row>
    <row r="15" spans="1:104" ht="12.75">
      <c r="A15" s="196">
        <v>3</v>
      </c>
      <c r="B15" s="197" t="s">
        <v>95</v>
      </c>
      <c r="C15" s="198" t="s">
        <v>96</v>
      </c>
      <c r="D15" s="199" t="s">
        <v>90</v>
      </c>
      <c r="E15" s="200">
        <v>109.555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</v>
      </c>
    </row>
    <row r="16" spans="1:15" ht="12.75">
      <c r="A16" s="203"/>
      <c r="B16" s="205"/>
      <c r="C16" s="232" t="s">
        <v>91</v>
      </c>
      <c r="D16" s="207"/>
      <c r="E16" s="231">
        <v>0</v>
      </c>
      <c r="F16" s="209"/>
      <c r="G16" s="210"/>
      <c r="M16" s="204" t="s">
        <v>91</v>
      </c>
      <c r="O16" s="195"/>
    </row>
    <row r="17" spans="1:15" ht="12.75">
      <c r="A17" s="203"/>
      <c r="B17" s="205"/>
      <c r="C17" s="232" t="s">
        <v>97</v>
      </c>
      <c r="D17" s="207"/>
      <c r="E17" s="231">
        <v>211.112</v>
      </c>
      <c r="F17" s="209"/>
      <c r="G17" s="210"/>
      <c r="M17" s="204" t="s">
        <v>97</v>
      </c>
      <c r="O17" s="195"/>
    </row>
    <row r="18" spans="1:15" ht="12.75">
      <c r="A18" s="203"/>
      <c r="B18" s="205"/>
      <c r="C18" s="232" t="s">
        <v>98</v>
      </c>
      <c r="D18" s="207"/>
      <c r="E18" s="231">
        <v>8</v>
      </c>
      <c r="F18" s="209"/>
      <c r="G18" s="210"/>
      <c r="M18" s="204" t="s">
        <v>98</v>
      </c>
      <c r="O18" s="195"/>
    </row>
    <row r="19" spans="1:15" ht="12.75">
      <c r="A19" s="203"/>
      <c r="B19" s="205"/>
      <c r="C19" s="232" t="s">
        <v>93</v>
      </c>
      <c r="D19" s="207"/>
      <c r="E19" s="231">
        <v>219.112</v>
      </c>
      <c r="F19" s="209"/>
      <c r="G19" s="210"/>
      <c r="M19" s="204" t="s">
        <v>93</v>
      </c>
      <c r="O19" s="195"/>
    </row>
    <row r="20" spans="1:15" ht="12.75">
      <c r="A20" s="203"/>
      <c r="B20" s="205"/>
      <c r="C20" s="206" t="s">
        <v>99</v>
      </c>
      <c r="D20" s="207"/>
      <c r="E20" s="208">
        <v>109.555</v>
      </c>
      <c r="F20" s="209"/>
      <c r="G20" s="210"/>
      <c r="M20" s="204" t="s">
        <v>99</v>
      </c>
      <c r="O20" s="195"/>
    </row>
    <row r="21" spans="1:104" ht="12.75">
      <c r="A21" s="196">
        <v>4</v>
      </c>
      <c r="B21" s="197" t="s">
        <v>100</v>
      </c>
      <c r="C21" s="198" t="s">
        <v>101</v>
      </c>
      <c r="D21" s="199" t="s">
        <v>90</v>
      </c>
      <c r="E21" s="200">
        <v>109.56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</v>
      </c>
    </row>
    <row r="22" spans="1:104" ht="12.75">
      <c r="A22" s="196">
        <v>5</v>
      </c>
      <c r="B22" s="197" t="s">
        <v>102</v>
      </c>
      <c r="C22" s="198" t="s">
        <v>103</v>
      </c>
      <c r="D22" s="199" t="s">
        <v>90</v>
      </c>
      <c r="E22" s="200">
        <v>27.825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</v>
      </c>
    </row>
    <row r="23" spans="1:15" ht="12.75">
      <c r="A23" s="203"/>
      <c r="B23" s="205"/>
      <c r="C23" s="232" t="s">
        <v>91</v>
      </c>
      <c r="D23" s="207"/>
      <c r="E23" s="231">
        <v>0</v>
      </c>
      <c r="F23" s="209"/>
      <c r="G23" s="210"/>
      <c r="M23" s="204" t="s">
        <v>91</v>
      </c>
      <c r="O23" s="195"/>
    </row>
    <row r="24" spans="1:15" ht="12.75">
      <c r="A24" s="203"/>
      <c r="B24" s="205"/>
      <c r="C24" s="232" t="s">
        <v>104</v>
      </c>
      <c r="D24" s="207"/>
      <c r="E24" s="231">
        <v>55.6502</v>
      </c>
      <c r="F24" s="209"/>
      <c r="G24" s="210"/>
      <c r="M24" s="204" t="s">
        <v>104</v>
      </c>
      <c r="O24" s="195"/>
    </row>
    <row r="25" spans="1:15" ht="12.75">
      <c r="A25" s="203"/>
      <c r="B25" s="205"/>
      <c r="C25" s="232" t="s">
        <v>93</v>
      </c>
      <c r="D25" s="207"/>
      <c r="E25" s="231">
        <v>55.6502</v>
      </c>
      <c r="F25" s="209"/>
      <c r="G25" s="210"/>
      <c r="M25" s="204" t="s">
        <v>93</v>
      </c>
      <c r="O25" s="195"/>
    </row>
    <row r="26" spans="1:15" ht="12.75">
      <c r="A26" s="203"/>
      <c r="B26" s="205"/>
      <c r="C26" s="206" t="s">
        <v>105</v>
      </c>
      <c r="D26" s="207"/>
      <c r="E26" s="208">
        <v>27.825</v>
      </c>
      <c r="F26" s="209"/>
      <c r="G26" s="210"/>
      <c r="M26" s="204" t="s">
        <v>105</v>
      </c>
      <c r="O26" s="195"/>
    </row>
    <row r="27" spans="1:104" ht="12.75">
      <c r="A27" s="196">
        <v>6</v>
      </c>
      <c r="B27" s="197" t="s">
        <v>106</v>
      </c>
      <c r="C27" s="198" t="s">
        <v>107</v>
      </c>
      <c r="D27" s="199" t="s">
        <v>90</v>
      </c>
      <c r="E27" s="200">
        <v>27.83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</v>
      </c>
    </row>
    <row r="28" spans="1:104" ht="12.75">
      <c r="A28" s="196">
        <v>7</v>
      </c>
      <c r="B28" s="197" t="s">
        <v>108</v>
      </c>
      <c r="C28" s="198" t="s">
        <v>109</v>
      </c>
      <c r="D28" s="199" t="s">
        <v>90</v>
      </c>
      <c r="E28" s="200">
        <v>109.555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</v>
      </c>
    </row>
    <row r="29" spans="1:15" ht="12.75">
      <c r="A29" s="203"/>
      <c r="B29" s="205"/>
      <c r="C29" s="206" t="s">
        <v>99</v>
      </c>
      <c r="D29" s="207"/>
      <c r="E29" s="208">
        <v>109.555</v>
      </c>
      <c r="F29" s="209"/>
      <c r="G29" s="210"/>
      <c r="M29" s="204" t="s">
        <v>99</v>
      </c>
      <c r="O29" s="195"/>
    </row>
    <row r="30" spans="1:104" ht="12.75">
      <c r="A30" s="196">
        <v>8</v>
      </c>
      <c r="B30" s="197" t="s">
        <v>110</v>
      </c>
      <c r="C30" s="198" t="s">
        <v>111</v>
      </c>
      <c r="D30" s="199" t="s">
        <v>90</v>
      </c>
      <c r="E30" s="200">
        <v>109.56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0</v>
      </c>
    </row>
    <row r="31" spans="1:104" ht="12.75">
      <c r="A31" s="196">
        <v>9</v>
      </c>
      <c r="B31" s="197" t="s">
        <v>112</v>
      </c>
      <c r="C31" s="198" t="s">
        <v>113</v>
      </c>
      <c r="D31" s="199" t="s">
        <v>90</v>
      </c>
      <c r="E31" s="200">
        <v>27.825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</v>
      </c>
    </row>
    <row r="32" spans="1:15" ht="12.75">
      <c r="A32" s="203"/>
      <c r="B32" s="205"/>
      <c r="C32" s="206" t="s">
        <v>105</v>
      </c>
      <c r="D32" s="207"/>
      <c r="E32" s="208">
        <v>27.825</v>
      </c>
      <c r="F32" s="209"/>
      <c r="G32" s="210"/>
      <c r="M32" s="204" t="s">
        <v>105</v>
      </c>
      <c r="O32" s="195"/>
    </row>
    <row r="33" spans="1:104" ht="12.75">
      <c r="A33" s="196">
        <v>10</v>
      </c>
      <c r="B33" s="197" t="s">
        <v>114</v>
      </c>
      <c r="C33" s="198" t="s">
        <v>115</v>
      </c>
      <c r="D33" s="199" t="s">
        <v>90</v>
      </c>
      <c r="E33" s="200">
        <v>27.83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</v>
      </c>
    </row>
    <row r="34" spans="1:104" ht="12.75">
      <c r="A34" s="196">
        <v>11</v>
      </c>
      <c r="B34" s="197" t="s">
        <v>116</v>
      </c>
      <c r="C34" s="198" t="s">
        <v>117</v>
      </c>
      <c r="D34" s="199" t="s">
        <v>90</v>
      </c>
      <c r="E34" s="200">
        <v>22.815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0</v>
      </c>
    </row>
    <row r="35" spans="1:15" ht="12.75">
      <c r="A35" s="203"/>
      <c r="B35" s="205"/>
      <c r="C35" s="232" t="s">
        <v>91</v>
      </c>
      <c r="D35" s="207"/>
      <c r="E35" s="231">
        <v>0</v>
      </c>
      <c r="F35" s="209"/>
      <c r="G35" s="210"/>
      <c r="M35" s="204" t="s">
        <v>91</v>
      </c>
      <c r="O35" s="195"/>
    </row>
    <row r="36" spans="1:15" ht="22.5">
      <c r="A36" s="203"/>
      <c r="B36" s="205"/>
      <c r="C36" s="232" t="s">
        <v>118</v>
      </c>
      <c r="D36" s="207"/>
      <c r="E36" s="231">
        <v>32.832</v>
      </c>
      <c r="F36" s="209"/>
      <c r="G36" s="210"/>
      <c r="M36" s="204" t="s">
        <v>118</v>
      </c>
      <c r="O36" s="195"/>
    </row>
    <row r="37" spans="1:15" ht="12.75">
      <c r="A37" s="203"/>
      <c r="B37" s="205"/>
      <c r="C37" s="232" t="s">
        <v>119</v>
      </c>
      <c r="D37" s="207"/>
      <c r="E37" s="231">
        <v>12.8</v>
      </c>
      <c r="F37" s="209"/>
      <c r="G37" s="210"/>
      <c r="M37" s="204" t="s">
        <v>119</v>
      </c>
      <c r="O37" s="195"/>
    </row>
    <row r="38" spans="1:15" ht="12.75">
      <c r="A38" s="203"/>
      <c r="B38" s="205"/>
      <c r="C38" s="232" t="s">
        <v>93</v>
      </c>
      <c r="D38" s="207"/>
      <c r="E38" s="231">
        <v>45.632000000000005</v>
      </c>
      <c r="F38" s="209"/>
      <c r="G38" s="210"/>
      <c r="M38" s="204" t="s">
        <v>93</v>
      </c>
      <c r="O38" s="195"/>
    </row>
    <row r="39" spans="1:15" ht="12.75">
      <c r="A39" s="203"/>
      <c r="B39" s="205"/>
      <c r="C39" s="206" t="s">
        <v>120</v>
      </c>
      <c r="D39" s="207"/>
      <c r="E39" s="208">
        <v>22.815</v>
      </c>
      <c r="F39" s="209"/>
      <c r="G39" s="210"/>
      <c r="M39" s="204" t="s">
        <v>120</v>
      </c>
      <c r="O39" s="195"/>
    </row>
    <row r="40" spans="1:104" ht="12.75">
      <c r="A40" s="196">
        <v>12</v>
      </c>
      <c r="B40" s="197" t="s">
        <v>121</v>
      </c>
      <c r="C40" s="198" t="s">
        <v>122</v>
      </c>
      <c r="D40" s="199" t="s">
        <v>90</v>
      </c>
      <c r="E40" s="200">
        <v>22.82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1</v>
      </c>
      <c r="CZ40" s="167">
        <v>0</v>
      </c>
    </row>
    <row r="41" spans="1:104" ht="12.75">
      <c r="A41" s="196">
        <v>13</v>
      </c>
      <c r="B41" s="197" t="s">
        <v>123</v>
      </c>
      <c r="C41" s="198" t="s">
        <v>124</v>
      </c>
      <c r="D41" s="199" t="s">
        <v>90</v>
      </c>
      <c r="E41" s="200">
        <v>22.815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1</v>
      </c>
      <c r="AC41" s="167">
        <v>1</v>
      </c>
      <c r="AZ41" s="167">
        <v>1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1</v>
      </c>
      <c r="CZ41" s="167">
        <v>0</v>
      </c>
    </row>
    <row r="42" spans="1:15" ht="12.75">
      <c r="A42" s="203"/>
      <c r="B42" s="205"/>
      <c r="C42" s="206" t="s">
        <v>120</v>
      </c>
      <c r="D42" s="207"/>
      <c r="E42" s="208">
        <v>22.815</v>
      </c>
      <c r="F42" s="209"/>
      <c r="G42" s="210"/>
      <c r="M42" s="204" t="s">
        <v>120</v>
      </c>
      <c r="O42" s="195"/>
    </row>
    <row r="43" spans="1:104" ht="12.75">
      <c r="A43" s="196">
        <v>14</v>
      </c>
      <c r="B43" s="197" t="s">
        <v>125</v>
      </c>
      <c r="C43" s="198" t="s">
        <v>126</v>
      </c>
      <c r="D43" s="199" t="s">
        <v>90</v>
      </c>
      <c r="E43" s="200">
        <v>22.82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1</v>
      </c>
      <c r="CZ43" s="167">
        <v>0</v>
      </c>
    </row>
    <row r="44" spans="1:104" ht="12.75">
      <c r="A44" s="196">
        <v>15</v>
      </c>
      <c r="B44" s="197" t="s">
        <v>127</v>
      </c>
      <c r="C44" s="198" t="s">
        <v>128</v>
      </c>
      <c r="D44" s="199" t="s">
        <v>129</v>
      </c>
      <c r="E44" s="200">
        <v>51.776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1</v>
      </c>
      <c r="CZ44" s="167">
        <v>0</v>
      </c>
    </row>
    <row r="45" spans="1:15" ht="12.75">
      <c r="A45" s="203"/>
      <c r="B45" s="205"/>
      <c r="C45" s="206" t="s">
        <v>130</v>
      </c>
      <c r="D45" s="207"/>
      <c r="E45" s="208">
        <v>51.776</v>
      </c>
      <c r="F45" s="209"/>
      <c r="G45" s="210"/>
      <c r="M45" s="204" t="s">
        <v>130</v>
      </c>
      <c r="O45" s="195"/>
    </row>
    <row r="46" spans="1:104" ht="12.75">
      <c r="A46" s="196">
        <v>16</v>
      </c>
      <c r="B46" s="197" t="s">
        <v>131</v>
      </c>
      <c r="C46" s="198" t="s">
        <v>132</v>
      </c>
      <c r="D46" s="199" t="s">
        <v>129</v>
      </c>
      <c r="E46" s="200">
        <v>51.78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0</v>
      </c>
    </row>
    <row r="47" spans="1:104" ht="12.75">
      <c r="A47" s="196">
        <v>17</v>
      </c>
      <c r="B47" s="197" t="s">
        <v>133</v>
      </c>
      <c r="C47" s="198" t="s">
        <v>134</v>
      </c>
      <c r="D47" s="199" t="s">
        <v>90</v>
      </c>
      <c r="E47" s="200">
        <v>79.422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1</v>
      </c>
      <c r="AC47" s="167">
        <v>1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1</v>
      </c>
      <c r="CZ47" s="167">
        <v>0</v>
      </c>
    </row>
    <row r="48" spans="1:15" ht="12.75">
      <c r="A48" s="203"/>
      <c r="B48" s="205"/>
      <c r="C48" s="206" t="s">
        <v>135</v>
      </c>
      <c r="D48" s="207"/>
      <c r="E48" s="208">
        <v>79.422</v>
      </c>
      <c r="F48" s="209"/>
      <c r="G48" s="210"/>
      <c r="M48" s="204" t="s">
        <v>135</v>
      </c>
      <c r="O48" s="195"/>
    </row>
    <row r="49" spans="1:104" ht="12.75">
      <c r="A49" s="196">
        <v>18</v>
      </c>
      <c r="B49" s="197" t="s">
        <v>136</v>
      </c>
      <c r="C49" s="198" t="s">
        <v>137</v>
      </c>
      <c r="D49" s="199" t="s">
        <v>90</v>
      </c>
      <c r="E49" s="200">
        <v>16.695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1</v>
      </c>
      <c r="AC49" s="167">
        <v>1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1</v>
      </c>
      <c r="CZ49" s="167">
        <v>0</v>
      </c>
    </row>
    <row r="50" spans="1:15" ht="12.75">
      <c r="A50" s="203"/>
      <c r="B50" s="205"/>
      <c r="C50" s="206" t="s">
        <v>138</v>
      </c>
      <c r="D50" s="207"/>
      <c r="E50" s="208">
        <v>16.695</v>
      </c>
      <c r="F50" s="209"/>
      <c r="G50" s="210"/>
      <c r="M50" s="204" t="s">
        <v>138</v>
      </c>
      <c r="O50" s="195"/>
    </row>
    <row r="51" spans="1:104" ht="12.75">
      <c r="A51" s="196">
        <v>19</v>
      </c>
      <c r="B51" s="197" t="s">
        <v>139</v>
      </c>
      <c r="C51" s="198" t="s">
        <v>140</v>
      </c>
      <c r="D51" s="199" t="s">
        <v>90</v>
      </c>
      <c r="E51" s="200">
        <v>162.31</v>
      </c>
      <c r="F51" s="200">
        <v>0</v>
      </c>
      <c r="G51" s="201">
        <f>E51*F51</f>
        <v>0</v>
      </c>
      <c r="O51" s="195">
        <v>2</v>
      </c>
      <c r="AA51" s="167">
        <v>1</v>
      </c>
      <c r="AB51" s="167">
        <v>1</v>
      </c>
      <c r="AC51" s="167">
        <v>1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</v>
      </c>
      <c r="CB51" s="202">
        <v>1</v>
      </c>
      <c r="CZ51" s="167">
        <v>0</v>
      </c>
    </row>
    <row r="52" spans="1:15" ht="12.75">
      <c r="A52" s="203"/>
      <c r="B52" s="205"/>
      <c r="C52" s="206" t="s">
        <v>141</v>
      </c>
      <c r="D52" s="207"/>
      <c r="E52" s="208">
        <v>162.31</v>
      </c>
      <c r="F52" s="209"/>
      <c r="G52" s="210"/>
      <c r="M52" s="204" t="s">
        <v>141</v>
      </c>
      <c r="O52" s="195"/>
    </row>
    <row r="53" spans="1:104" ht="22.5">
      <c r="A53" s="196">
        <v>20</v>
      </c>
      <c r="B53" s="197" t="s">
        <v>142</v>
      </c>
      <c r="C53" s="198" t="s">
        <v>143</v>
      </c>
      <c r="D53" s="199" t="s">
        <v>90</v>
      </c>
      <c r="E53" s="200">
        <v>811.55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1</v>
      </c>
      <c r="AC53" s="167">
        <v>1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1</v>
      </c>
      <c r="CZ53" s="167">
        <v>0</v>
      </c>
    </row>
    <row r="54" spans="1:15" ht="12.75">
      <c r="A54" s="203"/>
      <c r="B54" s="205"/>
      <c r="C54" s="206" t="s">
        <v>144</v>
      </c>
      <c r="D54" s="207"/>
      <c r="E54" s="208">
        <v>811.55</v>
      </c>
      <c r="F54" s="209"/>
      <c r="G54" s="210"/>
      <c r="M54" s="204" t="s">
        <v>144</v>
      </c>
      <c r="O54" s="195"/>
    </row>
    <row r="55" spans="1:104" ht="12.75">
      <c r="A55" s="196">
        <v>21</v>
      </c>
      <c r="B55" s="197" t="s">
        <v>145</v>
      </c>
      <c r="C55" s="198" t="s">
        <v>146</v>
      </c>
      <c r="D55" s="199" t="s">
        <v>90</v>
      </c>
      <c r="E55" s="200">
        <v>162.31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</v>
      </c>
    </row>
    <row r="56" spans="1:104" ht="12.75">
      <c r="A56" s="196">
        <v>22</v>
      </c>
      <c r="B56" s="197" t="s">
        <v>147</v>
      </c>
      <c r="C56" s="198" t="s">
        <v>148</v>
      </c>
      <c r="D56" s="199" t="s">
        <v>90</v>
      </c>
      <c r="E56" s="200">
        <v>162.31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1</v>
      </c>
      <c r="AC56" s="167">
        <v>1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1</v>
      </c>
      <c r="CZ56" s="167">
        <v>0</v>
      </c>
    </row>
    <row r="57" spans="1:104" ht="12.75">
      <c r="A57" s="196">
        <v>23</v>
      </c>
      <c r="B57" s="197" t="s">
        <v>149</v>
      </c>
      <c r="C57" s="198" t="s">
        <v>150</v>
      </c>
      <c r="D57" s="199" t="s">
        <v>151</v>
      </c>
      <c r="E57" s="200">
        <v>271.0577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1</v>
      </c>
      <c r="AC57" s="167">
        <v>1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1</v>
      </c>
      <c r="CZ57" s="167">
        <v>0</v>
      </c>
    </row>
    <row r="58" spans="1:15" ht="12.75">
      <c r="A58" s="203"/>
      <c r="B58" s="205"/>
      <c r="C58" s="206" t="s">
        <v>152</v>
      </c>
      <c r="D58" s="207"/>
      <c r="E58" s="208">
        <v>271.0577</v>
      </c>
      <c r="F58" s="209"/>
      <c r="G58" s="210"/>
      <c r="M58" s="204" t="s">
        <v>152</v>
      </c>
      <c r="O58" s="195"/>
    </row>
    <row r="59" spans="1:104" ht="12.75">
      <c r="A59" s="196">
        <v>24</v>
      </c>
      <c r="B59" s="197" t="s">
        <v>153</v>
      </c>
      <c r="C59" s="198" t="s">
        <v>154</v>
      </c>
      <c r="D59" s="199" t="s">
        <v>129</v>
      </c>
      <c r="E59" s="200">
        <v>140.4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1</v>
      </c>
      <c r="AC59" s="167">
        <v>1</v>
      </c>
      <c r="AZ59" s="167">
        <v>1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1</v>
      </c>
      <c r="CZ59" s="167">
        <v>0</v>
      </c>
    </row>
    <row r="60" spans="1:15" ht="12.75">
      <c r="A60" s="203"/>
      <c r="B60" s="205"/>
      <c r="C60" s="206" t="s">
        <v>155</v>
      </c>
      <c r="D60" s="207"/>
      <c r="E60" s="208">
        <v>140.4</v>
      </c>
      <c r="F60" s="209"/>
      <c r="G60" s="210"/>
      <c r="M60" s="204" t="s">
        <v>155</v>
      </c>
      <c r="O60" s="195"/>
    </row>
    <row r="61" spans="1:104" ht="12.75">
      <c r="A61" s="196">
        <v>25</v>
      </c>
      <c r="B61" s="197" t="s">
        <v>156</v>
      </c>
      <c r="C61" s="198" t="s">
        <v>157</v>
      </c>
      <c r="D61" s="199" t="s">
        <v>90</v>
      </c>
      <c r="E61" s="200">
        <v>200.764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1</v>
      </c>
      <c r="AC61" s="167">
        <v>1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1</v>
      </c>
      <c r="CZ61" s="167">
        <v>0</v>
      </c>
    </row>
    <row r="62" spans="1:15" ht="12.75">
      <c r="A62" s="203"/>
      <c r="B62" s="205"/>
      <c r="C62" s="206" t="s">
        <v>158</v>
      </c>
      <c r="D62" s="207"/>
      <c r="E62" s="208">
        <v>0</v>
      </c>
      <c r="F62" s="209"/>
      <c r="G62" s="210"/>
      <c r="M62" s="204" t="s">
        <v>158</v>
      </c>
      <c r="O62" s="195"/>
    </row>
    <row r="63" spans="1:15" ht="12.75">
      <c r="A63" s="203"/>
      <c r="B63" s="205"/>
      <c r="C63" s="206" t="s">
        <v>159</v>
      </c>
      <c r="D63" s="207"/>
      <c r="E63" s="208">
        <v>21.888</v>
      </c>
      <c r="F63" s="209"/>
      <c r="G63" s="210"/>
      <c r="M63" s="204" t="s">
        <v>159</v>
      </c>
      <c r="O63" s="195"/>
    </row>
    <row r="64" spans="1:15" ht="22.5">
      <c r="A64" s="203"/>
      <c r="B64" s="205"/>
      <c r="C64" s="206" t="s">
        <v>160</v>
      </c>
      <c r="D64" s="207"/>
      <c r="E64" s="208">
        <v>2.9712</v>
      </c>
      <c r="F64" s="209"/>
      <c r="G64" s="210"/>
      <c r="M64" s="204" t="s">
        <v>160</v>
      </c>
      <c r="O64" s="195"/>
    </row>
    <row r="65" spans="1:15" ht="22.5">
      <c r="A65" s="203"/>
      <c r="B65" s="205"/>
      <c r="C65" s="206" t="s">
        <v>161</v>
      </c>
      <c r="D65" s="207"/>
      <c r="E65" s="208">
        <v>2.2481</v>
      </c>
      <c r="F65" s="209"/>
      <c r="G65" s="210"/>
      <c r="M65" s="204" t="s">
        <v>161</v>
      </c>
      <c r="O65" s="195"/>
    </row>
    <row r="66" spans="1:15" ht="12.75">
      <c r="A66" s="203"/>
      <c r="B66" s="205"/>
      <c r="C66" s="206" t="s">
        <v>162</v>
      </c>
      <c r="D66" s="207"/>
      <c r="E66" s="208">
        <v>123.648</v>
      </c>
      <c r="F66" s="209"/>
      <c r="G66" s="210"/>
      <c r="M66" s="204" t="s">
        <v>162</v>
      </c>
      <c r="O66" s="195"/>
    </row>
    <row r="67" spans="1:15" ht="12.75">
      <c r="A67" s="203"/>
      <c r="B67" s="205"/>
      <c r="C67" s="206" t="s">
        <v>163</v>
      </c>
      <c r="D67" s="207"/>
      <c r="E67" s="208">
        <v>7.3224</v>
      </c>
      <c r="F67" s="209"/>
      <c r="G67" s="210"/>
      <c r="M67" s="204" t="s">
        <v>163</v>
      </c>
      <c r="O67" s="195"/>
    </row>
    <row r="68" spans="1:15" ht="12.75">
      <c r="A68" s="203"/>
      <c r="B68" s="205"/>
      <c r="C68" s="234" t="s">
        <v>164</v>
      </c>
      <c r="D68" s="207"/>
      <c r="E68" s="233">
        <v>158.0777</v>
      </c>
      <c r="F68" s="209"/>
      <c r="G68" s="210"/>
      <c r="M68" s="204" t="s">
        <v>164</v>
      </c>
      <c r="O68" s="195"/>
    </row>
    <row r="69" spans="1:15" ht="12.75">
      <c r="A69" s="203"/>
      <c r="B69" s="205"/>
      <c r="C69" s="206" t="s">
        <v>165</v>
      </c>
      <c r="D69" s="207"/>
      <c r="E69" s="208">
        <v>0</v>
      </c>
      <c r="F69" s="209"/>
      <c r="G69" s="210"/>
      <c r="M69" s="204" t="s">
        <v>165</v>
      </c>
      <c r="O69" s="195"/>
    </row>
    <row r="70" spans="1:15" ht="12.75">
      <c r="A70" s="203"/>
      <c r="B70" s="205"/>
      <c r="C70" s="206" t="s">
        <v>166</v>
      </c>
      <c r="D70" s="207"/>
      <c r="E70" s="208">
        <v>26.376</v>
      </c>
      <c r="F70" s="209"/>
      <c r="G70" s="210"/>
      <c r="M70" s="204" t="s">
        <v>166</v>
      </c>
      <c r="O70" s="195"/>
    </row>
    <row r="71" spans="1:15" ht="12.75">
      <c r="A71" s="203"/>
      <c r="B71" s="205"/>
      <c r="C71" s="206" t="s">
        <v>167</v>
      </c>
      <c r="D71" s="207"/>
      <c r="E71" s="208">
        <v>8.8454</v>
      </c>
      <c r="F71" s="209"/>
      <c r="G71" s="210"/>
      <c r="M71" s="204" t="s">
        <v>167</v>
      </c>
      <c r="O71" s="195"/>
    </row>
    <row r="72" spans="1:15" ht="12.75">
      <c r="A72" s="203"/>
      <c r="B72" s="205"/>
      <c r="C72" s="234" t="s">
        <v>164</v>
      </c>
      <c r="D72" s="207"/>
      <c r="E72" s="233">
        <v>35.2214</v>
      </c>
      <c r="F72" s="209"/>
      <c r="G72" s="210"/>
      <c r="M72" s="204" t="s">
        <v>164</v>
      </c>
      <c r="O72" s="195"/>
    </row>
    <row r="73" spans="1:15" ht="12.75">
      <c r="A73" s="203"/>
      <c r="B73" s="205"/>
      <c r="C73" s="206" t="s">
        <v>168</v>
      </c>
      <c r="D73" s="207"/>
      <c r="E73" s="208">
        <v>0</v>
      </c>
      <c r="F73" s="209"/>
      <c r="G73" s="210"/>
      <c r="M73" s="204" t="s">
        <v>168</v>
      </c>
      <c r="O73" s="195"/>
    </row>
    <row r="74" spans="1:15" ht="12.75">
      <c r="A74" s="203"/>
      <c r="B74" s="205"/>
      <c r="C74" s="206" t="s">
        <v>169</v>
      </c>
      <c r="D74" s="207"/>
      <c r="E74" s="208">
        <v>7.4648</v>
      </c>
      <c r="F74" s="209"/>
      <c r="G74" s="210"/>
      <c r="M74" s="204" t="s">
        <v>169</v>
      </c>
      <c r="O74" s="195"/>
    </row>
    <row r="75" spans="1:104" ht="22.5">
      <c r="A75" s="196">
        <v>26</v>
      </c>
      <c r="B75" s="197" t="s">
        <v>170</v>
      </c>
      <c r="C75" s="198" t="s">
        <v>171</v>
      </c>
      <c r="D75" s="199" t="s">
        <v>90</v>
      </c>
      <c r="E75" s="200">
        <v>7.2723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1</v>
      </c>
      <c r="AC75" s="167">
        <v>1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1</v>
      </c>
      <c r="CZ75" s="167">
        <v>0</v>
      </c>
    </row>
    <row r="76" spans="1:15" ht="12.75">
      <c r="A76" s="203"/>
      <c r="B76" s="205"/>
      <c r="C76" s="206" t="s">
        <v>172</v>
      </c>
      <c r="D76" s="207"/>
      <c r="E76" s="208">
        <v>7.2723</v>
      </c>
      <c r="F76" s="209"/>
      <c r="G76" s="210"/>
      <c r="M76" s="204" t="s">
        <v>172</v>
      </c>
      <c r="O76" s="195"/>
    </row>
    <row r="77" spans="1:104" ht="12.75">
      <c r="A77" s="196">
        <v>27</v>
      </c>
      <c r="B77" s="197" t="s">
        <v>173</v>
      </c>
      <c r="C77" s="198" t="s">
        <v>174</v>
      </c>
      <c r="D77" s="199" t="s">
        <v>129</v>
      </c>
      <c r="E77" s="200">
        <v>120.6448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1</v>
      </c>
      <c r="AC77" s="167">
        <v>1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</v>
      </c>
      <c r="CB77" s="202">
        <v>1</v>
      </c>
      <c r="CZ77" s="167">
        <v>0</v>
      </c>
    </row>
    <row r="78" spans="1:15" ht="12.75">
      <c r="A78" s="203"/>
      <c r="B78" s="205"/>
      <c r="C78" s="206" t="s">
        <v>175</v>
      </c>
      <c r="D78" s="207"/>
      <c r="E78" s="208">
        <v>120.6448</v>
      </c>
      <c r="F78" s="209"/>
      <c r="G78" s="210"/>
      <c r="M78" s="204" t="s">
        <v>175</v>
      </c>
      <c r="O78" s="195"/>
    </row>
    <row r="79" spans="1:104" ht="12.75">
      <c r="A79" s="196">
        <v>28</v>
      </c>
      <c r="B79" s="197" t="s">
        <v>176</v>
      </c>
      <c r="C79" s="198" t="s">
        <v>177</v>
      </c>
      <c r="D79" s="199" t="s">
        <v>129</v>
      </c>
      <c r="E79" s="200">
        <v>179.2848</v>
      </c>
      <c r="F79" s="200">
        <v>0</v>
      </c>
      <c r="G79" s="201">
        <f>E79*F79</f>
        <v>0</v>
      </c>
      <c r="O79" s="195">
        <v>2</v>
      </c>
      <c r="AA79" s="167">
        <v>1</v>
      </c>
      <c r="AB79" s="167">
        <v>1</v>
      </c>
      <c r="AC79" s="167">
        <v>1</v>
      </c>
      <c r="AZ79" s="167">
        <v>1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</v>
      </c>
      <c r="CB79" s="202">
        <v>1</v>
      </c>
      <c r="CZ79" s="167">
        <v>0</v>
      </c>
    </row>
    <row r="80" spans="1:15" ht="12.75">
      <c r="A80" s="203"/>
      <c r="B80" s="205"/>
      <c r="C80" s="206" t="s">
        <v>92</v>
      </c>
      <c r="D80" s="207"/>
      <c r="E80" s="208">
        <v>179.2848</v>
      </c>
      <c r="F80" s="209"/>
      <c r="G80" s="210"/>
      <c r="M80" s="204" t="s">
        <v>92</v>
      </c>
      <c r="O80" s="195"/>
    </row>
    <row r="81" spans="1:104" ht="22.5">
      <c r="A81" s="196">
        <v>29</v>
      </c>
      <c r="B81" s="197" t="s">
        <v>178</v>
      </c>
      <c r="C81" s="198" t="s">
        <v>179</v>
      </c>
      <c r="D81" s="199" t="s">
        <v>129</v>
      </c>
      <c r="E81" s="200">
        <v>179.2848</v>
      </c>
      <c r="F81" s="200">
        <v>0</v>
      </c>
      <c r="G81" s="201">
        <f>E81*F81</f>
        <v>0</v>
      </c>
      <c r="O81" s="195">
        <v>2</v>
      </c>
      <c r="AA81" s="167">
        <v>2</v>
      </c>
      <c r="AB81" s="167">
        <v>1</v>
      </c>
      <c r="AC81" s="167">
        <v>1</v>
      </c>
      <c r="AZ81" s="167">
        <v>1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2</v>
      </c>
      <c r="CB81" s="202">
        <v>1</v>
      </c>
      <c r="CZ81" s="167">
        <v>0</v>
      </c>
    </row>
    <row r="82" spans="1:15" ht="12.75">
      <c r="A82" s="203"/>
      <c r="B82" s="205"/>
      <c r="C82" s="206" t="s">
        <v>92</v>
      </c>
      <c r="D82" s="207"/>
      <c r="E82" s="208">
        <v>179.2848</v>
      </c>
      <c r="F82" s="209"/>
      <c r="G82" s="210"/>
      <c r="M82" s="204" t="s">
        <v>92</v>
      </c>
      <c r="O82" s="195"/>
    </row>
    <row r="83" spans="1:104" ht="12.75">
      <c r="A83" s="196">
        <v>30</v>
      </c>
      <c r="B83" s="197" t="s">
        <v>180</v>
      </c>
      <c r="C83" s="198" t="s">
        <v>181</v>
      </c>
      <c r="D83" s="199" t="s">
        <v>151</v>
      </c>
      <c r="E83" s="200">
        <v>13.9502</v>
      </c>
      <c r="F83" s="200">
        <v>0</v>
      </c>
      <c r="G83" s="201">
        <f>E83*F83</f>
        <v>0</v>
      </c>
      <c r="O83" s="195">
        <v>2</v>
      </c>
      <c r="AA83" s="167">
        <v>3</v>
      </c>
      <c r="AB83" s="167">
        <v>1</v>
      </c>
      <c r="AC83" s="167">
        <v>58333665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3</v>
      </c>
      <c r="CB83" s="202">
        <v>1</v>
      </c>
      <c r="CZ83" s="167">
        <v>0</v>
      </c>
    </row>
    <row r="84" spans="1:15" ht="12.75">
      <c r="A84" s="203"/>
      <c r="B84" s="205"/>
      <c r="C84" s="206" t="s">
        <v>182</v>
      </c>
      <c r="D84" s="207"/>
      <c r="E84" s="208">
        <v>13.9502</v>
      </c>
      <c r="F84" s="209"/>
      <c r="G84" s="210"/>
      <c r="M84" s="204" t="s">
        <v>182</v>
      </c>
      <c r="O84" s="195"/>
    </row>
    <row r="85" spans="1:104" ht="12.75">
      <c r="A85" s="196">
        <v>31</v>
      </c>
      <c r="B85" s="197" t="s">
        <v>183</v>
      </c>
      <c r="C85" s="198" t="s">
        <v>184</v>
      </c>
      <c r="D85" s="199" t="s">
        <v>151</v>
      </c>
      <c r="E85" s="200">
        <v>65.8614</v>
      </c>
      <c r="F85" s="200">
        <v>0</v>
      </c>
      <c r="G85" s="201">
        <f>E85*F85</f>
        <v>0</v>
      </c>
      <c r="O85" s="195">
        <v>2</v>
      </c>
      <c r="AA85" s="167">
        <v>1</v>
      </c>
      <c r="AB85" s="167">
        <v>1</v>
      </c>
      <c r="AC85" s="167">
        <v>1</v>
      </c>
      <c r="AZ85" s="167">
        <v>1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</v>
      </c>
      <c r="CB85" s="202">
        <v>1</v>
      </c>
      <c r="CZ85" s="167">
        <v>0</v>
      </c>
    </row>
    <row r="86" spans="1:15" ht="12.75">
      <c r="A86" s="203"/>
      <c r="B86" s="205"/>
      <c r="C86" s="206" t="s">
        <v>185</v>
      </c>
      <c r="D86" s="207"/>
      <c r="E86" s="208">
        <v>65.8614</v>
      </c>
      <c r="F86" s="209"/>
      <c r="G86" s="210"/>
      <c r="M86" s="204" t="s">
        <v>185</v>
      </c>
      <c r="O86" s="195"/>
    </row>
    <row r="87" spans="1:57" ht="12.75">
      <c r="A87" s="211"/>
      <c r="B87" s="212" t="s">
        <v>76</v>
      </c>
      <c r="C87" s="213" t="str">
        <f>CONCATENATE(B7," ",C7)</f>
        <v>1 Zemní práce</v>
      </c>
      <c r="D87" s="214"/>
      <c r="E87" s="215"/>
      <c r="F87" s="216"/>
      <c r="G87" s="217">
        <f>SUM(G7:G86)</f>
        <v>0</v>
      </c>
      <c r="O87" s="195">
        <v>4</v>
      </c>
      <c r="BA87" s="218">
        <f>SUM(BA7:BA86)</f>
        <v>0</v>
      </c>
      <c r="BB87" s="218">
        <f>SUM(BB7:BB86)</f>
        <v>0</v>
      </c>
      <c r="BC87" s="218">
        <f>SUM(BC7:BC86)</f>
        <v>0</v>
      </c>
      <c r="BD87" s="218">
        <f>SUM(BD7:BD86)</f>
        <v>0</v>
      </c>
      <c r="BE87" s="218">
        <f>SUM(BE7:BE86)</f>
        <v>0</v>
      </c>
    </row>
    <row r="88" spans="1:15" ht="12.75">
      <c r="A88" s="188" t="s">
        <v>72</v>
      </c>
      <c r="B88" s="189" t="s">
        <v>186</v>
      </c>
      <c r="C88" s="190" t="s">
        <v>187</v>
      </c>
      <c r="D88" s="191"/>
      <c r="E88" s="192"/>
      <c r="F88" s="192"/>
      <c r="G88" s="193"/>
      <c r="H88" s="194"/>
      <c r="I88" s="194"/>
      <c r="O88" s="195">
        <v>1</v>
      </c>
    </row>
    <row r="89" spans="1:104" ht="12.75">
      <c r="A89" s="196">
        <v>32</v>
      </c>
      <c r="B89" s="197" t="s">
        <v>188</v>
      </c>
      <c r="C89" s="198" t="s">
        <v>189</v>
      </c>
      <c r="D89" s="199" t="s">
        <v>190</v>
      </c>
      <c r="E89" s="200">
        <v>1</v>
      </c>
      <c r="F89" s="200">
        <v>0</v>
      </c>
      <c r="G89" s="201">
        <f>E89*F89</f>
        <v>0</v>
      </c>
      <c r="O89" s="195">
        <v>2</v>
      </c>
      <c r="AA89" s="167">
        <v>12</v>
      </c>
      <c r="AB89" s="167">
        <v>0</v>
      </c>
      <c r="AC89" s="167">
        <v>31</v>
      </c>
      <c r="AZ89" s="167">
        <v>1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12</v>
      </c>
      <c r="CB89" s="202">
        <v>0</v>
      </c>
      <c r="CZ89" s="167">
        <v>0</v>
      </c>
    </row>
    <row r="90" spans="1:104" ht="12.75">
      <c r="A90" s="196">
        <v>33</v>
      </c>
      <c r="B90" s="197" t="s">
        <v>191</v>
      </c>
      <c r="C90" s="198" t="s">
        <v>192</v>
      </c>
      <c r="D90" s="199" t="s">
        <v>193</v>
      </c>
      <c r="E90" s="200">
        <v>1</v>
      </c>
      <c r="F90" s="200">
        <v>0</v>
      </c>
      <c r="G90" s="201">
        <f>E90*F90</f>
        <v>0</v>
      </c>
      <c r="O90" s="195">
        <v>2</v>
      </c>
      <c r="AA90" s="167">
        <v>12</v>
      </c>
      <c r="AB90" s="167">
        <v>0</v>
      </c>
      <c r="AC90" s="167">
        <v>32</v>
      </c>
      <c r="AZ90" s="167">
        <v>1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12</v>
      </c>
      <c r="CB90" s="202">
        <v>0</v>
      </c>
      <c r="CZ90" s="167">
        <v>0</v>
      </c>
    </row>
    <row r="91" spans="1:104" ht="12.75">
      <c r="A91" s="196">
        <v>34</v>
      </c>
      <c r="B91" s="197" t="s">
        <v>194</v>
      </c>
      <c r="C91" s="198" t="s">
        <v>195</v>
      </c>
      <c r="D91" s="199" t="s">
        <v>196</v>
      </c>
      <c r="E91" s="200">
        <v>1</v>
      </c>
      <c r="F91" s="200">
        <v>0</v>
      </c>
      <c r="G91" s="201">
        <f>E91*F91</f>
        <v>0</v>
      </c>
      <c r="O91" s="195">
        <v>2</v>
      </c>
      <c r="AA91" s="167">
        <v>12</v>
      </c>
      <c r="AB91" s="167">
        <v>0</v>
      </c>
      <c r="AC91" s="167">
        <v>33</v>
      </c>
      <c r="AZ91" s="167">
        <v>1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12</v>
      </c>
      <c r="CB91" s="202">
        <v>0</v>
      </c>
      <c r="CZ91" s="167">
        <v>0</v>
      </c>
    </row>
    <row r="92" spans="1:104" ht="12.75">
      <c r="A92" s="196">
        <v>35</v>
      </c>
      <c r="B92" s="197" t="s">
        <v>197</v>
      </c>
      <c r="C92" s="198" t="s">
        <v>198</v>
      </c>
      <c r="D92" s="199" t="s">
        <v>196</v>
      </c>
      <c r="E92" s="200">
        <v>1</v>
      </c>
      <c r="F92" s="200">
        <v>0</v>
      </c>
      <c r="G92" s="201">
        <f>E92*F92</f>
        <v>0</v>
      </c>
      <c r="O92" s="195">
        <v>2</v>
      </c>
      <c r="AA92" s="167">
        <v>12</v>
      </c>
      <c r="AB92" s="167">
        <v>0</v>
      </c>
      <c r="AC92" s="167">
        <v>34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12</v>
      </c>
      <c r="CB92" s="202">
        <v>0</v>
      </c>
      <c r="CZ92" s="167">
        <v>0</v>
      </c>
    </row>
    <row r="93" spans="1:57" ht="12.75">
      <c r="A93" s="211"/>
      <c r="B93" s="212" t="s">
        <v>76</v>
      </c>
      <c r="C93" s="213" t="str">
        <f>CONCATENATE(B88," ",C88)</f>
        <v>11 Přípravné a přidružené práce</v>
      </c>
      <c r="D93" s="214"/>
      <c r="E93" s="215"/>
      <c r="F93" s="216"/>
      <c r="G93" s="217">
        <f>SUM(G88:G92)</f>
        <v>0</v>
      </c>
      <c r="O93" s="195">
        <v>4</v>
      </c>
      <c r="BA93" s="218">
        <f>SUM(BA88:BA92)</f>
        <v>0</v>
      </c>
      <c r="BB93" s="218">
        <f>SUM(BB88:BB92)</f>
        <v>0</v>
      </c>
      <c r="BC93" s="218">
        <f>SUM(BC88:BC92)</f>
        <v>0</v>
      </c>
      <c r="BD93" s="218">
        <f>SUM(BD88:BD92)</f>
        <v>0</v>
      </c>
      <c r="BE93" s="218">
        <f>SUM(BE88:BE92)</f>
        <v>0</v>
      </c>
    </row>
    <row r="94" spans="1:15" ht="12.75">
      <c r="A94" s="188" t="s">
        <v>72</v>
      </c>
      <c r="B94" s="189" t="s">
        <v>199</v>
      </c>
      <c r="C94" s="190" t="s">
        <v>200</v>
      </c>
      <c r="D94" s="191"/>
      <c r="E94" s="192"/>
      <c r="F94" s="192"/>
      <c r="G94" s="193"/>
      <c r="H94" s="194"/>
      <c r="I94" s="194"/>
      <c r="O94" s="195">
        <v>1</v>
      </c>
    </row>
    <row r="95" spans="1:104" ht="12.75">
      <c r="A95" s="196">
        <v>36</v>
      </c>
      <c r="B95" s="197" t="s">
        <v>201</v>
      </c>
      <c r="C95" s="198" t="s">
        <v>202</v>
      </c>
      <c r="D95" s="199" t="s">
        <v>90</v>
      </c>
      <c r="E95" s="200">
        <v>3.936</v>
      </c>
      <c r="F95" s="200">
        <v>0</v>
      </c>
      <c r="G95" s="201">
        <f>E95*F95</f>
        <v>0</v>
      </c>
      <c r="O95" s="195">
        <v>2</v>
      </c>
      <c r="AA95" s="167">
        <v>1</v>
      </c>
      <c r="AB95" s="167">
        <v>1</v>
      </c>
      <c r="AC95" s="167">
        <v>1</v>
      </c>
      <c r="AZ95" s="167">
        <v>1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</v>
      </c>
      <c r="CB95" s="202">
        <v>1</v>
      </c>
      <c r="CZ95" s="167">
        <v>0</v>
      </c>
    </row>
    <row r="96" spans="1:15" ht="12.75">
      <c r="A96" s="203"/>
      <c r="B96" s="205"/>
      <c r="C96" s="206" t="s">
        <v>203</v>
      </c>
      <c r="D96" s="207"/>
      <c r="E96" s="208">
        <v>2.736</v>
      </c>
      <c r="F96" s="209"/>
      <c r="G96" s="210"/>
      <c r="M96" s="204" t="s">
        <v>203</v>
      </c>
      <c r="O96" s="195"/>
    </row>
    <row r="97" spans="1:15" ht="12.75">
      <c r="A97" s="203"/>
      <c r="B97" s="205"/>
      <c r="C97" s="206" t="s">
        <v>204</v>
      </c>
      <c r="D97" s="207"/>
      <c r="E97" s="208">
        <v>1.2</v>
      </c>
      <c r="F97" s="209"/>
      <c r="G97" s="210"/>
      <c r="M97" s="204" t="s">
        <v>204</v>
      </c>
      <c r="O97" s="195"/>
    </row>
    <row r="98" spans="1:104" ht="12.75">
      <c r="A98" s="196">
        <v>37</v>
      </c>
      <c r="B98" s="197" t="s">
        <v>205</v>
      </c>
      <c r="C98" s="198" t="s">
        <v>206</v>
      </c>
      <c r="D98" s="199" t="s">
        <v>90</v>
      </c>
      <c r="E98" s="200">
        <v>16.257</v>
      </c>
      <c r="F98" s="200">
        <v>0</v>
      </c>
      <c r="G98" s="201">
        <f>E98*F98</f>
        <v>0</v>
      </c>
      <c r="O98" s="195">
        <v>2</v>
      </c>
      <c r="AA98" s="167">
        <v>1</v>
      </c>
      <c r="AB98" s="167">
        <v>1</v>
      </c>
      <c r="AC98" s="167">
        <v>1</v>
      </c>
      <c r="AZ98" s="167">
        <v>1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</v>
      </c>
      <c r="CB98" s="202">
        <v>1</v>
      </c>
      <c r="CZ98" s="167">
        <v>0</v>
      </c>
    </row>
    <row r="99" spans="1:15" ht="12.75">
      <c r="A99" s="203"/>
      <c r="B99" s="205"/>
      <c r="C99" s="206" t="s">
        <v>207</v>
      </c>
      <c r="D99" s="207"/>
      <c r="E99" s="208">
        <v>0</v>
      </c>
      <c r="F99" s="209"/>
      <c r="G99" s="210"/>
      <c r="M99" s="204" t="s">
        <v>207</v>
      </c>
      <c r="O99" s="195"/>
    </row>
    <row r="100" spans="1:15" ht="12.75">
      <c r="A100" s="203"/>
      <c r="B100" s="205"/>
      <c r="C100" s="206" t="s">
        <v>208</v>
      </c>
      <c r="D100" s="207"/>
      <c r="E100" s="208">
        <v>13.328</v>
      </c>
      <c r="F100" s="209"/>
      <c r="G100" s="210"/>
      <c r="M100" s="204" t="s">
        <v>208</v>
      </c>
      <c r="O100" s="195"/>
    </row>
    <row r="101" spans="1:15" ht="12.75">
      <c r="A101" s="203"/>
      <c r="B101" s="205"/>
      <c r="C101" s="206" t="s">
        <v>209</v>
      </c>
      <c r="D101" s="207"/>
      <c r="E101" s="208">
        <v>0</v>
      </c>
      <c r="F101" s="209"/>
      <c r="G101" s="210"/>
      <c r="M101" s="204" t="s">
        <v>209</v>
      </c>
      <c r="O101" s="195"/>
    </row>
    <row r="102" spans="1:15" ht="12.75">
      <c r="A102" s="203"/>
      <c r="B102" s="205"/>
      <c r="C102" s="206" t="s">
        <v>210</v>
      </c>
      <c r="D102" s="207"/>
      <c r="E102" s="208">
        <v>2.929</v>
      </c>
      <c r="F102" s="209"/>
      <c r="G102" s="210"/>
      <c r="M102" s="204" t="s">
        <v>210</v>
      </c>
      <c r="O102" s="195"/>
    </row>
    <row r="103" spans="1:104" ht="12.75">
      <c r="A103" s="196">
        <v>38</v>
      </c>
      <c r="B103" s="197" t="s">
        <v>180</v>
      </c>
      <c r="C103" s="198" t="s">
        <v>181</v>
      </c>
      <c r="D103" s="199" t="s">
        <v>151</v>
      </c>
      <c r="E103" s="200">
        <v>5.4791</v>
      </c>
      <c r="F103" s="200">
        <v>0</v>
      </c>
      <c r="G103" s="201">
        <f>E103*F103</f>
        <v>0</v>
      </c>
      <c r="O103" s="195">
        <v>2</v>
      </c>
      <c r="AA103" s="167">
        <v>3</v>
      </c>
      <c r="AB103" s="167">
        <v>1</v>
      </c>
      <c r="AC103" s="167">
        <v>58333665</v>
      </c>
      <c r="AZ103" s="167">
        <v>1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3</v>
      </c>
      <c r="CB103" s="202">
        <v>1</v>
      </c>
      <c r="CZ103" s="167">
        <v>0</v>
      </c>
    </row>
    <row r="104" spans="1:15" ht="12.75">
      <c r="A104" s="203"/>
      <c r="B104" s="205"/>
      <c r="C104" s="206" t="s">
        <v>211</v>
      </c>
      <c r="D104" s="207"/>
      <c r="E104" s="208">
        <v>5.4791</v>
      </c>
      <c r="F104" s="209"/>
      <c r="G104" s="210"/>
      <c r="M104" s="204" t="s">
        <v>211</v>
      </c>
      <c r="O104" s="195"/>
    </row>
    <row r="105" spans="1:104" ht="12.75">
      <c r="A105" s="196">
        <v>39</v>
      </c>
      <c r="B105" s="197" t="s">
        <v>183</v>
      </c>
      <c r="C105" s="198" t="s">
        <v>184</v>
      </c>
      <c r="D105" s="199" t="s">
        <v>151</v>
      </c>
      <c r="E105" s="200">
        <v>24.9271</v>
      </c>
      <c r="F105" s="200">
        <v>0</v>
      </c>
      <c r="G105" s="201">
        <f>E105*F105</f>
        <v>0</v>
      </c>
      <c r="O105" s="195">
        <v>2</v>
      </c>
      <c r="AA105" s="167">
        <v>1</v>
      </c>
      <c r="AB105" s="167">
        <v>1</v>
      </c>
      <c r="AC105" s="167">
        <v>1</v>
      </c>
      <c r="AZ105" s="167">
        <v>1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</v>
      </c>
      <c r="CB105" s="202">
        <v>1</v>
      </c>
      <c r="CZ105" s="167">
        <v>0</v>
      </c>
    </row>
    <row r="106" spans="1:15" ht="12.75">
      <c r="A106" s="203"/>
      <c r="B106" s="205"/>
      <c r="C106" s="206" t="s">
        <v>212</v>
      </c>
      <c r="D106" s="207"/>
      <c r="E106" s="208">
        <v>24.9271</v>
      </c>
      <c r="F106" s="209"/>
      <c r="G106" s="210"/>
      <c r="M106" s="204" t="s">
        <v>212</v>
      </c>
      <c r="O106" s="195"/>
    </row>
    <row r="107" spans="1:57" ht="12.75">
      <c r="A107" s="211"/>
      <c r="B107" s="212" t="s">
        <v>76</v>
      </c>
      <c r="C107" s="213" t="str">
        <f>CONCATENATE(B94," ",C94)</f>
        <v>45 Podkladní a vedlejší konstrukce</v>
      </c>
      <c r="D107" s="214"/>
      <c r="E107" s="215"/>
      <c r="F107" s="216"/>
      <c r="G107" s="217">
        <f>SUM(G94:G106)</f>
        <v>0</v>
      </c>
      <c r="O107" s="195">
        <v>4</v>
      </c>
      <c r="BA107" s="218">
        <f>SUM(BA94:BA106)</f>
        <v>0</v>
      </c>
      <c r="BB107" s="218">
        <f>SUM(BB94:BB106)</f>
        <v>0</v>
      </c>
      <c r="BC107" s="218">
        <f>SUM(BC94:BC106)</f>
        <v>0</v>
      </c>
      <c r="BD107" s="218">
        <f>SUM(BD94:BD106)</f>
        <v>0</v>
      </c>
      <c r="BE107" s="218">
        <f>SUM(BE94:BE106)</f>
        <v>0</v>
      </c>
    </row>
    <row r="108" spans="1:15" ht="12.75">
      <c r="A108" s="188" t="s">
        <v>72</v>
      </c>
      <c r="B108" s="189" t="s">
        <v>213</v>
      </c>
      <c r="C108" s="190" t="s">
        <v>214</v>
      </c>
      <c r="D108" s="191"/>
      <c r="E108" s="192"/>
      <c r="F108" s="192"/>
      <c r="G108" s="193"/>
      <c r="H108" s="194"/>
      <c r="I108" s="194"/>
      <c r="O108" s="195">
        <v>1</v>
      </c>
    </row>
    <row r="109" spans="1:104" ht="12.75">
      <c r="A109" s="196">
        <v>40</v>
      </c>
      <c r="B109" s="197" t="s">
        <v>215</v>
      </c>
      <c r="C109" s="198" t="s">
        <v>216</v>
      </c>
      <c r="D109" s="199" t="s">
        <v>86</v>
      </c>
      <c r="E109" s="200">
        <v>8.7</v>
      </c>
      <c r="F109" s="200">
        <v>0</v>
      </c>
      <c r="G109" s="201">
        <f>E109*F109</f>
        <v>0</v>
      </c>
      <c r="O109" s="195">
        <v>2</v>
      </c>
      <c r="AA109" s="167">
        <v>1</v>
      </c>
      <c r="AB109" s="167">
        <v>1</v>
      </c>
      <c r="AC109" s="167">
        <v>1</v>
      </c>
      <c r="AZ109" s="167">
        <v>1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202">
        <v>1</v>
      </c>
      <c r="CB109" s="202">
        <v>1</v>
      </c>
      <c r="CZ109" s="167">
        <v>0</v>
      </c>
    </row>
    <row r="110" spans="1:15" ht="12.75">
      <c r="A110" s="203"/>
      <c r="B110" s="205"/>
      <c r="C110" s="206" t="s">
        <v>217</v>
      </c>
      <c r="D110" s="207"/>
      <c r="E110" s="208">
        <v>5</v>
      </c>
      <c r="F110" s="209"/>
      <c r="G110" s="210"/>
      <c r="M110" s="204" t="s">
        <v>217</v>
      </c>
      <c r="O110" s="195"/>
    </row>
    <row r="111" spans="1:15" ht="12.75">
      <c r="A111" s="203"/>
      <c r="B111" s="205"/>
      <c r="C111" s="206" t="s">
        <v>218</v>
      </c>
      <c r="D111" s="207"/>
      <c r="E111" s="208">
        <v>3.7</v>
      </c>
      <c r="F111" s="209"/>
      <c r="G111" s="210"/>
      <c r="M111" s="204" t="s">
        <v>218</v>
      </c>
      <c r="O111" s="195"/>
    </row>
    <row r="112" spans="1:104" ht="12.75">
      <c r="A112" s="196">
        <v>41</v>
      </c>
      <c r="B112" s="197" t="s">
        <v>219</v>
      </c>
      <c r="C112" s="198" t="s">
        <v>220</v>
      </c>
      <c r="D112" s="199" t="s">
        <v>86</v>
      </c>
      <c r="E112" s="200">
        <v>28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1</v>
      </c>
      <c r="AC112" s="167">
        <v>1</v>
      </c>
      <c r="AZ112" s="167">
        <v>1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1</v>
      </c>
      <c r="CZ112" s="167">
        <v>0</v>
      </c>
    </row>
    <row r="113" spans="1:15" ht="12.75">
      <c r="A113" s="203"/>
      <c r="B113" s="205"/>
      <c r="C113" s="206" t="s">
        <v>221</v>
      </c>
      <c r="D113" s="207"/>
      <c r="E113" s="208">
        <v>28</v>
      </c>
      <c r="F113" s="209"/>
      <c r="G113" s="210"/>
      <c r="M113" s="204" t="s">
        <v>221</v>
      </c>
      <c r="O113" s="195"/>
    </row>
    <row r="114" spans="1:104" ht="12.75">
      <c r="A114" s="196">
        <v>42</v>
      </c>
      <c r="B114" s="197" t="s">
        <v>222</v>
      </c>
      <c r="C114" s="198" t="s">
        <v>223</v>
      </c>
      <c r="D114" s="199" t="s">
        <v>224</v>
      </c>
      <c r="E114" s="200">
        <v>6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1</v>
      </c>
      <c r="AC114" s="167">
        <v>1</v>
      </c>
      <c r="AZ114" s="167">
        <v>1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1</v>
      </c>
      <c r="CZ114" s="167">
        <v>0</v>
      </c>
    </row>
    <row r="115" spans="1:15" ht="12.75">
      <c r="A115" s="203"/>
      <c r="B115" s="205"/>
      <c r="C115" s="206" t="s">
        <v>225</v>
      </c>
      <c r="D115" s="207"/>
      <c r="E115" s="208">
        <v>2</v>
      </c>
      <c r="F115" s="209"/>
      <c r="G115" s="210"/>
      <c r="M115" s="204" t="s">
        <v>225</v>
      </c>
      <c r="O115" s="195"/>
    </row>
    <row r="116" spans="1:15" ht="12.75">
      <c r="A116" s="203"/>
      <c r="B116" s="205"/>
      <c r="C116" s="206" t="s">
        <v>226</v>
      </c>
      <c r="D116" s="207"/>
      <c r="E116" s="208">
        <v>4</v>
      </c>
      <c r="F116" s="209"/>
      <c r="G116" s="210"/>
      <c r="M116" s="204" t="s">
        <v>226</v>
      </c>
      <c r="O116" s="195"/>
    </row>
    <row r="117" spans="1:104" ht="12.75">
      <c r="A117" s="196">
        <v>43</v>
      </c>
      <c r="B117" s="197" t="s">
        <v>227</v>
      </c>
      <c r="C117" s="198" t="s">
        <v>228</v>
      </c>
      <c r="D117" s="199" t="s">
        <v>224</v>
      </c>
      <c r="E117" s="200">
        <v>1</v>
      </c>
      <c r="F117" s="200">
        <v>0</v>
      </c>
      <c r="G117" s="201">
        <f>E117*F117</f>
        <v>0</v>
      </c>
      <c r="O117" s="195">
        <v>2</v>
      </c>
      <c r="AA117" s="167">
        <v>1</v>
      </c>
      <c r="AB117" s="167">
        <v>1</v>
      </c>
      <c r="AC117" s="167">
        <v>1</v>
      </c>
      <c r="AZ117" s="167">
        <v>1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</v>
      </c>
      <c r="CB117" s="202">
        <v>1</v>
      </c>
      <c r="CZ117" s="167">
        <v>0</v>
      </c>
    </row>
    <row r="118" spans="1:104" ht="12.75">
      <c r="A118" s="196">
        <v>44</v>
      </c>
      <c r="B118" s="197" t="s">
        <v>229</v>
      </c>
      <c r="C118" s="198" t="s">
        <v>230</v>
      </c>
      <c r="D118" s="199" t="s">
        <v>231</v>
      </c>
      <c r="E118" s="200">
        <v>1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1</v>
      </c>
      <c r="AC118" s="167">
        <v>1</v>
      </c>
      <c r="AZ118" s="167">
        <v>1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</v>
      </c>
      <c r="CB118" s="202">
        <v>1</v>
      </c>
      <c r="CZ118" s="167">
        <v>0</v>
      </c>
    </row>
    <row r="119" spans="1:104" ht="12.75">
      <c r="A119" s="196">
        <v>45</v>
      </c>
      <c r="B119" s="197" t="s">
        <v>232</v>
      </c>
      <c r="C119" s="198" t="s">
        <v>233</v>
      </c>
      <c r="D119" s="199" t="s">
        <v>86</v>
      </c>
      <c r="E119" s="200">
        <v>34.2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1</v>
      </c>
      <c r="AC119" s="167">
        <v>1</v>
      </c>
      <c r="AZ119" s="167">
        <v>1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</v>
      </c>
      <c r="CB119" s="202">
        <v>1</v>
      </c>
      <c r="CZ119" s="167">
        <v>0</v>
      </c>
    </row>
    <row r="120" spans="1:104" ht="12.75">
      <c r="A120" s="196">
        <v>46</v>
      </c>
      <c r="B120" s="197" t="s">
        <v>234</v>
      </c>
      <c r="C120" s="198" t="s">
        <v>235</v>
      </c>
      <c r="D120" s="199" t="s">
        <v>196</v>
      </c>
      <c r="E120" s="200">
        <v>1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1</v>
      </c>
      <c r="AC120" s="167">
        <v>1</v>
      </c>
      <c r="AZ120" s="167">
        <v>1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1</v>
      </c>
      <c r="CZ120" s="167">
        <v>0</v>
      </c>
    </row>
    <row r="121" spans="1:104" ht="12.75">
      <c r="A121" s="196">
        <v>47</v>
      </c>
      <c r="B121" s="197" t="s">
        <v>236</v>
      </c>
      <c r="C121" s="198" t="s">
        <v>237</v>
      </c>
      <c r="D121" s="199" t="s">
        <v>196</v>
      </c>
      <c r="E121" s="200">
        <v>1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1</v>
      </c>
      <c r="AC121" s="167">
        <v>1</v>
      </c>
      <c r="AZ121" s="167">
        <v>1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1</v>
      </c>
      <c r="CZ121" s="167">
        <v>0</v>
      </c>
    </row>
    <row r="122" spans="1:104" ht="12.75">
      <c r="A122" s="196">
        <v>48</v>
      </c>
      <c r="B122" s="197" t="s">
        <v>238</v>
      </c>
      <c r="C122" s="198" t="s">
        <v>239</v>
      </c>
      <c r="D122" s="199" t="s">
        <v>196</v>
      </c>
      <c r="E122" s="200">
        <v>1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1</v>
      </c>
      <c r="AC122" s="167">
        <v>1</v>
      </c>
      <c r="AZ122" s="167">
        <v>1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1</v>
      </c>
      <c r="CZ122" s="167">
        <v>0</v>
      </c>
    </row>
    <row r="123" spans="1:104" ht="12.75">
      <c r="A123" s="196">
        <v>49</v>
      </c>
      <c r="B123" s="197" t="s">
        <v>240</v>
      </c>
      <c r="C123" s="198" t="s">
        <v>241</v>
      </c>
      <c r="D123" s="199" t="s">
        <v>196</v>
      </c>
      <c r="E123" s="200">
        <v>1</v>
      </c>
      <c r="F123" s="200">
        <v>0</v>
      </c>
      <c r="G123" s="201">
        <f>E123*F123</f>
        <v>0</v>
      </c>
      <c r="O123" s="195">
        <v>2</v>
      </c>
      <c r="AA123" s="167">
        <v>1</v>
      </c>
      <c r="AB123" s="167">
        <v>1</v>
      </c>
      <c r="AC123" s="167">
        <v>1</v>
      </c>
      <c r="AZ123" s="167">
        <v>1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1</v>
      </c>
      <c r="CB123" s="202">
        <v>1</v>
      </c>
      <c r="CZ123" s="167">
        <v>0</v>
      </c>
    </row>
    <row r="124" spans="1:104" ht="12.75">
      <c r="A124" s="196">
        <v>50</v>
      </c>
      <c r="B124" s="197" t="s">
        <v>242</v>
      </c>
      <c r="C124" s="198" t="s">
        <v>243</v>
      </c>
      <c r="D124" s="199" t="s">
        <v>86</v>
      </c>
      <c r="E124" s="200">
        <v>34.2</v>
      </c>
      <c r="F124" s="200">
        <v>0</v>
      </c>
      <c r="G124" s="201">
        <f>E124*F124</f>
        <v>0</v>
      </c>
      <c r="O124" s="195">
        <v>2</v>
      </c>
      <c r="AA124" s="167">
        <v>1</v>
      </c>
      <c r="AB124" s="167">
        <v>1</v>
      </c>
      <c r="AC124" s="167">
        <v>1</v>
      </c>
      <c r="AZ124" s="167">
        <v>1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1</v>
      </c>
      <c r="CZ124" s="167">
        <v>0</v>
      </c>
    </row>
    <row r="125" spans="1:104" ht="22.5">
      <c r="A125" s="196">
        <v>51</v>
      </c>
      <c r="B125" s="197" t="s">
        <v>244</v>
      </c>
      <c r="C125" s="198" t="s">
        <v>245</v>
      </c>
      <c r="D125" s="199" t="s">
        <v>224</v>
      </c>
      <c r="E125" s="200">
        <v>3</v>
      </c>
      <c r="F125" s="200">
        <v>0</v>
      </c>
      <c r="G125" s="201">
        <f>E125*F125</f>
        <v>0</v>
      </c>
      <c r="O125" s="195">
        <v>2</v>
      </c>
      <c r="AA125" s="167">
        <v>12</v>
      </c>
      <c r="AB125" s="167">
        <v>0</v>
      </c>
      <c r="AC125" s="167">
        <v>50</v>
      </c>
      <c r="AZ125" s="167">
        <v>1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12</v>
      </c>
      <c r="CB125" s="202">
        <v>0</v>
      </c>
      <c r="CZ125" s="167">
        <v>0</v>
      </c>
    </row>
    <row r="126" spans="1:15" ht="12.75">
      <c r="A126" s="203"/>
      <c r="B126" s="205"/>
      <c r="C126" s="206" t="s">
        <v>246</v>
      </c>
      <c r="D126" s="207"/>
      <c r="E126" s="208">
        <v>3</v>
      </c>
      <c r="F126" s="209"/>
      <c r="G126" s="210"/>
      <c r="M126" s="204" t="s">
        <v>246</v>
      </c>
      <c r="O126" s="195"/>
    </row>
    <row r="127" spans="1:104" ht="12.75">
      <c r="A127" s="196">
        <v>52</v>
      </c>
      <c r="B127" s="197" t="s">
        <v>247</v>
      </c>
      <c r="C127" s="198" t="s">
        <v>248</v>
      </c>
      <c r="D127" s="199" t="s">
        <v>224</v>
      </c>
      <c r="E127" s="200">
        <v>2</v>
      </c>
      <c r="F127" s="200">
        <v>0</v>
      </c>
      <c r="G127" s="201">
        <f>E127*F127</f>
        <v>0</v>
      </c>
      <c r="O127" s="195">
        <v>2</v>
      </c>
      <c r="AA127" s="167">
        <v>3</v>
      </c>
      <c r="AB127" s="167">
        <v>1</v>
      </c>
      <c r="AC127" s="167" t="s">
        <v>247</v>
      </c>
      <c r="AZ127" s="167">
        <v>1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3</v>
      </c>
      <c r="CB127" s="202">
        <v>1</v>
      </c>
      <c r="CZ127" s="167">
        <v>0</v>
      </c>
    </row>
    <row r="128" spans="1:104" ht="12.75">
      <c r="A128" s="196">
        <v>53</v>
      </c>
      <c r="B128" s="197" t="s">
        <v>249</v>
      </c>
      <c r="C128" s="198" t="s">
        <v>250</v>
      </c>
      <c r="D128" s="199" t="s">
        <v>224</v>
      </c>
      <c r="E128" s="200">
        <v>2</v>
      </c>
      <c r="F128" s="200">
        <v>0</v>
      </c>
      <c r="G128" s="201">
        <f>E128*F128</f>
        <v>0</v>
      </c>
      <c r="O128" s="195">
        <v>2</v>
      </c>
      <c r="AA128" s="167">
        <v>3</v>
      </c>
      <c r="AB128" s="167">
        <v>1</v>
      </c>
      <c r="AC128" s="167" t="s">
        <v>249</v>
      </c>
      <c r="AZ128" s="167">
        <v>1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3</v>
      </c>
      <c r="CB128" s="202">
        <v>1</v>
      </c>
      <c r="CZ128" s="167">
        <v>0</v>
      </c>
    </row>
    <row r="129" spans="1:104" ht="12.75">
      <c r="A129" s="196">
        <v>54</v>
      </c>
      <c r="B129" s="197" t="s">
        <v>251</v>
      </c>
      <c r="C129" s="198" t="s">
        <v>252</v>
      </c>
      <c r="D129" s="199" t="s">
        <v>224</v>
      </c>
      <c r="E129" s="200">
        <v>10</v>
      </c>
      <c r="F129" s="200">
        <v>0</v>
      </c>
      <c r="G129" s="201">
        <f>E129*F129</f>
        <v>0</v>
      </c>
      <c r="O129" s="195">
        <v>2</v>
      </c>
      <c r="AA129" s="167">
        <v>3</v>
      </c>
      <c r="AB129" s="167">
        <v>1</v>
      </c>
      <c r="AC129" s="167" t="s">
        <v>251</v>
      </c>
      <c r="AZ129" s="167">
        <v>1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3</v>
      </c>
      <c r="CB129" s="202">
        <v>1</v>
      </c>
      <c r="CZ129" s="167">
        <v>0</v>
      </c>
    </row>
    <row r="130" spans="1:15" ht="12.75">
      <c r="A130" s="203"/>
      <c r="B130" s="205"/>
      <c r="C130" s="232" t="s">
        <v>91</v>
      </c>
      <c r="D130" s="207"/>
      <c r="E130" s="231">
        <v>0</v>
      </c>
      <c r="F130" s="209"/>
      <c r="G130" s="210"/>
      <c r="M130" s="204" t="s">
        <v>91</v>
      </c>
      <c r="O130" s="195"/>
    </row>
    <row r="131" spans="1:15" ht="12.75">
      <c r="A131" s="203"/>
      <c r="B131" s="205"/>
      <c r="C131" s="232" t="s">
        <v>253</v>
      </c>
      <c r="D131" s="207"/>
      <c r="E131" s="231">
        <v>9.3333</v>
      </c>
      <c r="F131" s="209"/>
      <c r="G131" s="210"/>
      <c r="M131" s="204" t="s">
        <v>253</v>
      </c>
      <c r="O131" s="195"/>
    </row>
    <row r="132" spans="1:15" ht="12.75">
      <c r="A132" s="203"/>
      <c r="B132" s="205"/>
      <c r="C132" s="232" t="s">
        <v>93</v>
      </c>
      <c r="D132" s="207"/>
      <c r="E132" s="231">
        <v>9.3333</v>
      </c>
      <c r="F132" s="209"/>
      <c r="G132" s="210"/>
      <c r="M132" s="204" t="s">
        <v>93</v>
      </c>
      <c r="O132" s="195"/>
    </row>
    <row r="133" spans="1:15" ht="12.75">
      <c r="A133" s="203"/>
      <c r="B133" s="205"/>
      <c r="C133" s="206" t="s">
        <v>254</v>
      </c>
      <c r="D133" s="207"/>
      <c r="E133" s="208">
        <v>10</v>
      </c>
      <c r="F133" s="209"/>
      <c r="G133" s="210"/>
      <c r="M133" s="204">
        <v>10</v>
      </c>
      <c r="O133" s="195"/>
    </row>
    <row r="134" spans="1:104" ht="12.75">
      <c r="A134" s="196">
        <v>55</v>
      </c>
      <c r="B134" s="197" t="s">
        <v>255</v>
      </c>
      <c r="C134" s="198" t="s">
        <v>256</v>
      </c>
      <c r="D134" s="199" t="s">
        <v>224</v>
      </c>
      <c r="E134" s="200">
        <v>4</v>
      </c>
      <c r="F134" s="200">
        <v>0</v>
      </c>
      <c r="G134" s="201">
        <f>E134*F134</f>
        <v>0</v>
      </c>
      <c r="O134" s="195">
        <v>2</v>
      </c>
      <c r="AA134" s="167">
        <v>3</v>
      </c>
      <c r="AB134" s="167">
        <v>1</v>
      </c>
      <c r="AC134" s="167" t="s">
        <v>255</v>
      </c>
      <c r="AZ134" s="167">
        <v>1</v>
      </c>
      <c r="BA134" s="167">
        <f>IF(AZ134=1,G134,0)</f>
        <v>0</v>
      </c>
      <c r="BB134" s="167">
        <f>IF(AZ134=2,G134,0)</f>
        <v>0</v>
      </c>
      <c r="BC134" s="167">
        <f>IF(AZ134=3,G134,0)</f>
        <v>0</v>
      </c>
      <c r="BD134" s="167">
        <f>IF(AZ134=4,G134,0)</f>
        <v>0</v>
      </c>
      <c r="BE134" s="167">
        <f>IF(AZ134=5,G134,0)</f>
        <v>0</v>
      </c>
      <c r="CA134" s="202">
        <v>3</v>
      </c>
      <c r="CB134" s="202">
        <v>1</v>
      </c>
      <c r="CZ134" s="167">
        <v>0</v>
      </c>
    </row>
    <row r="135" spans="1:104" ht="12.75">
      <c r="A135" s="196">
        <v>56</v>
      </c>
      <c r="B135" s="197" t="s">
        <v>257</v>
      </c>
      <c r="C135" s="198" t="s">
        <v>258</v>
      </c>
      <c r="D135" s="199" t="s">
        <v>224</v>
      </c>
      <c r="E135" s="200">
        <v>2</v>
      </c>
      <c r="F135" s="200">
        <v>0</v>
      </c>
      <c r="G135" s="201">
        <f>E135*F135</f>
        <v>0</v>
      </c>
      <c r="O135" s="195">
        <v>2</v>
      </c>
      <c r="AA135" s="167">
        <v>3</v>
      </c>
      <c r="AB135" s="167">
        <v>1</v>
      </c>
      <c r="AC135" s="167" t="s">
        <v>257</v>
      </c>
      <c r="AZ135" s="167">
        <v>1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3</v>
      </c>
      <c r="CB135" s="202">
        <v>1</v>
      </c>
      <c r="CZ135" s="167">
        <v>0</v>
      </c>
    </row>
    <row r="136" spans="1:104" ht="12.75">
      <c r="A136" s="196">
        <v>57</v>
      </c>
      <c r="B136" s="197" t="s">
        <v>259</v>
      </c>
      <c r="C136" s="198" t="s">
        <v>260</v>
      </c>
      <c r="D136" s="199" t="s">
        <v>224</v>
      </c>
      <c r="E136" s="200">
        <v>1</v>
      </c>
      <c r="F136" s="200">
        <v>0</v>
      </c>
      <c r="G136" s="201">
        <f>E136*F136</f>
        <v>0</v>
      </c>
      <c r="O136" s="195">
        <v>2</v>
      </c>
      <c r="AA136" s="167">
        <v>3</v>
      </c>
      <c r="AB136" s="167">
        <v>1</v>
      </c>
      <c r="AC136" s="167" t="s">
        <v>259</v>
      </c>
      <c r="AZ136" s="167">
        <v>1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3</v>
      </c>
      <c r="CB136" s="202">
        <v>1</v>
      </c>
      <c r="CZ136" s="167">
        <v>0</v>
      </c>
    </row>
    <row r="137" spans="1:104" ht="22.5">
      <c r="A137" s="196">
        <v>58</v>
      </c>
      <c r="B137" s="197" t="s">
        <v>261</v>
      </c>
      <c r="C137" s="198" t="s">
        <v>262</v>
      </c>
      <c r="D137" s="199" t="s">
        <v>196</v>
      </c>
      <c r="E137" s="200">
        <v>1</v>
      </c>
      <c r="F137" s="200">
        <v>0</v>
      </c>
      <c r="G137" s="201">
        <f>E137*F137</f>
        <v>0</v>
      </c>
      <c r="O137" s="195">
        <v>2</v>
      </c>
      <c r="AA137" s="167">
        <v>3</v>
      </c>
      <c r="AB137" s="167">
        <v>1</v>
      </c>
      <c r="AC137" s="167">
        <v>28697900</v>
      </c>
      <c r="AZ137" s="167">
        <v>1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3</v>
      </c>
      <c r="CB137" s="202">
        <v>1</v>
      </c>
      <c r="CZ137" s="167">
        <v>0</v>
      </c>
    </row>
    <row r="138" spans="1:104" ht="22.5">
      <c r="A138" s="196">
        <v>59</v>
      </c>
      <c r="B138" s="197" t="s">
        <v>263</v>
      </c>
      <c r="C138" s="198" t="s">
        <v>264</v>
      </c>
      <c r="D138" s="199" t="s">
        <v>75</v>
      </c>
      <c r="E138" s="200">
        <v>2</v>
      </c>
      <c r="F138" s="200">
        <v>0</v>
      </c>
      <c r="G138" s="201">
        <f>E138*F138</f>
        <v>0</v>
      </c>
      <c r="O138" s="195">
        <v>2</v>
      </c>
      <c r="AA138" s="167">
        <v>12</v>
      </c>
      <c r="AB138" s="167">
        <v>0</v>
      </c>
      <c r="AC138" s="167">
        <v>58</v>
      </c>
      <c r="AZ138" s="167">
        <v>1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12</v>
      </c>
      <c r="CB138" s="202">
        <v>0</v>
      </c>
      <c r="CZ138" s="167">
        <v>0</v>
      </c>
    </row>
    <row r="139" spans="1:104" ht="22.5">
      <c r="A139" s="196">
        <v>60</v>
      </c>
      <c r="B139" s="197" t="s">
        <v>265</v>
      </c>
      <c r="C139" s="198" t="s">
        <v>266</v>
      </c>
      <c r="D139" s="199" t="s">
        <v>75</v>
      </c>
      <c r="E139" s="200">
        <v>122</v>
      </c>
      <c r="F139" s="200">
        <v>0</v>
      </c>
      <c r="G139" s="201">
        <f>E139*F139</f>
        <v>0</v>
      </c>
      <c r="O139" s="195">
        <v>2</v>
      </c>
      <c r="AA139" s="167">
        <v>12</v>
      </c>
      <c r="AB139" s="167">
        <v>0</v>
      </c>
      <c r="AC139" s="167">
        <v>59</v>
      </c>
      <c r="AZ139" s="167">
        <v>1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202">
        <v>12</v>
      </c>
      <c r="CB139" s="202">
        <v>0</v>
      </c>
      <c r="CZ139" s="167">
        <v>0</v>
      </c>
    </row>
    <row r="140" spans="1:104" ht="12.75">
      <c r="A140" s="196">
        <v>61</v>
      </c>
      <c r="B140" s="197" t="s">
        <v>267</v>
      </c>
      <c r="C140" s="198" t="s">
        <v>268</v>
      </c>
      <c r="D140" s="199" t="s">
        <v>75</v>
      </c>
      <c r="E140" s="200">
        <v>426</v>
      </c>
      <c r="F140" s="200">
        <v>0</v>
      </c>
      <c r="G140" s="201">
        <f>E140*F140</f>
        <v>0</v>
      </c>
      <c r="O140" s="195">
        <v>2</v>
      </c>
      <c r="AA140" s="167">
        <v>12</v>
      </c>
      <c r="AB140" s="167">
        <v>0</v>
      </c>
      <c r="AC140" s="167">
        <v>60</v>
      </c>
      <c r="AZ140" s="167">
        <v>1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12</v>
      </c>
      <c r="CB140" s="202">
        <v>0</v>
      </c>
      <c r="CZ140" s="167">
        <v>0</v>
      </c>
    </row>
    <row r="141" spans="1:104" ht="12.75">
      <c r="A141" s="196">
        <v>62</v>
      </c>
      <c r="B141" s="197" t="s">
        <v>269</v>
      </c>
      <c r="C141" s="198" t="s">
        <v>270</v>
      </c>
      <c r="D141" s="199" t="s">
        <v>129</v>
      </c>
      <c r="E141" s="200">
        <v>140</v>
      </c>
      <c r="F141" s="200">
        <v>0</v>
      </c>
      <c r="G141" s="201">
        <f>E141*F141</f>
        <v>0</v>
      </c>
      <c r="O141" s="195">
        <v>2</v>
      </c>
      <c r="AA141" s="167">
        <v>12</v>
      </c>
      <c r="AB141" s="167">
        <v>0</v>
      </c>
      <c r="AC141" s="167">
        <v>61</v>
      </c>
      <c r="AZ141" s="167">
        <v>1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12</v>
      </c>
      <c r="CB141" s="202">
        <v>0</v>
      </c>
      <c r="CZ141" s="167">
        <v>0</v>
      </c>
    </row>
    <row r="142" spans="1:104" ht="22.5">
      <c r="A142" s="196">
        <v>63</v>
      </c>
      <c r="B142" s="197" t="s">
        <v>271</v>
      </c>
      <c r="C142" s="198" t="s">
        <v>272</v>
      </c>
      <c r="D142" s="199" t="s">
        <v>196</v>
      </c>
      <c r="E142" s="200">
        <v>1</v>
      </c>
      <c r="F142" s="200">
        <v>0</v>
      </c>
      <c r="G142" s="201">
        <f>E142*F142</f>
        <v>0</v>
      </c>
      <c r="O142" s="195">
        <v>2</v>
      </c>
      <c r="AA142" s="167">
        <v>3</v>
      </c>
      <c r="AB142" s="167">
        <v>1</v>
      </c>
      <c r="AC142" s="167">
        <v>28698001</v>
      </c>
      <c r="AZ142" s="167">
        <v>1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202">
        <v>3</v>
      </c>
      <c r="CB142" s="202">
        <v>1</v>
      </c>
      <c r="CZ142" s="167">
        <v>0</v>
      </c>
    </row>
    <row r="143" spans="1:57" ht="12.75">
      <c r="A143" s="211"/>
      <c r="B143" s="212" t="s">
        <v>76</v>
      </c>
      <c r="C143" s="213" t="str">
        <f>CONCATENATE(B108," ",C108)</f>
        <v>8 Trubní vedení</v>
      </c>
      <c r="D143" s="214"/>
      <c r="E143" s="215"/>
      <c r="F143" s="216"/>
      <c r="G143" s="217">
        <f>SUM(G108:G142)</f>
        <v>0</v>
      </c>
      <c r="O143" s="195">
        <v>4</v>
      </c>
      <c r="BA143" s="218">
        <f>SUM(BA108:BA142)</f>
        <v>0</v>
      </c>
      <c r="BB143" s="218">
        <f>SUM(BB108:BB142)</f>
        <v>0</v>
      </c>
      <c r="BC143" s="218">
        <f>SUM(BC108:BC142)</f>
        <v>0</v>
      </c>
      <c r="BD143" s="218">
        <f>SUM(BD108:BD142)</f>
        <v>0</v>
      </c>
      <c r="BE143" s="218">
        <f>SUM(BE108:BE142)</f>
        <v>0</v>
      </c>
    </row>
    <row r="144" spans="1:15" ht="12.75">
      <c r="A144" s="188" t="s">
        <v>72</v>
      </c>
      <c r="B144" s="189" t="s">
        <v>273</v>
      </c>
      <c r="C144" s="190" t="s">
        <v>274</v>
      </c>
      <c r="D144" s="191"/>
      <c r="E144" s="192"/>
      <c r="F144" s="192"/>
      <c r="G144" s="193"/>
      <c r="H144" s="194"/>
      <c r="I144" s="194"/>
      <c r="O144" s="195">
        <v>1</v>
      </c>
    </row>
    <row r="145" spans="1:104" ht="12.75">
      <c r="A145" s="196">
        <v>64</v>
      </c>
      <c r="B145" s="197" t="s">
        <v>275</v>
      </c>
      <c r="C145" s="198" t="s">
        <v>276</v>
      </c>
      <c r="D145" s="199" t="s">
        <v>151</v>
      </c>
      <c r="E145" s="200">
        <v>127.2767</v>
      </c>
      <c r="F145" s="200">
        <v>0</v>
      </c>
      <c r="G145" s="201">
        <f>E145*F145</f>
        <v>0</v>
      </c>
      <c r="O145" s="195">
        <v>2</v>
      </c>
      <c r="AA145" s="167">
        <v>1</v>
      </c>
      <c r="AB145" s="167">
        <v>1</v>
      </c>
      <c r="AC145" s="167">
        <v>1</v>
      </c>
      <c r="AZ145" s="167">
        <v>1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202">
        <v>1</v>
      </c>
      <c r="CB145" s="202">
        <v>1</v>
      </c>
      <c r="CZ145" s="167">
        <v>0</v>
      </c>
    </row>
    <row r="146" spans="1:57" ht="12.75">
      <c r="A146" s="211"/>
      <c r="B146" s="212" t="s">
        <v>76</v>
      </c>
      <c r="C146" s="213" t="str">
        <f>CONCATENATE(B144," ",C144)</f>
        <v>99 Staveništní přesun hmot</v>
      </c>
      <c r="D146" s="214"/>
      <c r="E146" s="215"/>
      <c r="F146" s="216"/>
      <c r="G146" s="217">
        <f>SUM(G144:G145)</f>
        <v>0</v>
      </c>
      <c r="O146" s="195">
        <v>4</v>
      </c>
      <c r="BA146" s="218">
        <f>SUM(BA144:BA145)</f>
        <v>0</v>
      </c>
      <c r="BB146" s="218">
        <f>SUM(BB144:BB145)</f>
        <v>0</v>
      </c>
      <c r="BC146" s="218">
        <f>SUM(BC144:BC145)</f>
        <v>0</v>
      </c>
      <c r="BD146" s="218">
        <f>SUM(BD144:BD145)</f>
        <v>0</v>
      </c>
      <c r="BE146" s="218">
        <f>SUM(BE144:BE145)</f>
        <v>0</v>
      </c>
    </row>
    <row r="147" spans="1:15" ht="12.75">
      <c r="A147" s="188" t="s">
        <v>72</v>
      </c>
      <c r="B147" s="189" t="s">
        <v>277</v>
      </c>
      <c r="C147" s="190" t="s">
        <v>278</v>
      </c>
      <c r="D147" s="191"/>
      <c r="E147" s="192"/>
      <c r="F147" s="192"/>
      <c r="G147" s="193"/>
      <c r="H147" s="194"/>
      <c r="I147" s="194"/>
      <c r="O147" s="195">
        <v>1</v>
      </c>
    </row>
    <row r="148" spans="1:104" ht="12.75">
      <c r="A148" s="196">
        <v>65</v>
      </c>
      <c r="B148" s="197" t="s">
        <v>279</v>
      </c>
      <c r="C148" s="198" t="s">
        <v>280</v>
      </c>
      <c r="D148" s="199" t="s">
        <v>224</v>
      </c>
      <c r="E148" s="200">
        <v>2</v>
      </c>
      <c r="F148" s="200">
        <v>0</v>
      </c>
      <c r="G148" s="201">
        <f>E148*F148</f>
        <v>0</v>
      </c>
      <c r="O148" s="195">
        <v>2</v>
      </c>
      <c r="AA148" s="167">
        <v>1</v>
      </c>
      <c r="AB148" s="167">
        <v>7</v>
      </c>
      <c r="AC148" s="167">
        <v>7</v>
      </c>
      <c r="AZ148" s="167">
        <v>2</v>
      </c>
      <c r="BA148" s="167">
        <f>IF(AZ148=1,G148,0)</f>
        <v>0</v>
      </c>
      <c r="BB148" s="167">
        <f>IF(AZ148=2,G148,0)</f>
        <v>0</v>
      </c>
      <c r="BC148" s="167">
        <f>IF(AZ148=3,G148,0)</f>
        <v>0</v>
      </c>
      <c r="BD148" s="167">
        <f>IF(AZ148=4,G148,0)</f>
        <v>0</v>
      </c>
      <c r="BE148" s="167">
        <f>IF(AZ148=5,G148,0)</f>
        <v>0</v>
      </c>
      <c r="CA148" s="202">
        <v>1</v>
      </c>
      <c r="CB148" s="202">
        <v>7</v>
      </c>
      <c r="CZ148" s="167">
        <v>0</v>
      </c>
    </row>
    <row r="149" spans="1:15" ht="12.75">
      <c r="A149" s="203"/>
      <c r="B149" s="205"/>
      <c r="C149" s="206" t="s">
        <v>281</v>
      </c>
      <c r="D149" s="207"/>
      <c r="E149" s="208">
        <v>2</v>
      </c>
      <c r="F149" s="209"/>
      <c r="G149" s="210"/>
      <c r="M149" s="204" t="s">
        <v>281</v>
      </c>
      <c r="O149" s="195"/>
    </row>
    <row r="150" spans="1:104" ht="12.75">
      <c r="A150" s="196">
        <v>66</v>
      </c>
      <c r="B150" s="197" t="s">
        <v>282</v>
      </c>
      <c r="C150" s="198" t="s">
        <v>283</v>
      </c>
      <c r="D150" s="199" t="s">
        <v>61</v>
      </c>
      <c r="E150" s="200">
        <v>33.56</v>
      </c>
      <c r="F150" s="200">
        <v>0</v>
      </c>
      <c r="G150" s="201">
        <f>E150*F150</f>
        <v>0</v>
      </c>
      <c r="O150" s="195">
        <v>2</v>
      </c>
      <c r="AA150" s="167">
        <v>1</v>
      </c>
      <c r="AB150" s="167">
        <v>7</v>
      </c>
      <c r="AC150" s="167">
        <v>7</v>
      </c>
      <c r="AZ150" s="167">
        <v>2</v>
      </c>
      <c r="BA150" s="167">
        <f>IF(AZ150=1,G150,0)</f>
        <v>0</v>
      </c>
      <c r="BB150" s="167">
        <f>IF(AZ150=2,G150,0)</f>
        <v>0</v>
      </c>
      <c r="BC150" s="167">
        <f>IF(AZ150=3,G150,0)</f>
        <v>0</v>
      </c>
      <c r="BD150" s="167">
        <f>IF(AZ150=4,G150,0)</f>
        <v>0</v>
      </c>
      <c r="BE150" s="167">
        <f>IF(AZ150=5,G150,0)</f>
        <v>0</v>
      </c>
      <c r="CA150" s="202">
        <v>1</v>
      </c>
      <c r="CB150" s="202">
        <v>7</v>
      </c>
      <c r="CZ150" s="167">
        <v>0</v>
      </c>
    </row>
    <row r="151" spans="1:57" ht="12.75">
      <c r="A151" s="211"/>
      <c r="B151" s="212" t="s">
        <v>76</v>
      </c>
      <c r="C151" s="213" t="str">
        <f>CONCATENATE(B147," ",C147)</f>
        <v>721 Vnitřní kanalizace</v>
      </c>
      <c r="D151" s="214"/>
      <c r="E151" s="215"/>
      <c r="F151" s="216"/>
      <c r="G151" s="217">
        <f>SUM(G147:G150)</f>
        <v>0</v>
      </c>
      <c r="O151" s="195">
        <v>4</v>
      </c>
      <c r="BA151" s="218">
        <f>SUM(BA147:BA150)</f>
        <v>0</v>
      </c>
      <c r="BB151" s="218">
        <f>SUM(BB147:BB150)</f>
        <v>0</v>
      </c>
      <c r="BC151" s="218">
        <f>SUM(BC147:BC150)</f>
        <v>0</v>
      </c>
      <c r="BD151" s="218">
        <f>SUM(BD147:BD150)</f>
        <v>0</v>
      </c>
      <c r="BE151" s="218">
        <f>SUM(BE147:BE150)</f>
        <v>0</v>
      </c>
    </row>
    <row r="152" spans="1:15" ht="12.75">
      <c r="A152" s="188" t="s">
        <v>72</v>
      </c>
      <c r="B152" s="189" t="s">
        <v>284</v>
      </c>
      <c r="C152" s="190" t="s">
        <v>285</v>
      </c>
      <c r="D152" s="191"/>
      <c r="E152" s="192"/>
      <c r="F152" s="192"/>
      <c r="G152" s="193"/>
      <c r="H152" s="194"/>
      <c r="I152" s="194"/>
      <c r="O152" s="195">
        <v>1</v>
      </c>
    </row>
    <row r="153" spans="1:104" ht="22.5">
      <c r="A153" s="196">
        <v>67</v>
      </c>
      <c r="B153" s="197" t="s">
        <v>286</v>
      </c>
      <c r="C153" s="198" t="s">
        <v>287</v>
      </c>
      <c r="D153" s="199" t="s">
        <v>86</v>
      </c>
      <c r="E153" s="200">
        <v>10</v>
      </c>
      <c r="F153" s="200">
        <v>0</v>
      </c>
      <c r="G153" s="201">
        <f>E153*F153</f>
        <v>0</v>
      </c>
      <c r="O153" s="195">
        <v>2</v>
      </c>
      <c r="AA153" s="167">
        <v>1</v>
      </c>
      <c r="AB153" s="167">
        <v>7</v>
      </c>
      <c r="AC153" s="167">
        <v>7</v>
      </c>
      <c r="AZ153" s="167">
        <v>2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202">
        <v>1</v>
      </c>
      <c r="CB153" s="202">
        <v>7</v>
      </c>
      <c r="CZ153" s="167">
        <v>0</v>
      </c>
    </row>
    <row r="154" spans="1:15" ht="12.75">
      <c r="A154" s="203"/>
      <c r="B154" s="205"/>
      <c r="C154" s="206" t="s">
        <v>288</v>
      </c>
      <c r="D154" s="207"/>
      <c r="E154" s="208">
        <v>10</v>
      </c>
      <c r="F154" s="209"/>
      <c r="G154" s="210"/>
      <c r="M154" s="204" t="s">
        <v>288</v>
      </c>
      <c r="O154" s="195"/>
    </row>
    <row r="155" spans="1:104" ht="12.75">
      <c r="A155" s="196">
        <v>68</v>
      </c>
      <c r="B155" s="197" t="s">
        <v>289</v>
      </c>
      <c r="C155" s="198" t="s">
        <v>290</v>
      </c>
      <c r="D155" s="199" t="s">
        <v>61</v>
      </c>
      <c r="E155" s="200">
        <v>62.8</v>
      </c>
      <c r="F155" s="200">
        <v>0</v>
      </c>
      <c r="G155" s="201">
        <f>E155*F155</f>
        <v>0</v>
      </c>
      <c r="O155" s="195">
        <v>2</v>
      </c>
      <c r="AA155" s="167">
        <v>1</v>
      </c>
      <c r="AB155" s="167">
        <v>7</v>
      </c>
      <c r="AC155" s="167">
        <v>7</v>
      </c>
      <c r="AZ155" s="167">
        <v>2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1</v>
      </c>
      <c r="CB155" s="202">
        <v>7</v>
      </c>
      <c r="CZ155" s="167">
        <v>0</v>
      </c>
    </row>
    <row r="156" spans="1:57" ht="12.75">
      <c r="A156" s="211"/>
      <c r="B156" s="212" t="s">
        <v>76</v>
      </c>
      <c r="C156" s="213" t="str">
        <f>CONCATENATE(B152," ",C152)</f>
        <v>764 Konstrukce klempířské</v>
      </c>
      <c r="D156" s="214"/>
      <c r="E156" s="215"/>
      <c r="F156" s="216"/>
      <c r="G156" s="217">
        <f>SUM(G152:G155)</f>
        <v>0</v>
      </c>
      <c r="O156" s="195">
        <v>4</v>
      </c>
      <c r="BA156" s="218">
        <f>SUM(BA152:BA155)</f>
        <v>0</v>
      </c>
      <c r="BB156" s="218">
        <f>SUM(BB152:BB155)</f>
        <v>0</v>
      </c>
      <c r="BC156" s="218">
        <f>SUM(BC152:BC155)</f>
        <v>0</v>
      </c>
      <c r="BD156" s="218">
        <f>SUM(BD152:BD155)</f>
        <v>0</v>
      </c>
      <c r="BE156" s="218">
        <f>SUM(BE152:BE155)</f>
        <v>0</v>
      </c>
    </row>
    <row r="157" ht="12.75">
      <c r="E157" s="167"/>
    </row>
    <row r="158" ht="12.75">
      <c r="E158" s="167"/>
    </row>
    <row r="159" ht="12.75">
      <c r="E159" s="167"/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spans="1:7" ht="12.75">
      <c r="A180" s="219"/>
      <c r="B180" s="219"/>
      <c r="C180" s="219"/>
      <c r="D180" s="219"/>
      <c r="E180" s="219"/>
      <c r="F180" s="219"/>
      <c r="G180" s="219"/>
    </row>
    <row r="181" spans="1:7" ht="12.75">
      <c r="A181" s="219"/>
      <c r="B181" s="219"/>
      <c r="C181" s="219"/>
      <c r="D181" s="219"/>
      <c r="E181" s="219"/>
      <c r="F181" s="219"/>
      <c r="G181" s="219"/>
    </row>
    <row r="182" spans="1:7" ht="12.75">
      <c r="A182" s="219"/>
      <c r="B182" s="219"/>
      <c r="C182" s="219"/>
      <c r="D182" s="219"/>
      <c r="E182" s="219"/>
      <c r="F182" s="219"/>
      <c r="G182" s="219"/>
    </row>
    <row r="183" spans="1:7" ht="12.75">
      <c r="A183" s="219"/>
      <c r="B183" s="219"/>
      <c r="C183" s="219"/>
      <c r="D183" s="219"/>
      <c r="E183" s="219"/>
      <c r="F183" s="219"/>
      <c r="G183" s="219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ht="12.75">
      <c r="E193" s="167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ht="12.75">
      <c r="E203" s="167"/>
    </row>
    <row r="204" ht="12.75">
      <c r="E204" s="167"/>
    </row>
    <row r="205" ht="12.75">
      <c r="E205" s="167"/>
    </row>
    <row r="206" ht="12.75">
      <c r="E206" s="167"/>
    </row>
    <row r="207" ht="12.75">
      <c r="E207" s="167"/>
    </row>
    <row r="208" ht="12.75">
      <c r="E208" s="167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ht="12.75">
      <c r="E213" s="167"/>
    </row>
    <row r="214" ht="12.75">
      <c r="E214" s="167"/>
    </row>
    <row r="215" spans="1:2" ht="12.75">
      <c r="A215" s="220"/>
      <c r="B215" s="220"/>
    </row>
    <row r="216" spans="1:7" ht="12.75">
      <c r="A216" s="219"/>
      <c r="B216" s="219"/>
      <c r="C216" s="222"/>
      <c r="D216" s="222"/>
      <c r="E216" s="223"/>
      <c r="F216" s="222"/>
      <c r="G216" s="224"/>
    </row>
    <row r="217" spans="1:7" ht="12.75">
      <c r="A217" s="225"/>
      <c r="B217" s="225"/>
      <c r="C217" s="219"/>
      <c r="D217" s="219"/>
      <c r="E217" s="226"/>
      <c r="F217" s="219"/>
      <c r="G217" s="219"/>
    </row>
    <row r="218" spans="1:7" ht="12.75">
      <c r="A218" s="219"/>
      <c r="B218" s="219"/>
      <c r="C218" s="219"/>
      <c r="D218" s="219"/>
      <c r="E218" s="226"/>
      <c r="F218" s="219"/>
      <c r="G218" s="219"/>
    </row>
    <row r="219" spans="1:7" ht="12.75">
      <c r="A219" s="219"/>
      <c r="B219" s="219"/>
      <c r="C219" s="219"/>
      <c r="D219" s="219"/>
      <c r="E219" s="226"/>
      <c r="F219" s="219"/>
      <c r="G219" s="219"/>
    </row>
    <row r="220" spans="1:7" ht="12.75">
      <c r="A220" s="219"/>
      <c r="B220" s="219"/>
      <c r="C220" s="219"/>
      <c r="D220" s="219"/>
      <c r="E220" s="226"/>
      <c r="F220" s="219"/>
      <c r="G220" s="219"/>
    </row>
    <row r="221" spans="1:7" ht="12.75">
      <c r="A221" s="219"/>
      <c r="B221" s="219"/>
      <c r="C221" s="219"/>
      <c r="D221" s="219"/>
      <c r="E221" s="226"/>
      <c r="F221" s="219"/>
      <c r="G221" s="219"/>
    </row>
    <row r="222" spans="1:7" ht="12.75">
      <c r="A222" s="219"/>
      <c r="B222" s="219"/>
      <c r="C222" s="219"/>
      <c r="D222" s="219"/>
      <c r="E222" s="226"/>
      <c r="F222" s="219"/>
      <c r="G222" s="219"/>
    </row>
    <row r="223" spans="1:7" ht="12.75">
      <c r="A223" s="219"/>
      <c r="B223" s="219"/>
      <c r="C223" s="219"/>
      <c r="D223" s="219"/>
      <c r="E223" s="226"/>
      <c r="F223" s="219"/>
      <c r="G223" s="219"/>
    </row>
    <row r="224" spans="1:7" ht="12.75">
      <c r="A224" s="219"/>
      <c r="B224" s="219"/>
      <c r="C224" s="219"/>
      <c r="D224" s="219"/>
      <c r="E224" s="226"/>
      <c r="F224" s="219"/>
      <c r="G224" s="219"/>
    </row>
    <row r="225" spans="1:7" ht="12.75">
      <c r="A225" s="219"/>
      <c r="B225" s="219"/>
      <c r="C225" s="219"/>
      <c r="D225" s="219"/>
      <c r="E225" s="226"/>
      <c r="F225" s="219"/>
      <c r="G225" s="219"/>
    </row>
    <row r="226" spans="1:7" ht="12.75">
      <c r="A226" s="219"/>
      <c r="B226" s="219"/>
      <c r="C226" s="219"/>
      <c r="D226" s="219"/>
      <c r="E226" s="226"/>
      <c r="F226" s="219"/>
      <c r="G226" s="219"/>
    </row>
    <row r="227" spans="1:7" ht="12.75">
      <c r="A227" s="219"/>
      <c r="B227" s="219"/>
      <c r="C227" s="219"/>
      <c r="D227" s="219"/>
      <c r="E227" s="226"/>
      <c r="F227" s="219"/>
      <c r="G227" s="219"/>
    </row>
    <row r="228" spans="1:7" ht="12.75">
      <c r="A228" s="219"/>
      <c r="B228" s="219"/>
      <c r="C228" s="219"/>
      <c r="D228" s="219"/>
      <c r="E228" s="226"/>
      <c r="F228" s="219"/>
      <c r="G228" s="219"/>
    </row>
    <row r="229" spans="1:7" ht="12.75">
      <c r="A229" s="219"/>
      <c r="B229" s="219"/>
      <c r="C229" s="219"/>
      <c r="D229" s="219"/>
      <c r="E229" s="226"/>
      <c r="F229" s="219"/>
      <c r="G229" s="219"/>
    </row>
  </sheetData>
  <sheetProtection/>
  <mergeCells count="72">
    <mergeCell ref="C154:D154"/>
    <mergeCell ref="C149:D149"/>
    <mergeCell ref="C116:D116"/>
    <mergeCell ref="C126:D126"/>
    <mergeCell ref="C130:D130"/>
    <mergeCell ref="C131:D131"/>
    <mergeCell ref="C132:D132"/>
    <mergeCell ref="C133:D133"/>
    <mergeCell ref="C101:D101"/>
    <mergeCell ref="C102:D102"/>
    <mergeCell ref="C104:D104"/>
    <mergeCell ref="C106:D106"/>
    <mergeCell ref="C110:D110"/>
    <mergeCell ref="C111:D111"/>
    <mergeCell ref="C113:D113"/>
    <mergeCell ref="C115:D115"/>
    <mergeCell ref="C84:D84"/>
    <mergeCell ref="C86:D86"/>
    <mergeCell ref="C96:D96"/>
    <mergeCell ref="C97:D97"/>
    <mergeCell ref="C99:D99"/>
    <mergeCell ref="C100:D100"/>
    <mergeCell ref="C73:D73"/>
    <mergeCell ref="C74:D74"/>
    <mergeCell ref="C76:D76"/>
    <mergeCell ref="C78:D78"/>
    <mergeCell ref="C80:D80"/>
    <mergeCell ref="C82:D82"/>
    <mergeCell ref="C67:D67"/>
    <mergeCell ref="C68:D68"/>
    <mergeCell ref="C69:D69"/>
    <mergeCell ref="C70:D70"/>
    <mergeCell ref="C71:D71"/>
    <mergeCell ref="C72:D72"/>
    <mergeCell ref="C60:D60"/>
    <mergeCell ref="C62:D62"/>
    <mergeCell ref="C63:D63"/>
    <mergeCell ref="C64:D64"/>
    <mergeCell ref="C65:D65"/>
    <mergeCell ref="C66:D66"/>
    <mergeCell ref="C45:D45"/>
    <mergeCell ref="C48:D48"/>
    <mergeCell ref="C50:D50"/>
    <mergeCell ref="C52:D52"/>
    <mergeCell ref="C54:D54"/>
    <mergeCell ref="C58:D58"/>
    <mergeCell ref="C35:D35"/>
    <mergeCell ref="C36:D36"/>
    <mergeCell ref="C37:D37"/>
    <mergeCell ref="C38:D38"/>
    <mergeCell ref="C39:D39"/>
    <mergeCell ref="C42:D42"/>
    <mergeCell ref="C23:D23"/>
    <mergeCell ref="C24:D24"/>
    <mergeCell ref="C25:D25"/>
    <mergeCell ref="C26:D26"/>
    <mergeCell ref="C29:D29"/>
    <mergeCell ref="C32:D32"/>
    <mergeCell ref="C14:D14"/>
    <mergeCell ref="C16:D16"/>
    <mergeCell ref="C17:D17"/>
    <mergeCell ref="C18:D18"/>
    <mergeCell ref="C19:D19"/>
    <mergeCell ref="C20:D20"/>
    <mergeCell ref="A1:G1"/>
    <mergeCell ref="A3:B3"/>
    <mergeCell ref="A4:B4"/>
    <mergeCell ref="E4:G4"/>
    <mergeCell ref="C9:D9"/>
    <mergeCell ref="C11:D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2020-04-01T09:07:10Z</dcterms:created>
  <dcterms:modified xsi:type="dcterms:W3CDTF">2020-04-01T09:07:28Z</dcterms:modified>
  <cp:category/>
  <cp:version/>
  <cp:contentType/>
  <cp:contentStatus/>
</cp:coreProperties>
</file>