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BOXSVR\box\01_PRACE\2018\Namesti_Cesky_Krumlov\rozpocet\"/>
    </mc:Choice>
  </mc:AlternateContent>
  <xr:revisionPtr revIDLastSave="0" documentId="8_{7D0C9C90-0F03-4342-95D6-BE70A833E6D4}" xr6:coauthVersionLast="37" xr6:coauthVersionMax="37" xr10:uidLastSave="{00000000-0000-0000-0000-000000000000}"/>
  <bookViews>
    <workbookView xWindow="360" yWindow="270" windowWidth="18735" windowHeight="1221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Pol'!$A$1:$U$144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39" i="1"/>
  <c r="F39" i="1"/>
  <c r="G134" i="12"/>
  <c r="AC134" i="12"/>
  <c r="AD134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O8" i="12" s="1"/>
  <c r="Q12" i="12"/>
  <c r="U12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33" i="12"/>
  <c r="I33" i="12"/>
  <c r="K33" i="12"/>
  <c r="M33" i="12"/>
  <c r="O33" i="12"/>
  <c r="Q33" i="12"/>
  <c r="U33" i="12"/>
  <c r="G34" i="12"/>
  <c r="O34" i="12"/>
  <c r="G35" i="12"/>
  <c r="I35" i="12"/>
  <c r="I34" i="12" s="1"/>
  <c r="K35" i="12"/>
  <c r="M35" i="12"/>
  <c r="O35" i="12"/>
  <c r="Q35" i="12"/>
  <c r="Q34" i="12" s="1"/>
  <c r="U35" i="12"/>
  <c r="G36" i="12"/>
  <c r="M36" i="12" s="1"/>
  <c r="I36" i="12"/>
  <c r="K36" i="12"/>
  <c r="K34" i="12" s="1"/>
  <c r="O36" i="12"/>
  <c r="Q36" i="12"/>
  <c r="U36" i="12"/>
  <c r="U34" i="12" s="1"/>
  <c r="G37" i="12"/>
  <c r="I37" i="12"/>
  <c r="K37" i="12"/>
  <c r="M37" i="12"/>
  <c r="O37" i="12"/>
  <c r="Q37" i="12"/>
  <c r="U37" i="12"/>
  <c r="G39" i="12"/>
  <c r="I39" i="12"/>
  <c r="I38" i="12" s="1"/>
  <c r="K39" i="12"/>
  <c r="M39" i="12"/>
  <c r="O39" i="12"/>
  <c r="Q39" i="12"/>
  <c r="Q38" i="12" s="1"/>
  <c r="U39" i="12"/>
  <c r="G42" i="12"/>
  <c r="M42" i="12" s="1"/>
  <c r="I42" i="12"/>
  <c r="K42" i="12"/>
  <c r="K38" i="12" s="1"/>
  <c r="O42" i="12"/>
  <c r="Q42" i="12"/>
  <c r="U42" i="12"/>
  <c r="U38" i="12" s="1"/>
  <c r="G44" i="12"/>
  <c r="I44" i="12"/>
  <c r="K44" i="12"/>
  <c r="M44" i="12"/>
  <c r="O44" i="12"/>
  <c r="Q44" i="12"/>
  <c r="U44" i="12"/>
  <c r="G46" i="12"/>
  <c r="G38" i="12" s="1"/>
  <c r="I46" i="12"/>
  <c r="K46" i="12"/>
  <c r="O46" i="12"/>
  <c r="O38" i="12" s="1"/>
  <c r="Q46" i="12"/>
  <c r="U46" i="12"/>
  <c r="G49" i="12"/>
  <c r="I49" i="12"/>
  <c r="K49" i="12"/>
  <c r="M49" i="12"/>
  <c r="O49" i="12"/>
  <c r="Q49" i="12"/>
  <c r="U49" i="12"/>
  <c r="G53" i="12"/>
  <c r="M53" i="12" s="1"/>
  <c r="I53" i="12"/>
  <c r="K53" i="12"/>
  <c r="O53" i="12"/>
  <c r="Q53" i="12"/>
  <c r="U53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9" i="12"/>
  <c r="M59" i="12" s="1"/>
  <c r="I59" i="12"/>
  <c r="K59" i="12"/>
  <c r="K58" i="12" s="1"/>
  <c r="O59" i="12"/>
  <c r="Q59" i="12"/>
  <c r="U59" i="12"/>
  <c r="U58" i="12" s="1"/>
  <c r="G60" i="12"/>
  <c r="I60" i="12"/>
  <c r="K60" i="12"/>
  <c r="M60" i="12"/>
  <c r="O60" i="12"/>
  <c r="Q60" i="12"/>
  <c r="U60" i="12"/>
  <c r="G61" i="12"/>
  <c r="G58" i="12" s="1"/>
  <c r="I61" i="12"/>
  <c r="K61" i="12"/>
  <c r="O61" i="12"/>
  <c r="O58" i="12" s="1"/>
  <c r="Q61" i="12"/>
  <c r="U61" i="12"/>
  <c r="G62" i="12"/>
  <c r="M62" i="12" s="1"/>
  <c r="I62" i="12"/>
  <c r="I58" i="12" s="1"/>
  <c r="K62" i="12"/>
  <c r="O62" i="12"/>
  <c r="Q62" i="12"/>
  <c r="Q58" i="12" s="1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O68" i="12"/>
  <c r="G69" i="12"/>
  <c r="M69" i="12" s="1"/>
  <c r="M68" i="12" s="1"/>
  <c r="I69" i="12"/>
  <c r="I68" i="12" s="1"/>
  <c r="K69" i="12"/>
  <c r="O69" i="12"/>
  <c r="Q69" i="12"/>
  <c r="Q68" i="12" s="1"/>
  <c r="U69" i="12"/>
  <c r="G70" i="12"/>
  <c r="M70" i="12" s="1"/>
  <c r="I70" i="12"/>
  <c r="K70" i="12"/>
  <c r="K68" i="12" s="1"/>
  <c r="O70" i="12"/>
  <c r="Q70" i="12"/>
  <c r="U70" i="12"/>
  <c r="U68" i="12" s="1"/>
  <c r="G72" i="12"/>
  <c r="G71" i="12" s="1"/>
  <c r="I72" i="12"/>
  <c r="K72" i="12"/>
  <c r="O72" i="12"/>
  <c r="O71" i="12" s="1"/>
  <c r="Q72" i="12"/>
  <c r="U72" i="12"/>
  <c r="G73" i="12"/>
  <c r="M73" i="12" s="1"/>
  <c r="I73" i="12"/>
  <c r="I71" i="12" s="1"/>
  <c r="K73" i="12"/>
  <c r="O73" i="12"/>
  <c r="Q73" i="12"/>
  <c r="Q71" i="12" s="1"/>
  <c r="U73" i="12"/>
  <c r="G74" i="12"/>
  <c r="M74" i="12" s="1"/>
  <c r="I74" i="12"/>
  <c r="K74" i="12"/>
  <c r="K71" i="12" s="1"/>
  <c r="O74" i="12"/>
  <c r="Q74" i="12"/>
  <c r="U74" i="12"/>
  <c r="U71" i="12" s="1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I90" i="12"/>
  <c r="K90" i="12"/>
  <c r="M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I94" i="12"/>
  <c r="K94" i="12"/>
  <c r="M94" i="12"/>
  <c r="O94" i="12"/>
  <c r="Q94" i="12"/>
  <c r="U94" i="12"/>
  <c r="G95" i="12"/>
  <c r="I95" i="12"/>
  <c r="K95" i="12"/>
  <c r="M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I98" i="12"/>
  <c r="K98" i="12"/>
  <c r="M98" i="12"/>
  <c r="O98" i="12"/>
  <c r="Q98" i="12"/>
  <c r="U98" i="12"/>
  <c r="G99" i="12"/>
  <c r="I99" i="12"/>
  <c r="K99" i="12"/>
  <c r="M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I102" i="12"/>
  <c r="K102" i="12"/>
  <c r="M102" i="12"/>
  <c r="O102" i="12"/>
  <c r="Q102" i="12"/>
  <c r="U102" i="12"/>
  <c r="G103" i="12"/>
  <c r="I103" i="12"/>
  <c r="K103" i="12"/>
  <c r="M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I106" i="12"/>
  <c r="K106" i="12"/>
  <c r="M106" i="12"/>
  <c r="O106" i="12"/>
  <c r="Q106" i="12"/>
  <c r="U106" i="12"/>
  <c r="G107" i="12"/>
  <c r="I107" i="12"/>
  <c r="K107" i="12"/>
  <c r="M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I110" i="12"/>
  <c r="K110" i="12"/>
  <c r="M110" i="12"/>
  <c r="O110" i="12"/>
  <c r="Q110" i="12"/>
  <c r="U110" i="12"/>
  <c r="G111" i="12"/>
  <c r="I111" i="12"/>
  <c r="K111" i="12"/>
  <c r="M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I114" i="12"/>
  <c r="K114" i="12"/>
  <c r="M114" i="12"/>
  <c r="O114" i="12"/>
  <c r="Q114" i="12"/>
  <c r="U114" i="12"/>
  <c r="G115" i="12"/>
  <c r="I115" i="12"/>
  <c r="K115" i="12"/>
  <c r="M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19" i="12"/>
  <c r="I119" i="12"/>
  <c r="K119" i="12"/>
  <c r="M119" i="12"/>
  <c r="O119" i="12"/>
  <c r="Q119" i="12"/>
  <c r="U119" i="12"/>
  <c r="G120" i="12"/>
  <c r="G121" i="12"/>
  <c r="M121" i="12" s="1"/>
  <c r="I121" i="12"/>
  <c r="I120" i="12" s="1"/>
  <c r="K121" i="12"/>
  <c r="K120" i="12" s="1"/>
  <c r="O121" i="12"/>
  <c r="Q121" i="12"/>
  <c r="Q120" i="12" s="1"/>
  <c r="U121" i="12"/>
  <c r="U120" i="12" s="1"/>
  <c r="G122" i="12"/>
  <c r="I122" i="12"/>
  <c r="K122" i="12"/>
  <c r="M122" i="12"/>
  <c r="O122" i="12"/>
  <c r="Q122" i="12"/>
  <c r="U122" i="12"/>
  <c r="G123" i="12"/>
  <c r="I123" i="12"/>
  <c r="K123" i="12"/>
  <c r="M123" i="12"/>
  <c r="O123" i="12"/>
  <c r="Q123" i="12"/>
  <c r="U123" i="12"/>
  <c r="G124" i="12"/>
  <c r="M124" i="12" s="1"/>
  <c r="I124" i="12"/>
  <c r="K124" i="12"/>
  <c r="O124" i="12"/>
  <c r="O120" i="12" s="1"/>
  <c r="Q124" i="12"/>
  <c r="U124" i="12"/>
  <c r="G125" i="12"/>
  <c r="M125" i="12" s="1"/>
  <c r="I125" i="12"/>
  <c r="K125" i="12"/>
  <c r="O125" i="12"/>
  <c r="Q125" i="12"/>
  <c r="U125" i="12"/>
  <c r="G126" i="12"/>
  <c r="I126" i="12"/>
  <c r="K126" i="12"/>
  <c r="M126" i="12"/>
  <c r="O126" i="12"/>
  <c r="Q126" i="12"/>
  <c r="U126" i="12"/>
  <c r="K127" i="12"/>
  <c r="U127" i="12"/>
  <c r="G128" i="12"/>
  <c r="G127" i="12" s="1"/>
  <c r="I128" i="12"/>
  <c r="I127" i="12" s="1"/>
  <c r="K128" i="12"/>
  <c r="O128" i="12"/>
  <c r="O127" i="12" s="1"/>
  <c r="Q128" i="12"/>
  <c r="Q127" i="12" s="1"/>
  <c r="U128" i="12"/>
  <c r="G129" i="12"/>
  <c r="M129" i="12" s="1"/>
  <c r="I129" i="12"/>
  <c r="K129" i="12"/>
  <c r="O129" i="12"/>
  <c r="Q129" i="12"/>
  <c r="U129" i="12"/>
  <c r="I130" i="12"/>
  <c r="K130" i="12"/>
  <c r="Q130" i="12"/>
  <c r="U130" i="12"/>
  <c r="G131" i="12"/>
  <c r="G130" i="12" s="1"/>
  <c r="I131" i="12"/>
  <c r="K131" i="12"/>
  <c r="M131" i="12"/>
  <c r="O131" i="12"/>
  <c r="O130" i="12" s="1"/>
  <c r="Q131" i="12"/>
  <c r="U131" i="12"/>
  <c r="G132" i="12"/>
  <c r="M132" i="12" s="1"/>
  <c r="I132" i="12"/>
  <c r="K132" i="12"/>
  <c r="O132" i="12"/>
  <c r="Q132" i="12"/>
  <c r="U132" i="12"/>
  <c r="I20" i="1"/>
  <c r="I19" i="1"/>
  <c r="I18" i="1"/>
  <c r="I17" i="1"/>
  <c r="I16" i="1"/>
  <c r="I58" i="1"/>
  <c r="AZ43" i="1"/>
  <c r="G28" i="1"/>
  <c r="G27" i="1"/>
  <c r="G24" i="1"/>
  <c r="G23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9" i="1" l="1"/>
  <c r="M130" i="12"/>
  <c r="M120" i="12"/>
  <c r="M38" i="12"/>
  <c r="M34" i="12"/>
  <c r="M128" i="12"/>
  <c r="M127" i="12" s="1"/>
  <c r="M72" i="12"/>
  <c r="M71" i="12" s="1"/>
  <c r="M61" i="12"/>
  <c r="M58" i="12" s="1"/>
  <c r="M46" i="12"/>
  <c r="M12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<sst xmlns="http://schemas.openxmlformats.org/spreadsheetml/2006/main" count="592" uniqueCount="321">
  <si>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</si>
  <si>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</si>
  <si>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</si>
  <si>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</si>
  <si>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</si>
  <si>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</si>
  <si>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</si>
  <si>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</si>
  <si>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</si>
  <si>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</si>
  <si>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</si>
  <si>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</si>
  <si>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</si>
  <si>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</si>
  <si>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</si>
  <si>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</si>
  <si>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</si>
  <si>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</si>
  <si>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</si>
  <si>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</si>
  <si>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</si>
  <si>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</si>
  <si>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</si>
  <si>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</si>
  <si>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</si>
  <si>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</si>
  <si>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</si>
  <si>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</si>
  <si>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</si>
  <si>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</si>
  <si>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</si>
  <si>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</si>
  <si>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</si>
  <si>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</si>
  <si>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</si>
  <si>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</si>
  <si>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</si>
  <si>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</si>
  <si>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</si>
  <si>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</si>
  <si>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</si>
  <si>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</si>
  <si>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</si>
  <si>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Úprava prostoru náměstí na sídlišti Za Nádražím v Českém Krumlově</t>
  </si>
  <si>
    <t>Město Český Krumlov</t>
  </si>
  <si>
    <t>Náměstí Svornosti 1</t>
  </si>
  <si>
    <t>Český Krumlov</t>
  </si>
  <si>
    <t>38101</t>
  </si>
  <si>
    <t>Ing. Ondřej Vomáčka</t>
  </si>
  <si>
    <t>Celkem za stavbu</t>
  </si>
  <si>
    <t>CZK</t>
  </si>
  <si>
    <t xml:space="preserve">Popis rozpočtu:  - </t>
  </si>
  <si>
    <t>Rozvody je nutno cenit vč. závěsných a příchytných konstrukcí. Při zpracování nabídky je nutné vycházet ze všech částí dokumentace. Povinností dodavatele je překontrolovat specifikaci materiálu a případné chybějící položky doplnit a ocenit. Součástí ceny musí být veškeré náklady včetně dodávky a montáže tak, aby cena byla konečná. Dodávka akce se předpokládá včetně kompletní montáže, veškerého souvisejícího a montážního materiálu tak, aby celé zařízení bylo funkční a splňovalo všechny předpisy, které se na ně vztahují.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</si>
  <si>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</si>
  <si>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</si>
  <si>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</si>
  <si>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</si>
  <si>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</si>
  <si>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</si>
  <si>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</si>
  <si>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</si>
  <si>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</si>
  <si>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</si>
  <si>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</si>
  <si>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</si>
  <si>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8</t>
  </si>
  <si>
    <t>Trubní vedení</t>
  </si>
  <si>
    <t>99</t>
  </si>
  <si>
    <t>Staveništní přesun hmot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</si>
  <si>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</si>
  <si>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</si>
  <si>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</si>
  <si>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</si>
  <si>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</si>
  <si>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</si>
  <si>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</si>
  <si>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</si>
  <si>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</si>
  <si>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</si>
  <si>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</si>
  <si>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</si>
  <si>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</si>
  <si>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</si>
  <si>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</si>
  <si>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</si>
  <si>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</si>
  <si>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</si>
  <si>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</si>
  <si>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</si>
  <si>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</si>
  <si>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</si>
  <si>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</si>
  <si>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</si>
  <si>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</si>
  <si>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</si>
  <si>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</si>
  <si>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</si>
  <si>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</si>
  <si>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</si>
  <si>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</si>
  <si>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115101201R00</t>
  </si>
  <si>
    <t>Čerpání vody na výšku do 10 m, přítok do 500 l/min</t>
  </si>
  <si>
    <t>h</t>
  </si>
  <si>
    <t>POL1_0</t>
  </si>
  <si>
    <t>119001421R00</t>
  </si>
  <si>
    <t>Dočasné zajištění kabelů - do počtu 3 kabelů</t>
  </si>
  <si>
    <t>m</t>
  </si>
  <si>
    <t>119001411R00</t>
  </si>
  <si>
    <t>Dočasné zajištění beton.a plast. potrubí do DN 200</t>
  </si>
  <si>
    <t>132301212R00</t>
  </si>
  <si>
    <t>Hloubení rýh š.do 200 cm hor.4 do 1000 m3, STROJNĚ</t>
  </si>
  <si>
    <t>m3</t>
  </si>
  <si>
    <t>DN250: :  38,4*1,2*2,5</t>
  </si>
  <si>
    <t>VV</t>
  </si>
  <si>
    <t>DN150: :  22*1*1,8</t>
  </si>
  <si>
    <t>PE25-32: :  11*1*1,2</t>
  </si>
  <si>
    <t>VŠ: :  1,5*2,5*1,6</t>
  </si>
  <si>
    <t>132301219R00</t>
  </si>
  <si>
    <t>Příplatek za lepivost - hloubení rýh 200cm v hor.4</t>
  </si>
  <si>
    <t>151101102R00</t>
  </si>
  <si>
    <t>Pažení a rozepření stěn rýh - příložné - hl.do 4 m</t>
  </si>
  <si>
    <t>m2</t>
  </si>
  <si>
    <t>DN250: :  38,4*2,5*2</t>
  </si>
  <si>
    <t>DN150: :  22*1,8*2</t>
  </si>
  <si>
    <t>151101112R00</t>
  </si>
  <si>
    <t>Odstranění pažení stěn rýh - příložné - hl. do 4 m</t>
  </si>
  <si>
    <t>162701105R00</t>
  </si>
  <si>
    <t>Vodorovné přemístění výkopku z hor.1-4 do 10000 m</t>
  </si>
  <si>
    <t>DN250: :  38,4*1,2*0,65</t>
  </si>
  <si>
    <t>DN150: :  22*1*0,55</t>
  </si>
  <si>
    <t>PE25-32: :  11*1*0,5</t>
  </si>
  <si>
    <t>VŠ: :  2,5*2,5*1,6</t>
  </si>
  <si>
    <t>199000002R00</t>
  </si>
  <si>
    <t>Poplatek za skládku horniny 1- 4</t>
  </si>
  <si>
    <t>175101101RT2</t>
  </si>
  <si>
    <t>Obsyp potrubí bez prohození sypaniny, s dodáním štěrkopísku frakce 0 - 22 mm</t>
  </si>
  <si>
    <t>DN250: :  38,4*1,2*0,55</t>
  </si>
  <si>
    <t>DN150: :  22*1*0,45</t>
  </si>
  <si>
    <t>PE25-32: :  11*1*0,35</t>
  </si>
  <si>
    <t>174101101R00</t>
  </si>
  <si>
    <t>Zásyp jam, rýh, šachet se zhutněním</t>
  </si>
  <si>
    <t>359901111R00</t>
  </si>
  <si>
    <t>Vyčištění stok jakékoliv výšky - nová kanalizace</t>
  </si>
  <si>
    <t>359901211R00</t>
  </si>
  <si>
    <t>Monioring stok jakékoliv výšky (kamerový systém), nová kanalizace</t>
  </si>
  <si>
    <t>328271111R00</t>
  </si>
  <si>
    <t>Zdivo šachtic z cihel betonových na maltu MC</t>
  </si>
  <si>
    <t>451573111R00</t>
  </si>
  <si>
    <t>Lože pod potrubí ze štěrkopísku do 16 mm (písek)</t>
  </si>
  <si>
    <t>DN250: :  38,4*1,2*0,1</t>
  </si>
  <si>
    <t>DN150: :  22*1,0*0,1</t>
  </si>
  <si>
    <t>451572111R00</t>
  </si>
  <si>
    <t>Lože pod potrubí z kameniva těženého 0 - 4 mm</t>
  </si>
  <si>
    <t>PE32-25: :  11*1,0*0,15</t>
  </si>
  <si>
    <t>451541111R00</t>
  </si>
  <si>
    <t>Lože pod drobné objekty ze štěrkodrtě 16 - 32 mm</t>
  </si>
  <si>
    <t>1,6*1,6*0,1</t>
  </si>
  <si>
    <t>452311151RT1</t>
  </si>
  <si>
    <t>Desky podkladní pod potrubí z betonu, C 20/25, drobné objekty</t>
  </si>
  <si>
    <t>1,4*1,4*0,1</t>
  </si>
  <si>
    <t>2,04*2,04*0,15</t>
  </si>
  <si>
    <t>452311141R00</t>
  </si>
  <si>
    <t>Desky podkladní pod potrubí z betonu C 16/20, drobné objekty</t>
  </si>
  <si>
    <t>Šachta DN1000: :  0,15*1,2*1,2*2</t>
  </si>
  <si>
    <t>LSS: :  0,3*0,3*0,3*1</t>
  </si>
  <si>
    <t>Šoupě: :  0,15*0,15*0,15*1</t>
  </si>
  <si>
    <t>452351101R00</t>
  </si>
  <si>
    <t>Bednění desek nebo sedlových loží pod potrubí</t>
  </si>
  <si>
    <t>0,1*(1,4+1,4+1,4+1,4)</t>
  </si>
  <si>
    <t>0,15*(2,04+2,04+2,04+2,04)</t>
  </si>
  <si>
    <t>452368113R00</t>
  </si>
  <si>
    <t>Výztuž podkladních desek z oceli 10 505(R)</t>
  </si>
  <si>
    <t>t</t>
  </si>
  <si>
    <t>452386111R00</t>
  </si>
  <si>
    <t>Vyrovnávací prstence z betonu C -/7,5 výšky 100 mm, (40-100)</t>
  </si>
  <si>
    <t>kus</t>
  </si>
  <si>
    <t>597092211R00</t>
  </si>
  <si>
    <t>Žlab odvodňovací kompozit tl.150, dl.1000 mm, C250, Mearin Plus 150</t>
  </si>
  <si>
    <t>597092212R00</t>
  </si>
  <si>
    <t>Žlab odvodňovací kompozit tl.150,dl. 500 mm, C250, Mearin Plus 150</t>
  </si>
  <si>
    <t>597092222R00</t>
  </si>
  <si>
    <t>Žlabová vpust kompozit tl.150,DN 150,dl.500mm, C250, Mearin Plus 150</t>
  </si>
  <si>
    <t>597092231R00</t>
  </si>
  <si>
    <t>Čelo kombinované plné, žlab kompozit tl.150, Mearin Plus 150</t>
  </si>
  <si>
    <t>597092243R00</t>
  </si>
  <si>
    <t>Krycí rošt štěrbinový NER,zatížení C 250,dl.1000mm, Mea TSH 1500/160</t>
  </si>
  <si>
    <t>597092253R00</t>
  </si>
  <si>
    <t>Krycí rošt štěrbinový NER,zatížení C 250,dl.500 mm, Mea TSH 1500/160</t>
  </si>
  <si>
    <t>597092201R00</t>
  </si>
  <si>
    <t>Krycí rošt štěrbinový NER rev. díl, zatížení C 250, dl.500 mm, Mea TSH 1500/160</t>
  </si>
  <si>
    <t>599000010RAA</t>
  </si>
  <si>
    <t>Rozebrání a oprava asfaltové komunikace, řezání, výměna podkladu tl. 30 cm, asfaltobet.7 cm</t>
  </si>
  <si>
    <t>POL2_0</t>
  </si>
  <si>
    <t>573111112R00</t>
  </si>
  <si>
    <t>Postřik živičný infiltr.+ posyp,z asfaltu 1 kg/m2</t>
  </si>
  <si>
    <t>617451501R00</t>
  </si>
  <si>
    <t>Potěry dna šachet hlazené ocelovým hladítkem</t>
  </si>
  <si>
    <t>617453201R00</t>
  </si>
  <si>
    <t>Omítka stěn šachet kruhových ocelovým hladítkem</t>
  </si>
  <si>
    <t>871373121R00</t>
  </si>
  <si>
    <t>Montáž trub z plastu, gumový kroužek, DN 300</t>
  </si>
  <si>
    <t>871313121R00</t>
  </si>
  <si>
    <t>Montáž trub z plastu, gumový kroužek, DN 150</t>
  </si>
  <si>
    <t>871 30-0001.R00</t>
  </si>
  <si>
    <t>Dodávka potrubí PP DN250, plná stěna se žebry, SN10, (např. Ultra RiB 2)</t>
  </si>
  <si>
    <t>POL3_0</t>
  </si>
  <si>
    <t>871 30-0002.R00</t>
  </si>
  <si>
    <t>Dodávka potrubí PVC DN150, plná stěna, SN12</t>
  </si>
  <si>
    <t>877373121R00</t>
  </si>
  <si>
    <t>Montáž tvarovek odboč. plast. gum. kroužek DN 300</t>
  </si>
  <si>
    <t>877 37-0001.R00</t>
  </si>
  <si>
    <t>Odbočka PP/PVC DN250/150/45°</t>
  </si>
  <si>
    <t>877313123R00</t>
  </si>
  <si>
    <t>Montáž tvarovek jednoos. plast. gum.kroužek DN 150</t>
  </si>
  <si>
    <t>877 31-0001.R00</t>
  </si>
  <si>
    <t>Koleno PVC DN150/45°</t>
  </si>
  <si>
    <t>877 31-0002.R00</t>
  </si>
  <si>
    <t>Koleno PVC DN150/87°</t>
  </si>
  <si>
    <t>850000001R00</t>
  </si>
  <si>
    <t>Montáž hrdlového potrubí z litiny DN125, povr.upr., v otebřeném výkopu</t>
  </si>
  <si>
    <t>850000002R00</t>
  </si>
  <si>
    <t>Montáž tvarovek na potrubí z kan. trub litinových, jednoosé, DN125</t>
  </si>
  <si>
    <t>850000003R00</t>
  </si>
  <si>
    <t>Montáž tvarovek na potrubí z kan. trub litinových, jednoosé, DN150</t>
  </si>
  <si>
    <t>850 01-0001.R00</t>
  </si>
  <si>
    <t>Dodávka potrubí litinového hrdlového DN125</t>
  </si>
  <si>
    <t>850 01-0002.R00</t>
  </si>
  <si>
    <t>Dodávka litinové patní koleno DN125</t>
  </si>
  <si>
    <t>850 01-0003.R00</t>
  </si>
  <si>
    <t>Dodávka litinové redukce DN125/150</t>
  </si>
  <si>
    <t>894411121R00</t>
  </si>
  <si>
    <t>Zřízení šachet z dílců, dno C25/30, potrubí DN 300, do 1,5 m</t>
  </si>
  <si>
    <t>894118001R00</t>
  </si>
  <si>
    <t>Příplatek za dalších 0,60 m výšky vstupu</t>
  </si>
  <si>
    <t>899103111R00</t>
  </si>
  <si>
    <t>Osazení poklopu s rámem do 150 kg</t>
  </si>
  <si>
    <t>894 40-0001.R00</t>
  </si>
  <si>
    <t>Šachtové dno TBZ-Q 1000/800, žlab 1/1DN, otvory dle tab</t>
  </si>
  <si>
    <t>894 40-0002.R00</t>
  </si>
  <si>
    <t>Šachtové dno TBZ-Q 1000/1000, žlab 1/1DN, otvory dle tab</t>
  </si>
  <si>
    <t>894 40-0003.R00</t>
  </si>
  <si>
    <t>Šachtová skruž TBS-Q 1000/500/125 STP</t>
  </si>
  <si>
    <t>894 40-0004.R00</t>
  </si>
  <si>
    <t>Šachtová skruž TBS-Q 1000/1000/125 STP</t>
  </si>
  <si>
    <t>894 40-0005.R00</t>
  </si>
  <si>
    <t>Šachtový kónus TBR-Q 1000/600/120 STP</t>
  </si>
  <si>
    <t>894 40-0006.R00</t>
  </si>
  <si>
    <t>Poklop, tvárná litina, DN600 D400, koloubové uložení, typ dle Čevak</t>
  </si>
  <si>
    <t>899711122R00</t>
  </si>
  <si>
    <t>Fólie výstražná z PVC, šířka 30 cm</t>
  </si>
  <si>
    <t>892571111R00</t>
  </si>
  <si>
    <t>Zkouška těsnosti kanalizace DN do 200, vodou</t>
  </si>
  <si>
    <t>892581111R00</t>
  </si>
  <si>
    <t>Zkouška těsnosti kanalizace DN do 300, vodou</t>
  </si>
  <si>
    <t>899000001R00</t>
  </si>
  <si>
    <t>Demontáž stávající uliční vpusti</t>
  </si>
  <si>
    <t>899000002R00</t>
  </si>
  <si>
    <t>Jádrové vrtání do stěny bet. šachty, stoka DN300, , otvor DN250, kompl. napojení</t>
  </si>
  <si>
    <t>soubor</t>
  </si>
  <si>
    <t>850265121R00</t>
  </si>
  <si>
    <t>Výřez nebo výsek na potrubí litinovém DN 100</t>
  </si>
  <si>
    <t>871151121R00</t>
  </si>
  <si>
    <t>Montáž trubek polyetylenových ve výkopu d 25 mm</t>
  </si>
  <si>
    <t>871161121R00</t>
  </si>
  <si>
    <t>Montáž trubek polyetylenových ve výkopu d 32 mm</t>
  </si>
  <si>
    <t>871 15-0001.R00</t>
  </si>
  <si>
    <t>Dodávka potrubí PE100 SDR11 d25x3 mm</t>
  </si>
  <si>
    <t>871 15-0002.R00</t>
  </si>
  <si>
    <t>Dodávka potrubí PE100 SDR11 d32x3 mm</t>
  </si>
  <si>
    <t>879172199R00</t>
  </si>
  <si>
    <t>Příplatek za montáž vodovodních přípojek DN 32-80</t>
  </si>
  <si>
    <t>879231191R00</t>
  </si>
  <si>
    <t>Příplatek za montáž trubek ve sklonu DN 40-550</t>
  </si>
  <si>
    <t>891000001R00</t>
  </si>
  <si>
    <t>Sada navtávacího pasu LT100/PE32, uzávěru, zemní tel. souparvy 1,8m</t>
  </si>
  <si>
    <t>899401112R00</t>
  </si>
  <si>
    <t>Osazení poklopů litinových šoupátkových</t>
  </si>
  <si>
    <t>891 01-0001.R00</t>
  </si>
  <si>
    <t>Litinový poklop D400 pro tel. soupravu, samonivelační, VODA</t>
  </si>
  <si>
    <t>891000002R00</t>
  </si>
  <si>
    <t>Vodoměrná sestava DN25 (PE32), Qn2,5</t>
  </si>
  <si>
    <t>899721112R00</t>
  </si>
  <si>
    <t>899720001R00</t>
  </si>
  <si>
    <t>Signalizační vodič CY6</t>
  </si>
  <si>
    <t>892233111R00</t>
  </si>
  <si>
    <t>Desinfekce vodovodního potrubí DN 70</t>
  </si>
  <si>
    <t>892241111R00</t>
  </si>
  <si>
    <t>Tlaková zkouška vodovodního potrubí DN 80</t>
  </si>
  <si>
    <t>899000003R00</t>
  </si>
  <si>
    <t>Vodoměrná šachta DN1000, hl. 1600 mm, Bocr SB VR 1100 B21</t>
  </si>
  <si>
    <t>899000004R00</t>
  </si>
  <si>
    <t>Demontáž potrubí OC 1" cca 10m, vč. zalsepení na řadu a ek. likvidace</t>
  </si>
  <si>
    <t>899000005R00</t>
  </si>
  <si>
    <t>Demontáž kanalizačního potrubí KA do DN200 cca 40m, vč. 1x šachta DN1000, ek. likvidace</t>
  </si>
  <si>
    <t>899000006R00</t>
  </si>
  <si>
    <t>Propojení pítek PE25-3/4"</t>
  </si>
  <si>
    <t>998273101R00</t>
  </si>
  <si>
    <t>Přesun hmot, trubní vedení litinové, otevř. výkop</t>
  </si>
  <si>
    <t>998273118R00</t>
  </si>
  <si>
    <t>Přesun hmot, trubní vedení litinové, příplatek 5km</t>
  </si>
  <si>
    <t>998276101R00</t>
  </si>
  <si>
    <t>Přesun hmot, trubní vedení plastová, otevř. výkop</t>
  </si>
  <si>
    <t>998276119R00</t>
  </si>
  <si>
    <t>Přesun hmot, tr. vedení plast., přípl. dalších 5km</t>
  </si>
  <si>
    <t>998225111R00</t>
  </si>
  <si>
    <t>Přesun hmot, pozemní komunikace, kryt živičný</t>
  </si>
  <si>
    <t>998225194R00</t>
  </si>
  <si>
    <t>Přesun hmot, komunikace živičné, příplatek do 5 km</t>
  </si>
  <si>
    <t>721242116R00</t>
  </si>
  <si>
    <t>Lapač střešních splavenin litinový DN 125</t>
  </si>
  <si>
    <t>998721201R00</t>
  </si>
  <si>
    <t>Přesun hmot pro vnitřní kanalizaci, výšky do 6 m</t>
  </si>
  <si>
    <t>005111021R</t>
  </si>
  <si>
    <t>Vytyčení inženýrských sítí</t>
  </si>
  <si>
    <t>Soubor</t>
  </si>
  <si>
    <t>005241010R</t>
  </si>
  <si>
    <t>Geodetické zaměření skutečného provedení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</si>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</sst>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5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2" borderId="39" xfId="0" applyNumberFormat="1" applyFill="1" applyBorder="1" applyAlignment="1">
      <alignment vertical="top" shrinkToFit="1"/>
    </xf>
    <xf numFmtId="4" fontId="17" fillId="3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72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AZ61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40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5" t="s">
        <v>38</v>
      </c>
      <c r="C2" s="106"/>
      <c r="D2" s="107"/>
      <c r="E2" s="107" t="s">
        <v>43</v>
      </c>
      <c r="F2" s="108"/>
      <c r="G2" s="109"/>
      <c r="H2" s="108"/>
      <c r="I2" s="109"/>
      <c r="J2" s="110"/>
      <c r="O2" s="2"/>
    </row>
    <row r="3" spans="1:15" ht="23.25" hidden="1" customHeight="1" x14ac:dyDescent="0.2">
      <c r="A3" s="4"/>
      <c r="B3" s="111" t="s">
        <v>41</v>
      </c>
      <c r="C3" s="106"/>
      <c r="D3" s="112"/>
      <c r="E3" s="112"/>
      <c r="F3" s="113"/>
      <c r="G3" s="113"/>
      <c r="H3" s="106"/>
      <c r="I3" s="114"/>
      <c r="J3" s="115"/>
    </row>
    <row r="4" spans="1:15" ht="23.25" hidden="1" customHeight="1" x14ac:dyDescent="0.2">
      <c r="A4" s="4"/>
      <c r="B4" s="116" t="s">
        <v>42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44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45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47</v>
      </c>
      <c r="D7" s="104" t="s">
        <v>46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48</v>
      </c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0"/>
      <c r="F15" s="8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SUMIF(F49:F57,A16,I49:I57)+SUMIF(F49:F57,"PSU",I49:I57)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SUMIF(F49:F57,A17,I49:I57)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SUMIF(F49:F57,A18,I49:I57)</f>
        <v>0</v>
      </c>
      <c r="J18" s="93"/>
    </row>
    <row r="19" spans="1:10" ht="23.25" customHeight="1" x14ac:dyDescent="0.2">
      <c r="A19" s="195" t="s">
        <v>71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SUMIF(F49:F57,A19,I49:I57)</f>
        <v>0</v>
      </c>
      <c r="J19" s="93"/>
    </row>
    <row r="20" spans="1:10" ht="23.25" customHeight="1" x14ac:dyDescent="0.2">
      <c r="A20" s="195" t="s">
        <v>72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SUMIF(F49:F57,A20,I49:I57)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43395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/>
      <c r="C39" s="138"/>
      <c r="D39" s="139"/>
      <c r="E39" s="139"/>
      <c r="F39" s="147">
        <f>' Pol'!AC134</f>
        <v>0</v>
      </c>
      <c r="G39" s="148">
        <f>' Pol'!AD134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49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51</v>
      </c>
    </row>
    <row r="43" spans="1:52" ht="76.5" x14ac:dyDescent="0.2">
      <c r="B43" s="162" t="s">
        <v>52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Rozvody je nutno cenit vč. závěsných a příchytných konstrukcí. Při zpracování nabídky je nutné vycházet ze všech částí dokumentace. Povinností dodavatele je překontrolovat specifikaci materiálu a případné chybějící položky doplnit a ocenit. Součástí ceny musí být veškeré náklady včetně dodávky a montáže tak, aby cena byla konečná. Dodávka akce se předpokládá včetně kompletní montáže, veškerého souvisejícího a montážního materiálu tak, aby celé zařízení bylo funkční a splňovalo všechny předpisy, které se na ně vztahují.</v>
      </c>
    </row>
    <row r="46" spans="1:52" ht="15.75" x14ac:dyDescent="0.25">
      <c r="B46" s="163" t="s">
        <v>53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54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55</v>
      </c>
      <c r="C49" s="177" t="s">
        <v>56</v>
      </c>
      <c r="D49" s="178"/>
      <c r="E49" s="178"/>
      <c r="F49" s="182" t="s">
        <v>23</v>
      </c>
      <c r="G49" s="183"/>
      <c r="H49" s="183"/>
      <c r="I49" s="184">
        <f>' Pol'!G8</f>
        <v>0</v>
      </c>
      <c r="J49" s="184"/>
    </row>
    <row r="50" spans="1:10" ht="25.5" customHeight="1" x14ac:dyDescent="0.2">
      <c r="A50" s="165"/>
      <c r="B50" s="168" t="s">
        <v>57</v>
      </c>
      <c r="C50" s="167" t="s">
        <v>58</v>
      </c>
      <c r="D50" s="169"/>
      <c r="E50" s="169"/>
      <c r="F50" s="185" t="s">
        <v>23</v>
      </c>
      <c r="G50" s="186"/>
      <c r="H50" s="186"/>
      <c r="I50" s="187">
        <f>' Pol'!G34</f>
        <v>0</v>
      </c>
      <c r="J50" s="187"/>
    </row>
    <row r="51" spans="1:10" ht="25.5" customHeight="1" x14ac:dyDescent="0.2">
      <c r="A51" s="165"/>
      <c r="B51" s="168" t="s">
        <v>59</v>
      </c>
      <c r="C51" s="167" t="s">
        <v>60</v>
      </c>
      <c r="D51" s="169"/>
      <c r="E51" s="169"/>
      <c r="F51" s="185" t="s">
        <v>23</v>
      </c>
      <c r="G51" s="186"/>
      <c r="H51" s="186"/>
      <c r="I51" s="187">
        <f>' Pol'!G38</f>
        <v>0</v>
      </c>
      <c r="J51" s="187"/>
    </row>
    <row r="52" spans="1:10" ht="25.5" customHeight="1" x14ac:dyDescent="0.2">
      <c r="A52" s="165"/>
      <c r="B52" s="168" t="s">
        <v>61</v>
      </c>
      <c r="C52" s="167" t="s">
        <v>62</v>
      </c>
      <c r="D52" s="169"/>
      <c r="E52" s="169"/>
      <c r="F52" s="185" t="s">
        <v>23</v>
      </c>
      <c r="G52" s="186"/>
      <c r="H52" s="186"/>
      <c r="I52" s="187">
        <f>' Pol'!G58</f>
        <v>0</v>
      </c>
      <c r="J52" s="187"/>
    </row>
    <row r="53" spans="1:10" ht="25.5" customHeight="1" x14ac:dyDescent="0.2">
      <c r="A53" s="165"/>
      <c r="B53" s="168" t="s">
        <v>63</v>
      </c>
      <c r="C53" s="167" t="s">
        <v>64</v>
      </c>
      <c r="D53" s="169"/>
      <c r="E53" s="169"/>
      <c r="F53" s="185" t="s">
        <v>23</v>
      </c>
      <c r="G53" s="186"/>
      <c r="H53" s="186"/>
      <c r="I53" s="187">
        <f>' Pol'!G68</f>
        <v>0</v>
      </c>
      <c r="J53" s="187"/>
    </row>
    <row r="54" spans="1:10" ht="25.5" customHeight="1" x14ac:dyDescent="0.2">
      <c r="A54" s="165"/>
      <c r="B54" s="168" t="s">
        <v>65</v>
      </c>
      <c r="C54" s="167" t="s">
        <v>66</v>
      </c>
      <c r="D54" s="169"/>
      <c r="E54" s="169"/>
      <c r="F54" s="185" t="s">
        <v>23</v>
      </c>
      <c r="G54" s="186"/>
      <c r="H54" s="186"/>
      <c r="I54" s="187">
        <f>' Pol'!G71</f>
        <v>0</v>
      </c>
      <c r="J54" s="187"/>
    </row>
    <row r="55" spans="1:10" ht="25.5" customHeight="1" x14ac:dyDescent="0.2">
      <c r="A55" s="165"/>
      <c r="B55" s="168" t="s">
        <v>67</v>
      </c>
      <c r="C55" s="167" t="s">
        <v>68</v>
      </c>
      <c r="D55" s="169"/>
      <c r="E55" s="169"/>
      <c r="F55" s="185" t="s">
        <v>23</v>
      </c>
      <c r="G55" s="186"/>
      <c r="H55" s="186"/>
      <c r="I55" s="187">
        <f>' Pol'!G120</f>
        <v>0</v>
      </c>
      <c r="J55" s="187"/>
    </row>
    <row r="56" spans="1:10" ht="25.5" customHeight="1" x14ac:dyDescent="0.2">
      <c r="A56" s="165"/>
      <c r="B56" s="168" t="s">
        <v>69</v>
      </c>
      <c r="C56" s="167" t="s">
        <v>70</v>
      </c>
      <c r="D56" s="169"/>
      <c r="E56" s="169"/>
      <c r="F56" s="185" t="s">
        <v>24</v>
      </c>
      <c r="G56" s="186"/>
      <c r="H56" s="186"/>
      <c r="I56" s="187">
        <f>' Pol'!G127</f>
        <v>0</v>
      </c>
      <c r="J56" s="187"/>
    </row>
    <row r="57" spans="1:10" ht="25.5" customHeight="1" x14ac:dyDescent="0.2">
      <c r="A57" s="165"/>
      <c r="B57" s="179" t="s">
        <v>71</v>
      </c>
      <c r="C57" s="180" t="s">
        <v>26</v>
      </c>
      <c r="D57" s="181"/>
      <c r="E57" s="181"/>
      <c r="F57" s="188" t="s">
        <v>71</v>
      </c>
      <c r="G57" s="189"/>
      <c r="H57" s="189"/>
      <c r="I57" s="190">
        <f>' Pol'!G130</f>
        <v>0</v>
      </c>
      <c r="J57" s="190"/>
    </row>
    <row r="58" spans="1:10" ht="25.5" customHeight="1" x14ac:dyDescent="0.2">
      <c r="A58" s="166"/>
      <c r="B58" s="172" t="s">
        <v>1</v>
      </c>
      <c r="C58" s="172"/>
      <c r="D58" s="173"/>
      <c r="E58" s="173"/>
      <c r="F58" s="191"/>
      <c r="G58" s="192"/>
      <c r="H58" s="192"/>
      <c r="I58" s="193">
        <f>SUM(I49:I57)</f>
        <v>0</v>
      </c>
      <c r="J58" s="193"/>
    </row>
    <row r="59" spans="1:10" x14ac:dyDescent="0.2">
      <c r="F59" s="194"/>
      <c r="G59" s="130"/>
      <c r="H59" s="194"/>
      <c r="I59" s="130"/>
      <c r="J59" s="130"/>
    </row>
    <row r="60" spans="1:10" x14ac:dyDescent="0.2">
      <c r="F60" s="194"/>
      <c r="G60" s="130"/>
      <c r="H60" s="194"/>
      <c r="I60" s="130"/>
      <c r="J60" s="130"/>
    </row>
    <row r="61" spans="1:10" x14ac:dyDescent="0.2">
      <c r="F61" s="194"/>
      <c r="G61" s="130"/>
      <c r="H61" s="194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56:J56"/>
    <mergeCell ref="C56:E56"/>
    <mergeCell ref="I57:J57"/>
    <mergeCell ref="C57:E57"/>
    <mergeCell ref="I58:J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0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 x14ac:dyDescent="0.2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 x14ac:dyDescent="0.2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14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74</v>
      </c>
    </row>
    <row r="2" spans="1:60" ht="24.95" customHeight="1" x14ac:dyDescent="0.2">
      <c r="A2" s="204" t="s">
        <v>73</v>
      </c>
      <c r="B2" s="198"/>
      <c r="C2" s="199" t="s">
        <v>43</v>
      </c>
      <c r="D2" s="200"/>
      <c r="E2" s="200"/>
      <c r="F2" s="200"/>
      <c r="G2" s="206"/>
      <c r="AE2" t="s">
        <v>75</v>
      </c>
    </row>
    <row r="3" spans="1:60" ht="24.95" hidden="1" customHeight="1" x14ac:dyDescent="0.2">
      <c r="A3" s="205" t="s">
        <v>7</v>
      </c>
      <c r="B3" s="202"/>
      <c r="C3" s="201"/>
      <c r="D3" s="201"/>
      <c r="E3" s="201"/>
      <c r="F3" s="201"/>
      <c r="G3" s="207"/>
      <c r="AE3" t="s">
        <v>76</v>
      </c>
    </row>
    <row r="4" spans="1:60" ht="24.95" hidden="1" customHeight="1" x14ac:dyDescent="0.2">
      <c r="A4" s="205" t="s">
        <v>8</v>
      </c>
      <c r="B4" s="202"/>
      <c r="C4" s="203"/>
      <c r="D4" s="201"/>
      <c r="E4" s="201"/>
      <c r="F4" s="201"/>
      <c r="G4" s="207"/>
      <c r="AE4" t="s">
        <v>77</v>
      </c>
    </row>
    <row r="5" spans="1:60" hidden="1" x14ac:dyDescent="0.2">
      <c r="A5" s="208" t="s">
        <v>78</v>
      </c>
      <c r="B5" s="209"/>
      <c r="C5" s="210"/>
      <c r="D5" s="211"/>
      <c r="E5" s="211"/>
      <c r="F5" s="211"/>
      <c r="G5" s="212"/>
      <c r="AE5" t="s">
        <v>79</v>
      </c>
    </row>
    <row r="7" spans="1:60" ht="38.25" x14ac:dyDescent="0.2">
      <c r="A7" s="217" t="s">
        <v>80</v>
      </c>
      <c r="B7" s="218" t="s">
        <v>81</v>
      </c>
      <c r="C7" s="218" t="s">
        <v>82</v>
      </c>
      <c r="D7" s="217" t="s">
        <v>83</v>
      </c>
      <c r="E7" s="217" t="s">
        <v>84</v>
      </c>
      <c r="F7" s="213" t="s">
        <v>85</v>
      </c>
      <c r="G7" s="236" t="s">
        <v>28</v>
      </c>
      <c r="H7" s="237" t="s">
        <v>29</v>
      </c>
      <c r="I7" s="237" t="s">
        <v>86</v>
      </c>
      <c r="J7" s="237" t="s">
        <v>30</v>
      </c>
      <c r="K7" s="237" t="s">
        <v>87</v>
      </c>
      <c r="L7" s="237" t="s">
        <v>88</v>
      </c>
      <c r="M7" s="237" t="s">
        <v>89</v>
      </c>
      <c r="N7" s="237" t="s">
        <v>90</v>
      </c>
      <c r="O7" s="237" t="s">
        <v>91</v>
      </c>
      <c r="P7" s="237" t="s">
        <v>92</v>
      </c>
      <c r="Q7" s="237" t="s">
        <v>93</v>
      </c>
      <c r="R7" s="237" t="s">
        <v>94</v>
      </c>
      <c r="S7" s="237" t="s">
        <v>95</v>
      </c>
      <c r="T7" s="237" t="s">
        <v>96</v>
      </c>
      <c r="U7" s="220" t="s">
        <v>97</v>
      </c>
    </row>
    <row r="8" spans="1:60" x14ac:dyDescent="0.2">
      <c r="A8" s="238" t="s">
        <v>98</v>
      </c>
      <c r="B8" s="239" t="s">
        <v>55</v>
      </c>
      <c r="C8" s="240" t="s">
        <v>56</v>
      </c>
      <c r="D8" s="241"/>
      <c r="E8" s="242"/>
      <c r="F8" s="243"/>
      <c r="G8" s="243">
        <f>SUMIF(AE9:AE33,"&lt;&gt;NOR",G9:G33)</f>
        <v>0</v>
      </c>
      <c r="H8" s="243"/>
      <c r="I8" s="243">
        <f>SUM(I9:I33)</f>
        <v>0</v>
      </c>
      <c r="J8" s="243"/>
      <c r="K8" s="243">
        <f>SUM(K9:K33)</f>
        <v>0</v>
      </c>
      <c r="L8" s="243"/>
      <c r="M8" s="243">
        <f>SUM(M9:M33)</f>
        <v>0</v>
      </c>
      <c r="N8" s="219"/>
      <c r="O8" s="219">
        <f>SUM(O9:O33)</f>
        <v>83.78877</v>
      </c>
      <c r="P8" s="219"/>
      <c r="Q8" s="219">
        <f>SUM(Q9:Q33)</f>
        <v>0</v>
      </c>
      <c r="R8" s="219"/>
      <c r="S8" s="219"/>
      <c r="T8" s="238"/>
      <c r="U8" s="219">
        <f>SUM(U9:U33)</f>
        <v>410.82999999999993</v>
      </c>
      <c r="AE8" t="s">
        <v>99</v>
      </c>
    </row>
    <row r="9" spans="1:60" outlineLevel="1" x14ac:dyDescent="0.2">
      <c r="A9" s="215">
        <v>1</v>
      </c>
      <c r="B9" s="221" t="s">
        <v>100</v>
      </c>
      <c r="C9" s="266" t="s">
        <v>101</v>
      </c>
      <c r="D9" s="223" t="s">
        <v>102</v>
      </c>
      <c r="E9" s="230">
        <v>43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0</v>
      </c>
      <c r="M9" s="234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0.20300000000000001</v>
      </c>
      <c r="U9" s="224">
        <f>ROUND(E9*T9,2)</f>
        <v>8.73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103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>
        <v>2</v>
      </c>
      <c r="B10" s="221" t="s">
        <v>104</v>
      </c>
      <c r="C10" s="266" t="s">
        <v>105</v>
      </c>
      <c r="D10" s="223" t="s">
        <v>106</v>
      </c>
      <c r="E10" s="230">
        <v>3</v>
      </c>
      <c r="F10" s="233"/>
      <c r="G10" s="234">
        <f>ROUND(E10*F10,2)</f>
        <v>0</v>
      </c>
      <c r="H10" s="233"/>
      <c r="I10" s="234">
        <f>ROUND(E10*H10,2)</f>
        <v>0</v>
      </c>
      <c r="J10" s="233"/>
      <c r="K10" s="234">
        <f>ROUND(E10*J10,2)</f>
        <v>0</v>
      </c>
      <c r="L10" s="234">
        <v>0</v>
      </c>
      <c r="M10" s="234">
        <f>G10*(1+L10/100)</f>
        <v>0</v>
      </c>
      <c r="N10" s="224">
        <v>2.478E-2</v>
      </c>
      <c r="O10" s="224">
        <f>ROUND(E10*N10,5)</f>
        <v>7.4340000000000003E-2</v>
      </c>
      <c r="P10" s="224">
        <v>0</v>
      </c>
      <c r="Q10" s="224">
        <f>ROUND(E10*P10,5)</f>
        <v>0</v>
      </c>
      <c r="R10" s="224"/>
      <c r="S10" s="224"/>
      <c r="T10" s="225">
        <v>0.54700000000000004</v>
      </c>
      <c r="U10" s="224">
        <f>ROUND(E10*T10,2)</f>
        <v>1.64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103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3</v>
      </c>
      <c r="B11" s="221" t="s">
        <v>107</v>
      </c>
      <c r="C11" s="266" t="s">
        <v>108</v>
      </c>
      <c r="D11" s="223" t="s">
        <v>106</v>
      </c>
      <c r="E11" s="230">
        <v>2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0</v>
      </c>
      <c r="M11" s="234">
        <f>G11*(1+L11/100)</f>
        <v>0</v>
      </c>
      <c r="N11" s="224">
        <v>1.0699999999999999E-2</v>
      </c>
      <c r="O11" s="224">
        <f>ROUND(E11*N11,5)</f>
        <v>2.1399999999999999E-2</v>
      </c>
      <c r="P11" s="224">
        <v>0</v>
      </c>
      <c r="Q11" s="224">
        <f>ROUND(E11*P11,5)</f>
        <v>0</v>
      </c>
      <c r="R11" s="224"/>
      <c r="S11" s="224"/>
      <c r="T11" s="225">
        <v>0.90800000000000003</v>
      </c>
      <c r="U11" s="224">
        <f>ROUND(E11*T11,2)</f>
        <v>1.82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103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15">
        <v>4</v>
      </c>
      <c r="B12" s="221" t="s">
        <v>109</v>
      </c>
      <c r="C12" s="266" t="s">
        <v>110</v>
      </c>
      <c r="D12" s="223" t="s">
        <v>111</v>
      </c>
      <c r="E12" s="230">
        <v>174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0</v>
      </c>
      <c r="M12" s="234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0.3</v>
      </c>
      <c r="U12" s="224">
        <f>ROUND(E12*T12,2)</f>
        <v>52.2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103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1"/>
      <c r="C13" s="267" t="s">
        <v>112</v>
      </c>
      <c r="D13" s="226"/>
      <c r="E13" s="231">
        <v>115.2</v>
      </c>
      <c r="F13" s="234"/>
      <c r="G13" s="234"/>
      <c r="H13" s="234"/>
      <c r="I13" s="234"/>
      <c r="J13" s="234"/>
      <c r="K13" s="234"/>
      <c r="L13" s="234"/>
      <c r="M13" s="234"/>
      <c r="N13" s="224"/>
      <c r="O13" s="224"/>
      <c r="P13" s="224"/>
      <c r="Q13" s="224"/>
      <c r="R13" s="224"/>
      <c r="S13" s="224"/>
      <c r="T13" s="225"/>
      <c r="U13" s="224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113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/>
      <c r="B14" s="221"/>
      <c r="C14" s="267" t="s">
        <v>114</v>
      </c>
      <c r="D14" s="226"/>
      <c r="E14" s="231">
        <v>39.6</v>
      </c>
      <c r="F14" s="234"/>
      <c r="G14" s="234"/>
      <c r="H14" s="234"/>
      <c r="I14" s="234"/>
      <c r="J14" s="234"/>
      <c r="K14" s="234"/>
      <c r="L14" s="234"/>
      <c r="M14" s="234"/>
      <c r="N14" s="224"/>
      <c r="O14" s="224"/>
      <c r="P14" s="224"/>
      <c r="Q14" s="224"/>
      <c r="R14" s="224"/>
      <c r="S14" s="224"/>
      <c r="T14" s="225"/>
      <c r="U14" s="224"/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113</v>
      </c>
      <c r="AF14" s="214">
        <v>0</v>
      </c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1"/>
      <c r="C15" s="267" t="s">
        <v>115</v>
      </c>
      <c r="D15" s="226"/>
      <c r="E15" s="231">
        <v>13.2</v>
      </c>
      <c r="F15" s="234"/>
      <c r="G15" s="234"/>
      <c r="H15" s="234"/>
      <c r="I15" s="234"/>
      <c r="J15" s="234"/>
      <c r="K15" s="234"/>
      <c r="L15" s="234"/>
      <c r="M15" s="234"/>
      <c r="N15" s="224"/>
      <c r="O15" s="224"/>
      <c r="P15" s="224"/>
      <c r="Q15" s="224"/>
      <c r="R15" s="224"/>
      <c r="S15" s="224"/>
      <c r="T15" s="225"/>
      <c r="U15" s="224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113</v>
      </c>
      <c r="AF15" s="214">
        <v>0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/>
      <c r="B16" s="221"/>
      <c r="C16" s="267" t="s">
        <v>116</v>
      </c>
      <c r="D16" s="226"/>
      <c r="E16" s="231">
        <v>6</v>
      </c>
      <c r="F16" s="234"/>
      <c r="G16" s="234"/>
      <c r="H16" s="234"/>
      <c r="I16" s="234"/>
      <c r="J16" s="234"/>
      <c r="K16" s="234"/>
      <c r="L16" s="234"/>
      <c r="M16" s="234"/>
      <c r="N16" s="224"/>
      <c r="O16" s="224"/>
      <c r="P16" s="224"/>
      <c r="Q16" s="224"/>
      <c r="R16" s="224"/>
      <c r="S16" s="224"/>
      <c r="T16" s="225"/>
      <c r="U16" s="224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113</v>
      </c>
      <c r="AF16" s="214">
        <v>0</v>
      </c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5</v>
      </c>
      <c r="B17" s="221" t="s">
        <v>117</v>
      </c>
      <c r="C17" s="266" t="s">
        <v>118</v>
      </c>
      <c r="D17" s="223" t="s">
        <v>111</v>
      </c>
      <c r="E17" s="230">
        <v>174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0</v>
      </c>
      <c r="M17" s="234">
        <f>G17*(1+L17/100)</f>
        <v>0</v>
      </c>
      <c r="N17" s="224">
        <v>0</v>
      </c>
      <c r="O17" s="224">
        <f>ROUND(E17*N17,5)</f>
        <v>0</v>
      </c>
      <c r="P17" s="224">
        <v>0</v>
      </c>
      <c r="Q17" s="224">
        <f>ROUND(E17*P17,5)</f>
        <v>0</v>
      </c>
      <c r="R17" s="224"/>
      <c r="S17" s="224"/>
      <c r="T17" s="225">
        <v>0.14829999999999999</v>
      </c>
      <c r="U17" s="224">
        <f>ROUND(E17*T17,2)</f>
        <v>25.8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103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6</v>
      </c>
      <c r="B18" s="221" t="s">
        <v>119</v>
      </c>
      <c r="C18" s="266" t="s">
        <v>120</v>
      </c>
      <c r="D18" s="223" t="s">
        <v>121</v>
      </c>
      <c r="E18" s="230">
        <v>271.2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0</v>
      </c>
      <c r="M18" s="234">
        <f>G18*(1+L18/100)</f>
        <v>0</v>
      </c>
      <c r="N18" s="224">
        <v>8.5999999999999998E-4</v>
      </c>
      <c r="O18" s="224">
        <f>ROUND(E18*N18,5)</f>
        <v>0.23322999999999999</v>
      </c>
      <c r="P18" s="224">
        <v>0</v>
      </c>
      <c r="Q18" s="224">
        <f>ROUND(E18*P18,5)</f>
        <v>0</v>
      </c>
      <c r="R18" s="224"/>
      <c r="S18" s="224"/>
      <c r="T18" s="225">
        <v>0.47899999999999998</v>
      </c>
      <c r="U18" s="224">
        <f>ROUND(E18*T18,2)</f>
        <v>129.9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103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/>
      <c r="B19" s="221"/>
      <c r="C19" s="267" t="s">
        <v>122</v>
      </c>
      <c r="D19" s="226"/>
      <c r="E19" s="231">
        <v>192</v>
      </c>
      <c r="F19" s="234"/>
      <c r="G19" s="234"/>
      <c r="H19" s="234"/>
      <c r="I19" s="234"/>
      <c r="J19" s="234"/>
      <c r="K19" s="234"/>
      <c r="L19" s="234"/>
      <c r="M19" s="234"/>
      <c r="N19" s="224"/>
      <c r="O19" s="224"/>
      <c r="P19" s="224"/>
      <c r="Q19" s="224"/>
      <c r="R19" s="224"/>
      <c r="S19" s="224"/>
      <c r="T19" s="225"/>
      <c r="U19" s="224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113</v>
      </c>
      <c r="AF19" s="214">
        <v>0</v>
      </c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/>
      <c r="B20" s="221"/>
      <c r="C20" s="267" t="s">
        <v>123</v>
      </c>
      <c r="D20" s="226"/>
      <c r="E20" s="231">
        <v>79.2</v>
      </c>
      <c r="F20" s="234"/>
      <c r="G20" s="234"/>
      <c r="H20" s="234"/>
      <c r="I20" s="234"/>
      <c r="J20" s="234"/>
      <c r="K20" s="234"/>
      <c r="L20" s="234"/>
      <c r="M20" s="234"/>
      <c r="N20" s="224"/>
      <c r="O20" s="224"/>
      <c r="P20" s="224"/>
      <c r="Q20" s="224"/>
      <c r="R20" s="224"/>
      <c r="S20" s="224"/>
      <c r="T20" s="225"/>
      <c r="U20" s="224"/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113</v>
      </c>
      <c r="AF20" s="214">
        <v>0</v>
      </c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>
        <v>7</v>
      </c>
      <c r="B21" s="221" t="s">
        <v>124</v>
      </c>
      <c r="C21" s="266" t="s">
        <v>125</v>
      </c>
      <c r="D21" s="223" t="s">
        <v>121</v>
      </c>
      <c r="E21" s="230">
        <v>271.2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0</v>
      </c>
      <c r="M21" s="234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0.32700000000000001</v>
      </c>
      <c r="U21" s="224">
        <f>ROUND(E21*T21,2)</f>
        <v>88.68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103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15">
        <v>8</v>
      </c>
      <c r="B22" s="221" t="s">
        <v>126</v>
      </c>
      <c r="C22" s="266" t="s">
        <v>127</v>
      </c>
      <c r="D22" s="223" t="s">
        <v>111</v>
      </c>
      <c r="E22" s="230">
        <v>57.552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0</v>
      </c>
      <c r="M22" s="234">
        <f>G22*(1+L22/100)</f>
        <v>0</v>
      </c>
      <c r="N22" s="224">
        <v>0</v>
      </c>
      <c r="O22" s="224">
        <f>ROUND(E22*N22,5)</f>
        <v>0</v>
      </c>
      <c r="P22" s="224">
        <v>0</v>
      </c>
      <c r="Q22" s="224">
        <f>ROUND(E22*P22,5)</f>
        <v>0</v>
      </c>
      <c r="R22" s="224"/>
      <c r="S22" s="224"/>
      <c r="T22" s="225">
        <v>1.0999999999999999E-2</v>
      </c>
      <c r="U22" s="224">
        <f>ROUND(E22*T22,2)</f>
        <v>0.63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103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1"/>
      <c r="C23" s="267" t="s">
        <v>128</v>
      </c>
      <c r="D23" s="226"/>
      <c r="E23" s="231">
        <v>29.952000000000002</v>
      </c>
      <c r="F23" s="234"/>
      <c r="G23" s="234"/>
      <c r="H23" s="234"/>
      <c r="I23" s="234"/>
      <c r="J23" s="234"/>
      <c r="K23" s="234"/>
      <c r="L23" s="234"/>
      <c r="M23" s="234"/>
      <c r="N23" s="224"/>
      <c r="O23" s="224"/>
      <c r="P23" s="224"/>
      <c r="Q23" s="224"/>
      <c r="R23" s="224"/>
      <c r="S23" s="224"/>
      <c r="T23" s="225"/>
      <c r="U23" s="224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113</v>
      </c>
      <c r="AF23" s="214">
        <v>0</v>
      </c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/>
      <c r="B24" s="221"/>
      <c r="C24" s="267" t="s">
        <v>129</v>
      </c>
      <c r="D24" s="226"/>
      <c r="E24" s="231">
        <v>12.1</v>
      </c>
      <c r="F24" s="234"/>
      <c r="G24" s="234"/>
      <c r="H24" s="234"/>
      <c r="I24" s="234"/>
      <c r="J24" s="234"/>
      <c r="K24" s="234"/>
      <c r="L24" s="234"/>
      <c r="M24" s="234"/>
      <c r="N24" s="224"/>
      <c r="O24" s="224"/>
      <c r="P24" s="224"/>
      <c r="Q24" s="224"/>
      <c r="R24" s="224"/>
      <c r="S24" s="224"/>
      <c r="T24" s="225"/>
      <c r="U24" s="224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113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/>
      <c r="B25" s="221"/>
      <c r="C25" s="267" t="s">
        <v>130</v>
      </c>
      <c r="D25" s="226"/>
      <c r="E25" s="231">
        <v>5.5</v>
      </c>
      <c r="F25" s="234"/>
      <c r="G25" s="234"/>
      <c r="H25" s="234"/>
      <c r="I25" s="234"/>
      <c r="J25" s="234"/>
      <c r="K25" s="234"/>
      <c r="L25" s="234"/>
      <c r="M25" s="234"/>
      <c r="N25" s="224"/>
      <c r="O25" s="224"/>
      <c r="P25" s="224"/>
      <c r="Q25" s="224"/>
      <c r="R25" s="224"/>
      <c r="S25" s="224"/>
      <c r="T25" s="225"/>
      <c r="U25" s="224"/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113</v>
      </c>
      <c r="AF25" s="214">
        <v>0</v>
      </c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1"/>
      <c r="C26" s="267" t="s">
        <v>131</v>
      </c>
      <c r="D26" s="226"/>
      <c r="E26" s="231">
        <v>10</v>
      </c>
      <c r="F26" s="234"/>
      <c r="G26" s="234"/>
      <c r="H26" s="234"/>
      <c r="I26" s="234"/>
      <c r="J26" s="234"/>
      <c r="K26" s="234"/>
      <c r="L26" s="234"/>
      <c r="M26" s="234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113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>
        <v>9</v>
      </c>
      <c r="B27" s="221" t="s">
        <v>132</v>
      </c>
      <c r="C27" s="266" t="s">
        <v>133</v>
      </c>
      <c r="D27" s="223" t="s">
        <v>111</v>
      </c>
      <c r="E27" s="230">
        <v>57.552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0</v>
      </c>
      <c r="M27" s="234">
        <f>G27*(1+L27/100)</f>
        <v>0</v>
      </c>
      <c r="N27" s="224">
        <v>0</v>
      </c>
      <c r="O27" s="224">
        <f>ROUND(E27*N27,5)</f>
        <v>0</v>
      </c>
      <c r="P27" s="224">
        <v>0</v>
      </c>
      <c r="Q27" s="224">
        <f>ROUND(E27*P27,5)</f>
        <v>0</v>
      </c>
      <c r="R27" s="224"/>
      <c r="S27" s="224"/>
      <c r="T27" s="225">
        <v>0</v>
      </c>
      <c r="U27" s="224">
        <f>ROUND(E27*T27,2)</f>
        <v>0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103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15">
        <v>10</v>
      </c>
      <c r="B28" s="221" t="s">
        <v>134</v>
      </c>
      <c r="C28" s="266" t="s">
        <v>135</v>
      </c>
      <c r="D28" s="223" t="s">
        <v>111</v>
      </c>
      <c r="E28" s="230">
        <v>49.094000000000001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0</v>
      </c>
      <c r="M28" s="234">
        <f>G28*(1+L28/100)</f>
        <v>0</v>
      </c>
      <c r="N28" s="224">
        <v>1.7</v>
      </c>
      <c r="O28" s="224">
        <f>ROUND(E28*N28,5)</f>
        <v>83.459800000000001</v>
      </c>
      <c r="P28" s="224">
        <v>0</v>
      </c>
      <c r="Q28" s="224">
        <f>ROUND(E28*P28,5)</f>
        <v>0</v>
      </c>
      <c r="R28" s="224"/>
      <c r="S28" s="224"/>
      <c r="T28" s="225">
        <v>1.587</v>
      </c>
      <c r="U28" s="224">
        <f>ROUND(E28*T28,2)</f>
        <v>77.91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103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/>
      <c r="B29" s="221"/>
      <c r="C29" s="267" t="s">
        <v>136</v>
      </c>
      <c r="D29" s="226"/>
      <c r="E29" s="231">
        <v>25.344000000000001</v>
      </c>
      <c r="F29" s="234"/>
      <c r="G29" s="234"/>
      <c r="H29" s="234"/>
      <c r="I29" s="234"/>
      <c r="J29" s="234"/>
      <c r="K29" s="234"/>
      <c r="L29" s="234"/>
      <c r="M29" s="234"/>
      <c r="N29" s="224"/>
      <c r="O29" s="224"/>
      <c r="P29" s="224"/>
      <c r="Q29" s="224"/>
      <c r="R29" s="224"/>
      <c r="S29" s="224"/>
      <c r="T29" s="225"/>
      <c r="U29" s="224"/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113</v>
      </c>
      <c r="AF29" s="214">
        <v>0</v>
      </c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/>
      <c r="B30" s="221"/>
      <c r="C30" s="267" t="s">
        <v>137</v>
      </c>
      <c r="D30" s="226"/>
      <c r="E30" s="231">
        <v>9.9</v>
      </c>
      <c r="F30" s="234"/>
      <c r="G30" s="234"/>
      <c r="H30" s="234"/>
      <c r="I30" s="234"/>
      <c r="J30" s="234"/>
      <c r="K30" s="234"/>
      <c r="L30" s="234"/>
      <c r="M30" s="234"/>
      <c r="N30" s="224"/>
      <c r="O30" s="224"/>
      <c r="P30" s="224"/>
      <c r="Q30" s="224"/>
      <c r="R30" s="224"/>
      <c r="S30" s="224"/>
      <c r="T30" s="225"/>
      <c r="U30" s="224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113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/>
      <c r="B31" s="221"/>
      <c r="C31" s="267" t="s">
        <v>138</v>
      </c>
      <c r="D31" s="226"/>
      <c r="E31" s="231">
        <v>3.85</v>
      </c>
      <c r="F31" s="234"/>
      <c r="G31" s="234"/>
      <c r="H31" s="234"/>
      <c r="I31" s="234"/>
      <c r="J31" s="234"/>
      <c r="K31" s="234"/>
      <c r="L31" s="234"/>
      <c r="M31" s="234"/>
      <c r="N31" s="224"/>
      <c r="O31" s="224"/>
      <c r="P31" s="224"/>
      <c r="Q31" s="224"/>
      <c r="R31" s="224"/>
      <c r="S31" s="224"/>
      <c r="T31" s="225"/>
      <c r="U31" s="224"/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113</v>
      </c>
      <c r="AF31" s="214">
        <v>0</v>
      </c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1"/>
      <c r="C32" s="267" t="s">
        <v>131</v>
      </c>
      <c r="D32" s="226"/>
      <c r="E32" s="231">
        <v>10</v>
      </c>
      <c r="F32" s="234"/>
      <c r="G32" s="234"/>
      <c r="H32" s="234"/>
      <c r="I32" s="234"/>
      <c r="J32" s="234"/>
      <c r="K32" s="234"/>
      <c r="L32" s="234"/>
      <c r="M32" s="234"/>
      <c r="N32" s="224"/>
      <c r="O32" s="224"/>
      <c r="P32" s="224"/>
      <c r="Q32" s="224"/>
      <c r="R32" s="224"/>
      <c r="S32" s="224"/>
      <c r="T32" s="225"/>
      <c r="U32" s="224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113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11</v>
      </c>
      <c r="B33" s="221" t="s">
        <v>139</v>
      </c>
      <c r="C33" s="266" t="s">
        <v>140</v>
      </c>
      <c r="D33" s="223" t="s">
        <v>111</v>
      </c>
      <c r="E33" s="230">
        <v>116.44799999999999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0</v>
      </c>
      <c r="M33" s="234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0.20200000000000001</v>
      </c>
      <c r="U33" s="224">
        <f>ROUND(E33*T33,2)</f>
        <v>23.52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103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x14ac:dyDescent="0.2">
      <c r="A34" s="216" t="s">
        <v>98</v>
      </c>
      <c r="B34" s="222" t="s">
        <v>57</v>
      </c>
      <c r="C34" s="268" t="s">
        <v>58</v>
      </c>
      <c r="D34" s="227"/>
      <c r="E34" s="232"/>
      <c r="F34" s="235"/>
      <c r="G34" s="235">
        <f>SUMIF(AE35:AE37,"&lt;&gt;NOR",G35:G37)</f>
        <v>0</v>
      </c>
      <c r="H34" s="235"/>
      <c r="I34" s="235">
        <f>SUM(I35:I37)</f>
        <v>0</v>
      </c>
      <c r="J34" s="235"/>
      <c r="K34" s="235">
        <f>SUM(K35:K37)</f>
        <v>0</v>
      </c>
      <c r="L34" s="235"/>
      <c r="M34" s="235">
        <f>SUM(M35:M37)</f>
        <v>0</v>
      </c>
      <c r="N34" s="228"/>
      <c r="O34" s="228">
        <f>SUM(O35:O37)</f>
        <v>6.5409999999999996E-2</v>
      </c>
      <c r="P34" s="228"/>
      <c r="Q34" s="228">
        <f>SUM(Q35:Q37)</f>
        <v>0</v>
      </c>
      <c r="R34" s="228"/>
      <c r="S34" s="228"/>
      <c r="T34" s="229"/>
      <c r="U34" s="228">
        <f>SUM(U35:U37)</f>
        <v>19.89</v>
      </c>
      <c r="AE34" t="s">
        <v>99</v>
      </c>
    </row>
    <row r="35" spans="1:60" outlineLevel="1" x14ac:dyDescent="0.2">
      <c r="A35" s="215">
        <v>12</v>
      </c>
      <c r="B35" s="221" t="s">
        <v>141</v>
      </c>
      <c r="C35" s="266" t="s">
        <v>142</v>
      </c>
      <c r="D35" s="223" t="s">
        <v>106</v>
      </c>
      <c r="E35" s="230">
        <v>67.400000000000006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0</v>
      </c>
      <c r="M35" s="234">
        <f>G35*(1+L35/100)</f>
        <v>0</v>
      </c>
      <c r="N35" s="224">
        <v>0</v>
      </c>
      <c r="O35" s="224">
        <f>ROUND(E35*N35,5)</f>
        <v>0</v>
      </c>
      <c r="P35" s="224">
        <v>0</v>
      </c>
      <c r="Q35" s="224">
        <f>ROUND(E35*P35,5)</f>
        <v>0</v>
      </c>
      <c r="R35" s="224"/>
      <c r="S35" s="224"/>
      <c r="T35" s="225">
        <v>0.29299999999999998</v>
      </c>
      <c r="U35" s="224">
        <f>ROUND(E35*T35,2)</f>
        <v>19.75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103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15">
        <v>13</v>
      </c>
      <c r="B36" s="221" t="s">
        <v>143</v>
      </c>
      <c r="C36" s="266" t="s">
        <v>144</v>
      </c>
      <c r="D36" s="223" t="s">
        <v>106</v>
      </c>
      <c r="E36" s="230">
        <v>68.400000000000006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0</v>
      </c>
      <c r="M36" s="234">
        <f>G36*(1+L36/100)</f>
        <v>0</v>
      </c>
      <c r="N36" s="224">
        <v>0</v>
      </c>
      <c r="O36" s="224">
        <f>ROUND(E36*N36,5)</f>
        <v>0</v>
      </c>
      <c r="P36" s="224">
        <v>0</v>
      </c>
      <c r="Q36" s="224">
        <f>ROUND(E36*P36,5)</f>
        <v>0</v>
      </c>
      <c r="R36" s="224"/>
      <c r="S36" s="224"/>
      <c r="T36" s="225">
        <v>0</v>
      </c>
      <c r="U36" s="224">
        <f>ROUND(E36*T36,2)</f>
        <v>0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103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14</v>
      </c>
      <c r="B37" s="221" t="s">
        <v>145</v>
      </c>
      <c r="C37" s="266" t="s">
        <v>146</v>
      </c>
      <c r="D37" s="223" t="s">
        <v>111</v>
      </c>
      <c r="E37" s="230">
        <v>0.03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0</v>
      </c>
      <c r="M37" s="234">
        <f>G37*(1+L37/100)</f>
        <v>0</v>
      </c>
      <c r="N37" s="224">
        <v>2.1804700000000001</v>
      </c>
      <c r="O37" s="224">
        <f>ROUND(E37*N37,5)</f>
        <v>6.5409999999999996E-2</v>
      </c>
      <c r="P37" s="224">
        <v>0</v>
      </c>
      <c r="Q37" s="224">
        <f>ROUND(E37*P37,5)</f>
        <v>0</v>
      </c>
      <c r="R37" s="224"/>
      <c r="S37" s="224"/>
      <c r="T37" s="225">
        <v>4.8310000000000004</v>
      </c>
      <c r="U37" s="224">
        <f>ROUND(E37*T37,2)</f>
        <v>0.14000000000000001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103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x14ac:dyDescent="0.2">
      <c r="A38" s="216" t="s">
        <v>98</v>
      </c>
      <c r="B38" s="222" t="s">
        <v>59</v>
      </c>
      <c r="C38" s="268" t="s">
        <v>60</v>
      </c>
      <c r="D38" s="227"/>
      <c r="E38" s="232"/>
      <c r="F38" s="235"/>
      <c r="G38" s="235">
        <f>SUMIF(AE39:AE57,"&lt;&gt;NOR",G39:G57)</f>
        <v>0</v>
      </c>
      <c r="H38" s="235"/>
      <c r="I38" s="235">
        <f>SUM(I39:I57)</f>
        <v>0</v>
      </c>
      <c r="J38" s="235"/>
      <c r="K38" s="235">
        <f>SUM(K39:K57)</f>
        <v>0</v>
      </c>
      <c r="L38" s="235"/>
      <c r="M38" s="235">
        <f>SUM(M39:M57)</f>
        <v>0</v>
      </c>
      <c r="N38" s="228"/>
      <c r="O38" s="228">
        <f>SUM(O39:O57)</f>
        <v>18.805489999999999</v>
      </c>
      <c r="P38" s="228"/>
      <c r="Q38" s="228">
        <f>SUM(Q39:Q57)</f>
        <v>0</v>
      </c>
      <c r="R38" s="228"/>
      <c r="S38" s="228"/>
      <c r="T38" s="229"/>
      <c r="U38" s="228">
        <f>SUM(U39:U57)</f>
        <v>19.41</v>
      </c>
      <c r="AE38" t="s">
        <v>99</v>
      </c>
    </row>
    <row r="39" spans="1:60" outlineLevel="1" x14ac:dyDescent="0.2">
      <c r="A39" s="215">
        <v>15</v>
      </c>
      <c r="B39" s="221" t="s">
        <v>147</v>
      </c>
      <c r="C39" s="266" t="s">
        <v>148</v>
      </c>
      <c r="D39" s="223" t="s">
        <v>111</v>
      </c>
      <c r="E39" s="230">
        <v>6.8079999999999998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0</v>
      </c>
      <c r="M39" s="234">
        <f>G39*(1+L39/100)</f>
        <v>0</v>
      </c>
      <c r="N39" s="224">
        <v>1.8907700000000001</v>
      </c>
      <c r="O39" s="224">
        <f>ROUND(E39*N39,5)</f>
        <v>12.87236</v>
      </c>
      <c r="P39" s="224">
        <v>0</v>
      </c>
      <c r="Q39" s="224">
        <f>ROUND(E39*P39,5)</f>
        <v>0</v>
      </c>
      <c r="R39" s="224"/>
      <c r="S39" s="224"/>
      <c r="T39" s="225">
        <v>1.3169999999999999</v>
      </c>
      <c r="U39" s="224">
        <f>ROUND(E39*T39,2)</f>
        <v>8.9700000000000006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103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/>
      <c r="B40" s="221"/>
      <c r="C40" s="267" t="s">
        <v>149</v>
      </c>
      <c r="D40" s="226"/>
      <c r="E40" s="231">
        <v>4.6079999999999997</v>
      </c>
      <c r="F40" s="234"/>
      <c r="G40" s="234"/>
      <c r="H40" s="234"/>
      <c r="I40" s="234"/>
      <c r="J40" s="234"/>
      <c r="K40" s="234"/>
      <c r="L40" s="234"/>
      <c r="M40" s="234"/>
      <c r="N40" s="224"/>
      <c r="O40" s="224"/>
      <c r="P40" s="224"/>
      <c r="Q40" s="224"/>
      <c r="R40" s="224"/>
      <c r="S40" s="224"/>
      <c r="T40" s="225"/>
      <c r="U40" s="224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113</v>
      </c>
      <c r="AF40" s="214">
        <v>0</v>
      </c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/>
      <c r="B41" s="221"/>
      <c r="C41" s="267" t="s">
        <v>150</v>
      </c>
      <c r="D41" s="226"/>
      <c r="E41" s="231">
        <v>2.2000000000000002</v>
      </c>
      <c r="F41" s="234"/>
      <c r="G41" s="234"/>
      <c r="H41" s="234"/>
      <c r="I41" s="234"/>
      <c r="J41" s="234"/>
      <c r="K41" s="234"/>
      <c r="L41" s="234"/>
      <c r="M41" s="234"/>
      <c r="N41" s="224"/>
      <c r="O41" s="224"/>
      <c r="P41" s="224"/>
      <c r="Q41" s="224"/>
      <c r="R41" s="224"/>
      <c r="S41" s="224"/>
      <c r="T41" s="225"/>
      <c r="U41" s="224"/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113</v>
      </c>
      <c r="AF41" s="214">
        <v>0</v>
      </c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>
        <v>16</v>
      </c>
      <c r="B42" s="221" t="s">
        <v>151</v>
      </c>
      <c r="C42" s="266" t="s">
        <v>152</v>
      </c>
      <c r="D42" s="223" t="s">
        <v>111</v>
      </c>
      <c r="E42" s="230">
        <v>1.65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0</v>
      </c>
      <c r="M42" s="234">
        <f>G42*(1+L42/100)</f>
        <v>0</v>
      </c>
      <c r="N42" s="224">
        <v>1.1322000000000001</v>
      </c>
      <c r="O42" s="224">
        <f>ROUND(E42*N42,5)</f>
        <v>1.8681300000000001</v>
      </c>
      <c r="P42" s="224">
        <v>0</v>
      </c>
      <c r="Q42" s="224">
        <f>ROUND(E42*P42,5)</f>
        <v>0</v>
      </c>
      <c r="R42" s="224"/>
      <c r="S42" s="224"/>
      <c r="T42" s="225">
        <v>1.6950000000000001</v>
      </c>
      <c r="U42" s="224">
        <f>ROUND(E42*T42,2)</f>
        <v>2.8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103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/>
      <c r="B43" s="221"/>
      <c r="C43" s="267" t="s">
        <v>153</v>
      </c>
      <c r="D43" s="226"/>
      <c r="E43" s="231">
        <v>1.65</v>
      </c>
      <c r="F43" s="234"/>
      <c r="G43" s="234"/>
      <c r="H43" s="234"/>
      <c r="I43" s="234"/>
      <c r="J43" s="234"/>
      <c r="K43" s="234"/>
      <c r="L43" s="234"/>
      <c r="M43" s="234"/>
      <c r="N43" s="224"/>
      <c r="O43" s="224"/>
      <c r="P43" s="224"/>
      <c r="Q43" s="224"/>
      <c r="R43" s="224"/>
      <c r="S43" s="224"/>
      <c r="T43" s="225"/>
      <c r="U43" s="224"/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113</v>
      </c>
      <c r="AF43" s="214">
        <v>0</v>
      </c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>
        <v>17</v>
      </c>
      <c r="B44" s="221" t="s">
        <v>154</v>
      </c>
      <c r="C44" s="266" t="s">
        <v>155</v>
      </c>
      <c r="D44" s="223" t="s">
        <v>111</v>
      </c>
      <c r="E44" s="230">
        <v>0.25600000000000001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0</v>
      </c>
      <c r="M44" s="234">
        <f>G44*(1+L44/100)</f>
        <v>0</v>
      </c>
      <c r="N44" s="224">
        <v>1.7034</v>
      </c>
      <c r="O44" s="224">
        <f>ROUND(E44*N44,5)</f>
        <v>0.43607000000000001</v>
      </c>
      <c r="P44" s="224">
        <v>0</v>
      </c>
      <c r="Q44" s="224">
        <f>ROUND(E44*P44,5)</f>
        <v>0</v>
      </c>
      <c r="R44" s="224"/>
      <c r="S44" s="224"/>
      <c r="T44" s="225">
        <v>1.3029999999999999</v>
      </c>
      <c r="U44" s="224">
        <f>ROUND(E44*T44,2)</f>
        <v>0.33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103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/>
      <c r="B45" s="221"/>
      <c r="C45" s="267" t="s">
        <v>156</v>
      </c>
      <c r="D45" s="226"/>
      <c r="E45" s="231">
        <v>0.25600000000000001</v>
      </c>
      <c r="F45" s="234"/>
      <c r="G45" s="234"/>
      <c r="H45" s="234"/>
      <c r="I45" s="234"/>
      <c r="J45" s="234"/>
      <c r="K45" s="234"/>
      <c r="L45" s="234"/>
      <c r="M45" s="234"/>
      <c r="N45" s="224"/>
      <c r="O45" s="224"/>
      <c r="P45" s="224"/>
      <c r="Q45" s="224"/>
      <c r="R45" s="224"/>
      <c r="S45" s="224"/>
      <c r="T45" s="225"/>
      <c r="U45" s="224"/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113</v>
      </c>
      <c r="AF45" s="214">
        <v>0</v>
      </c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15">
        <v>18</v>
      </c>
      <c r="B46" s="221" t="s">
        <v>157</v>
      </c>
      <c r="C46" s="266" t="s">
        <v>158</v>
      </c>
      <c r="D46" s="223" t="s">
        <v>111</v>
      </c>
      <c r="E46" s="230">
        <v>0.82020000000000004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0</v>
      </c>
      <c r="M46" s="234">
        <f>G46*(1+L46/100)</f>
        <v>0</v>
      </c>
      <c r="N46" s="224">
        <v>2.5</v>
      </c>
      <c r="O46" s="224">
        <f>ROUND(E46*N46,5)</f>
        <v>2.0505</v>
      </c>
      <c r="P46" s="224">
        <v>0</v>
      </c>
      <c r="Q46" s="224">
        <f>ROUND(E46*P46,5)</f>
        <v>0</v>
      </c>
      <c r="R46" s="224"/>
      <c r="S46" s="224"/>
      <c r="T46" s="225">
        <v>1.4490000000000001</v>
      </c>
      <c r="U46" s="224">
        <f>ROUND(E46*T46,2)</f>
        <v>1.19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103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/>
      <c r="B47" s="221"/>
      <c r="C47" s="267" t="s">
        <v>159</v>
      </c>
      <c r="D47" s="226"/>
      <c r="E47" s="231">
        <v>0.19600000000000001</v>
      </c>
      <c r="F47" s="234"/>
      <c r="G47" s="234"/>
      <c r="H47" s="234"/>
      <c r="I47" s="234"/>
      <c r="J47" s="234"/>
      <c r="K47" s="234"/>
      <c r="L47" s="234"/>
      <c r="M47" s="234"/>
      <c r="N47" s="224"/>
      <c r="O47" s="224"/>
      <c r="P47" s="224"/>
      <c r="Q47" s="224"/>
      <c r="R47" s="224"/>
      <c r="S47" s="224"/>
      <c r="T47" s="225"/>
      <c r="U47" s="224"/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113</v>
      </c>
      <c r="AF47" s="214">
        <v>0</v>
      </c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1"/>
      <c r="C48" s="267" t="s">
        <v>160</v>
      </c>
      <c r="D48" s="226"/>
      <c r="E48" s="231">
        <v>0.62419999999999998</v>
      </c>
      <c r="F48" s="234"/>
      <c r="G48" s="234"/>
      <c r="H48" s="234"/>
      <c r="I48" s="234"/>
      <c r="J48" s="234"/>
      <c r="K48" s="234"/>
      <c r="L48" s="234"/>
      <c r="M48" s="234"/>
      <c r="N48" s="224"/>
      <c r="O48" s="224"/>
      <c r="P48" s="224"/>
      <c r="Q48" s="224"/>
      <c r="R48" s="224"/>
      <c r="S48" s="224"/>
      <c r="T48" s="225"/>
      <c r="U48" s="224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113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15">
        <v>19</v>
      </c>
      <c r="B49" s="221" t="s">
        <v>161</v>
      </c>
      <c r="C49" s="266" t="s">
        <v>162</v>
      </c>
      <c r="D49" s="223" t="s">
        <v>111</v>
      </c>
      <c r="E49" s="230">
        <v>0.46239999999999998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0</v>
      </c>
      <c r="M49" s="234">
        <f>G49*(1+L49/100)</f>
        <v>0</v>
      </c>
      <c r="N49" s="224">
        <v>2.5</v>
      </c>
      <c r="O49" s="224">
        <f>ROUND(E49*N49,5)</f>
        <v>1.1559999999999999</v>
      </c>
      <c r="P49" s="224">
        <v>0</v>
      </c>
      <c r="Q49" s="224">
        <f>ROUND(E49*P49,5)</f>
        <v>0</v>
      </c>
      <c r="R49" s="224"/>
      <c r="S49" s="224"/>
      <c r="T49" s="225">
        <v>1.4490000000000001</v>
      </c>
      <c r="U49" s="224">
        <f>ROUND(E49*T49,2)</f>
        <v>0.67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103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/>
      <c r="B50" s="221"/>
      <c r="C50" s="267" t="s">
        <v>163</v>
      </c>
      <c r="D50" s="226"/>
      <c r="E50" s="231">
        <v>0.432</v>
      </c>
      <c r="F50" s="234"/>
      <c r="G50" s="234"/>
      <c r="H50" s="234"/>
      <c r="I50" s="234"/>
      <c r="J50" s="234"/>
      <c r="K50" s="234"/>
      <c r="L50" s="234"/>
      <c r="M50" s="234"/>
      <c r="N50" s="224"/>
      <c r="O50" s="224"/>
      <c r="P50" s="224"/>
      <c r="Q50" s="224"/>
      <c r="R50" s="224"/>
      <c r="S50" s="224"/>
      <c r="T50" s="225"/>
      <c r="U50" s="224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113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/>
      <c r="B51" s="221"/>
      <c r="C51" s="267" t="s">
        <v>164</v>
      </c>
      <c r="D51" s="226"/>
      <c r="E51" s="231">
        <v>2.7E-2</v>
      </c>
      <c r="F51" s="234"/>
      <c r="G51" s="234"/>
      <c r="H51" s="234"/>
      <c r="I51" s="234"/>
      <c r="J51" s="234"/>
      <c r="K51" s="234"/>
      <c r="L51" s="234"/>
      <c r="M51" s="234"/>
      <c r="N51" s="224"/>
      <c r="O51" s="224"/>
      <c r="P51" s="224"/>
      <c r="Q51" s="224"/>
      <c r="R51" s="224"/>
      <c r="S51" s="224"/>
      <c r="T51" s="225"/>
      <c r="U51" s="224"/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113</v>
      </c>
      <c r="AF51" s="214">
        <v>0</v>
      </c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1"/>
      <c r="C52" s="267" t="s">
        <v>165</v>
      </c>
      <c r="D52" s="226"/>
      <c r="E52" s="231">
        <v>3.3999999999999998E-3</v>
      </c>
      <c r="F52" s="234"/>
      <c r="G52" s="234"/>
      <c r="H52" s="234"/>
      <c r="I52" s="234"/>
      <c r="J52" s="234"/>
      <c r="K52" s="234"/>
      <c r="L52" s="234"/>
      <c r="M52" s="234"/>
      <c r="N52" s="224"/>
      <c r="O52" s="224"/>
      <c r="P52" s="224"/>
      <c r="Q52" s="224"/>
      <c r="R52" s="224"/>
      <c r="S52" s="224"/>
      <c r="T52" s="225"/>
      <c r="U52" s="224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113</v>
      </c>
      <c r="AF52" s="214">
        <v>0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20</v>
      </c>
      <c r="B53" s="221" t="s">
        <v>166</v>
      </c>
      <c r="C53" s="266" t="s">
        <v>167</v>
      </c>
      <c r="D53" s="223" t="s">
        <v>121</v>
      </c>
      <c r="E53" s="230">
        <v>1.784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0</v>
      </c>
      <c r="M53" s="234">
        <f>G53*(1+L53/100)</f>
        <v>0</v>
      </c>
      <c r="N53" s="224">
        <v>4.4099999999999999E-3</v>
      </c>
      <c r="O53" s="224">
        <f>ROUND(E53*N53,5)</f>
        <v>7.8700000000000003E-3</v>
      </c>
      <c r="P53" s="224">
        <v>0</v>
      </c>
      <c r="Q53" s="224">
        <f>ROUND(E53*P53,5)</f>
        <v>0</v>
      </c>
      <c r="R53" s="224"/>
      <c r="S53" s="224"/>
      <c r="T53" s="225">
        <v>0.82099999999999995</v>
      </c>
      <c r="U53" s="224">
        <f>ROUND(E53*T53,2)</f>
        <v>1.46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103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/>
      <c r="B54" s="221"/>
      <c r="C54" s="267" t="s">
        <v>168</v>
      </c>
      <c r="D54" s="226"/>
      <c r="E54" s="231">
        <v>0.56000000000000005</v>
      </c>
      <c r="F54" s="234"/>
      <c r="G54" s="234"/>
      <c r="H54" s="234"/>
      <c r="I54" s="234"/>
      <c r="J54" s="234"/>
      <c r="K54" s="234"/>
      <c r="L54" s="234"/>
      <c r="M54" s="234"/>
      <c r="N54" s="224"/>
      <c r="O54" s="224"/>
      <c r="P54" s="224"/>
      <c r="Q54" s="224"/>
      <c r="R54" s="224"/>
      <c r="S54" s="224"/>
      <c r="T54" s="225"/>
      <c r="U54" s="224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113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/>
      <c r="B55" s="221"/>
      <c r="C55" s="267" t="s">
        <v>169</v>
      </c>
      <c r="D55" s="226"/>
      <c r="E55" s="231">
        <v>1.224</v>
      </c>
      <c r="F55" s="234"/>
      <c r="G55" s="234"/>
      <c r="H55" s="234"/>
      <c r="I55" s="234"/>
      <c r="J55" s="234"/>
      <c r="K55" s="234"/>
      <c r="L55" s="234"/>
      <c r="M55" s="234"/>
      <c r="N55" s="224"/>
      <c r="O55" s="224"/>
      <c r="P55" s="224"/>
      <c r="Q55" s="224"/>
      <c r="R55" s="224"/>
      <c r="S55" s="224"/>
      <c r="T55" s="225"/>
      <c r="U55" s="224"/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113</v>
      </c>
      <c r="AF55" s="214">
        <v>0</v>
      </c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21</v>
      </c>
      <c r="B56" s="221" t="s">
        <v>170</v>
      </c>
      <c r="C56" s="266" t="s">
        <v>171</v>
      </c>
      <c r="D56" s="223" t="s">
        <v>172</v>
      </c>
      <c r="E56" s="230">
        <v>0.05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0</v>
      </c>
      <c r="M56" s="234">
        <f>G56*(1+L56/100)</f>
        <v>0</v>
      </c>
      <c r="N56" s="224">
        <v>1.0256799999999999</v>
      </c>
      <c r="O56" s="224">
        <f>ROUND(E56*N56,5)</f>
        <v>5.1279999999999999E-2</v>
      </c>
      <c r="P56" s="224">
        <v>0</v>
      </c>
      <c r="Q56" s="224">
        <f>ROUND(E56*P56,5)</f>
        <v>0</v>
      </c>
      <c r="R56" s="224"/>
      <c r="S56" s="224"/>
      <c r="T56" s="225">
        <v>9.1419999999999995</v>
      </c>
      <c r="U56" s="224">
        <f>ROUND(E56*T56,2)</f>
        <v>0.46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103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15">
        <v>22</v>
      </c>
      <c r="B57" s="221" t="s">
        <v>173</v>
      </c>
      <c r="C57" s="266" t="s">
        <v>174</v>
      </c>
      <c r="D57" s="223" t="s">
        <v>175</v>
      </c>
      <c r="E57" s="230">
        <v>4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0</v>
      </c>
      <c r="M57" s="234">
        <f>G57*(1+L57/100)</f>
        <v>0</v>
      </c>
      <c r="N57" s="224">
        <v>9.0819999999999998E-2</v>
      </c>
      <c r="O57" s="224">
        <f>ROUND(E57*N57,5)</f>
        <v>0.36327999999999999</v>
      </c>
      <c r="P57" s="224">
        <v>0</v>
      </c>
      <c r="Q57" s="224">
        <f>ROUND(E57*P57,5)</f>
        <v>0</v>
      </c>
      <c r="R57" s="224"/>
      <c r="S57" s="224"/>
      <c r="T57" s="225">
        <v>0.88200000000000001</v>
      </c>
      <c r="U57" s="224">
        <f>ROUND(E57*T57,2)</f>
        <v>3.53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103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x14ac:dyDescent="0.2">
      <c r="A58" s="216" t="s">
        <v>98</v>
      </c>
      <c r="B58" s="222" t="s">
        <v>61</v>
      </c>
      <c r="C58" s="268" t="s">
        <v>62</v>
      </c>
      <c r="D58" s="227"/>
      <c r="E58" s="232"/>
      <c r="F58" s="235"/>
      <c r="G58" s="235">
        <f>SUMIF(AE59:AE67,"&lt;&gt;NOR",G59:G67)</f>
        <v>0</v>
      </c>
      <c r="H58" s="235"/>
      <c r="I58" s="235">
        <f>SUM(I59:I67)</f>
        <v>0</v>
      </c>
      <c r="J58" s="235"/>
      <c r="K58" s="235">
        <f>SUM(K59:K67)</f>
        <v>0</v>
      </c>
      <c r="L58" s="235"/>
      <c r="M58" s="235">
        <f>SUM(M59:M67)</f>
        <v>0</v>
      </c>
      <c r="N58" s="228"/>
      <c r="O58" s="228">
        <f>SUM(O59:O67)</f>
        <v>7.5656999999999996</v>
      </c>
      <c r="P58" s="228"/>
      <c r="Q58" s="228">
        <f>SUM(Q59:Q67)</f>
        <v>5.28</v>
      </c>
      <c r="R58" s="228"/>
      <c r="S58" s="228"/>
      <c r="T58" s="229"/>
      <c r="U58" s="228">
        <f>SUM(U59:U67)</f>
        <v>20.54</v>
      </c>
      <c r="AE58" t="s">
        <v>99</v>
      </c>
    </row>
    <row r="59" spans="1:60" ht="22.5" outlineLevel="1" x14ac:dyDescent="0.2">
      <c r="A59" s="215">
        <v>23</v>
      </c>
      <c r="B59" s="221" t="s">
        <v>176</v>
      </c>
      <c r="C59" s="266" t="s">
        <v>177</v>
      </c>
      <c r="D59" s="223" t="s">
        <v>175</v>
      </c>
      <c r="E59" s="230">
        <v>20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0</v>
      </c>
      <c r="M59" s="234">
        <f>G59*(1+L59/100)</f>
        <v>0</v>
      </c>
      <c r="N59" s="224">
        <v>0.15644</v>
      </c>
      <c r="O59" s="224">
        <f>ROUND(E59*N59,5)</f>
        <v>3.1288</v>
      </c>
      <c r="P59" s="224">
        <v>0</v>
      </c>
      <c r="Q59" s="224">
        <f>ROUND(E59*P59,5)</f>
        <v>0</v>
      </c>
      <c r="R59" s="224"/>
      <c r="S59" s="224"/>
      <c r="T59" s="225">
        <v>0.24782000000000001</v>
      </c>
      <c r="U59" s="224">
        <f>ROUND(E59*T59,2)</f>
        <v>4.96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103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15">
        <v>24</v>
      </c>
      <c r="B60" s="221" t="s">
        <v>178</v>
      </c>
      <c r="C60" s="266" t="s">
        <v>179</v>
      </c>
      <c r="D60" s="223" t="s">
        <v>175</v>
      </c>
      <c r="E60" s="230">
        <v>1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0</v>
      </c>
      <c r="M60" s="234">
        <f>G60*(1+L60/100)</f>
        <v>0</v>
      </c>
      <c r="N60" s="224">
        <v>8.1790000000000002E-2</v>
      </c>
      <c r="O60" s="224">
        <f>ROUND(E60*N60,5)</f>
        <v>8.1790000000000002E-2</v>
      </c>
      <c r="P60" s="224">
        <v>0</v>
      </c>
      <c r="Q60" s="224">
        <f>ROUND(E60*P60,5)</f>
        <v>0</v>
      </c>
      <c r="R60" s="224"/>
      <c r="S60" s="224"/>
      <c r="T60" s="225">
        <v>0.24782000000000001</v>
      </c>
      <c r="U60" s="224">
        <f>ROUND(E60*T60,2)</f>
        <v>0.25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103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15">
        <v>25</v>
      </c>
      <c r="B61" s="221" t="s">
        <v>180</v>
      </c>
      <c r="C61" s="266" t="s">
        <v>181</v>
      </c>
      <c r="D61" s="223" t="s">
        <v>175</v>
      </c>
      <c r="E61" s="230">
        <v>2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0</v>
      </c>
      <c r="M61" s="234">
        <f>G61*(1+L61/100)</f>
        <v>0</v>
      </c>
      <c r="N61" s="224">
        <v>0.10185</v>
      </c>
      <c r="O61" s="224">
        <f>ROUND(E61*N61,5)</f>
        <v>0.20369999999999999</v>
      </c>
      <c r="P61" s="224">
        <v>0</v>
      </c>
      <c r="Q61" s="224">
        <f>ROUND(E61*P61,5)</f>
        <v>0</v>
      </c>
      <c r="R61" s="224"/>
      <c r="S61" s="224"/>
      <c r="T61" s="225">
        <v>0.12391000000000001</v>
      </c>
      <c r="U61" s="224">
        <f>ROUND(E61*T61,2)</f>
        <v>0.25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103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 x14ac:dyDescent="0.2">
      <c r="A62" s="215">
        <v>26</v>
      </c>
      <c r="B62" s="221" t="s">
        <v>182</v>
      </c>
      <c r="C62" s="266" t="s">
        <v>183</v>
      </c>
      <c r="D62" s="223" t="s">
        <v>175</v>
      </c>
      <c r="E62" s="230">
        <v>4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0</v>
      </c>
      <c r="M62" s="234">
        <f>G62*(1+L62/100)</f>
        <v>0</v>
      </c>
      <c r="N62" s="224">
        <v>3.15E-3</v>
      </c>
      <c r="O62" s="224">
        <f>ROUND(E62*N62,5)</f>
        <v>1.26E-2</v>
      </c>
      <c r="P62" s="224">
        <v>0</v>
      </c>
      <c r="Q62" s="224">
        <f>ROUND(E62*P62,5)</f>
        <v>0</v>
      </c>
      <c r="R62" s="224"/>
      <c r="S62" s="224"/>
      <c r="T62" s="225">
        <v>0.02</v>
      </c>
      <c r="U62" s="224">
        <f>ROUND(E62*T62,2)</f>
        <v>0.08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103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15">
        <v>27</v>
      </c>
      <c r="B63" s="221" t="s">
        <v>184</v>
      </c>
      <c r="C63" s="266" t="s">
        <v>185</v>
      </c>
      <c r="D63" s="223" t="s">
        <v>175</v>
      </c>
      <c r="E63" s="230">
        <v>16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0</v>
      </c>
      <c r="M63" s="234">
        <f>G63*(1+L63/100)</f>
        <v>0</v>
      </c>
      <c r="N63" s="224">
        <v>7.77E-3</v>
      </c>
      <c r="O63" s="224">
        <f>ROUND(E63*N63,5)</f>
        <v>0.12432</v>
      </c>
      <c r="P63" s="224">
        <v>0</v>
      </c>
      <c r="Q63" s="224">
        <f>ROUND(E63*P63,5)</f>
        <v>0</v>
      </c>
      <c r="R63" s="224"/>
      <c r="S63" s="224"/>
      <c r="T63" s="225">
        <v>0.05</v>
      </c>
      <c r="U63" s="224">
        <f>ROUND(E63*T63,2)</f>
        <v>0.8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103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2.5" outlineLevel="1" x14ac:dyDescent="0.2">
      <c r="A64" s="215">
        <v>28</v>
      </c>
      <c r="B64" s="221" t="s">
        <v>186</v>
      </c>
      <c r="C64" s="266" t="s">
        <v>187</v>
      </c>
      <c r="D64" s="223" t="s">
        <v>175</v>
      </c>
      <c r="E64" s="230">
        <v>5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0</v>
      </c>
      <c r="M64" s="234">
        <f>G64*(1+L64/100)</f>
        <v>0</v>
      </c>
      <c r="N64" s="224">
        <v>3.8899999999999998E-3</v>
      </c>
      <c r="O64" s="224">
        <f>ROUND(E64*N64,5)</f>
        <v>1.9449999999999999E-2</v>
      </c>
      <c r="P64" s="224">
        <v>0</v>
      </c>
      <c r="Q64" s="224">
        <f>ROUND(E64*P64,5)</f>
        <v>0</v>
      </c>
      <c r="R64" s="224"/>
      <c r="S64" s="224"/>
      <c r="T64" s="225">
        <v>0.05</v>
      </c>
      <c r="U64" s="224">
        <f>ROUND(E64*T64,2)</f>
        <v>0.25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103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2.5" outlineLevel="1" x14ac:dyDescent="0.2">
      <c r="A65" s="215">
        <v>29</v>
      </c>
      <c r="B65" s="221" t="s">
        <v>188</v>
      </c>
      <c r="C65" s="266" t="s">
        <v>189</v>
      </c>
      <c r="D65" s="223" t="s">
        <v>175</v>
      </c>
      <c r="E65" s="230">
        <v>6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0</v>
      </c>
      <c r="M65" s="234">
        <f>G65*(1+L65/100)</f>
        <v>0</v>
      </c>
      <c r="N65" s="224">
        <v>0</v>
      </c>
      <c r="O65" s="224">
        <f>ROUND(E65*N65,5)</f>
        <v>0</v>
      </c>
      <c r="P65" s="224">
        <v>0</v>
      </c>
      <c r="Q65" s="224">
        <f>ROUND(E65*P65,5)</f>
        <v>0</v>
      </c>
      <c r="R65" s="224"/>
      <c r="S65" s="224"/>
      <c r="T65" s="225">
        <v>0</v>
      </c>
      <c r="U65" s="224">
        <f>ROUND(E65*T65,2)</f>
        <v>0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103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15">
        <v>30</v>
      </c>
      <c r="B66" s="221" t="s">
        <v>190</v>
      </c>
      <c r="C66" s="266" t="s">
        <v>191</v>
      </c>
      <c r="D66" s="223" t="s">
        <v>121</v>
      </c>
      <c r="E66" s="230">
        <v>6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0</v>
      </c>
      <c r="M66" s="234">
        <f>G66*(1+L66/100)</f>
        <v>0</v>
      </c>
      <c r="N66" s="224">
        <v>0.65983000000000003</v>
      </c>
      <c r="O66" s="224">
        <f>ROUND(E66*N66,5)</f>
        <v>3.9589799999999999</v>
      </c>
      <c r="P66" s="224">
        <v>0.88</v>
      </c>
      <c r="Q66" s="224">
        <f>ROUND(E66*P66,5)</f>
        <v>5.28</v>
      </c>
      <c r="R66" s="224"/>
      <c r="S66" s="224"/>
      <c r="T66" s="225">
        <v>2.3212199999999998</v>
      </c>
      <c r="U66" s="224">
        <f>ROUND(E66*T66,2)</f>
        <v>13.93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192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>
        <v>31</v>
      </c>
      <c r="B67" s="221" t="s">
        <v>193</v>
      </c>
      <c r="C67" s="266" t="s">
        <v>194</v>
      </c>
      <c r="D67" s="223" t="s">
        <v>121</v>
      </c>
      <c r="E67" s="230">
        <v>6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0</v>
      </c>
      <c r="M67" s="234">
        <f>G67*(1+L67/100)</f>
        <v>0</v>
      </c>
      <c r="N67" s="224">
        <v>6.0099999999999997E-3</v>
      </c>
      <c r="O67" s="224">
        <f>ROUND(E67*N67,5)</f>
        <v>3.6060000000000002E-2</v>
      </c>
      <c r="P67" s="224">
        <v>0</v>
      </c>
      <c r="Q67" s="224">
        <f>ROUND(E67*P67,5)</f>
        <v>0</v>
      </c>
      <c r="R67" s="224"/>
      <c r="S67" s="224"/>
      <c r="T67" s="225">
        <v>4.0000000000000001E-3</v>
      </c>
      <c r="U67" s="224">
        <f>ROUND(E67*T67,2)</f>
        <v>0.02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103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x14ac:dyDescent="0.2">
      <c r="A68" s="216" t="s">
        <v>98</v>
      </c>
      <c r="B68" s="222" t="s">
        <v>63</v>
      </c>
      <c r="C68" s="268" t="s">
        <v>64</v>
      </c>
      <c r="D68" s="227"/>
      <c r="E68" s="232"/>
      <c r="F68" s="235"/>
      <c r="G68" s="235">
        <f>SUMIF(AE69:AE70,"&lt;&gt;NOR",G69:G70)</f>
        <v>0</v>
      </c>
      <c r="H68" s="235"/>
      <c r="I68" s="235">
        <f>SUM(I69:I70)</f>
        <v>0</v>
      </c>
      <c r="J68" s="235"/>
      <c r="K68" s="235">
        <f>SUM(K69:K70)</f>
        <v>0</v>
      </c>
      <c r="L68" s="235"/>
      <c r="M68" s="235">
        <f>SUM(M69:M70)</f>
        <v>0</v>
      </c>
      <c r="N68" s="228"/>
      <c r="O68" s="228">
        <f>SUM(O69:O70)</f>
        <v>6.386E-2</v>
      </c>
      <c r="P68" s="228"/>
      <c r="Q68" s="228">
        <f>SUM(Q69:Q70)</f>
        <v>0</v>
      </c>
      <c r="R68" s="228"/>
      <c r="S68" s="228"/>
      <c r="T68" s="229"/>
      <c r="U68" s="228">
        <f>SUM(U69:U70)</f>
        <v>0.73</v>
      </c>
      <c r="AE68" t="s">
        <v>99</v>
      </c>
    </row>
    <row r="69" spans="1:60" outlineLevel="1" x14ac:dyDescent="0.2">
      <c r="A69" s="215">
        <v>32</v>
      </c>
      <c r="B69" s="221" t="s">
        <v>195</v>
      </c>
      <c r="C69" s="266" t="s">
        <v>196</v>
      </c>
      <c r="D69" s="223" t="s">
        <v>121</v>
      </c>
      <c r="E69" s="230">
        <v>0.8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0</v>
      </c>
      <c r="M69" s="234">
        <f>G69*(1+L69/100)</f>
        <v>0</v>
      </c>
      <c r="N69" s="224">
        <v>4.7199999999999999E-2</v>
      </c>
      <c r="O69" s="224">
        <f>ROUND(E69*N69,5)</f>
        <v>3.7760000000000002E-2</v>
      </c>
      <c r="P69" s="224">
        <v>0</v>
      </c>
      <c r="Q69" s="224">
        <f>ROUND(E69*P69,5)</f>
        <v>0</v>
      </c>
      <c r="R69" s="224"/>
      <c r="S69" s="224"/>
      <c r="T69" s="225">
        <v>0.377</v>
      </c>
      <c r="U69" s="224">
        <f>ROUND(E69*T69,2)</f>
        <v>0.3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103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>
        <v>33</v>
      </c>
      <c r="B70" s="221" t="s">
        <v>197</v>
      </c>
      <c r="C70" s="266" t="s">
        <v>198</v>
      </c>
      <c r="D70" s="223" t="s">
        <v>121</v>
      </c>
      <c r="E70" s="230">
        <v>0.5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0</v>
      </c>
      <c r="M70" s="234">
        <f>G70*(1+L70/100)</f>
        <v>0</v>
      </c>
      <c r="N70" s="224">
        <v>5.219E-2</v>
      </c>
      <c r="O70" s="224">
        <f>ROUND(E70*N70,5)</f>
        <v>2.6100000000000002E-2</v>
      </c>
      <c r="P70" s="224">
        <v>0</v>
      </c>
      <c r="Q70" s="224">
        <f>ROUND(E70*P70,5)</f>
        <v>0</v>
      </c>
      <c r="R70" s="224"/>
      <c r="S70" s="224"/>
      <c r="T70" s="225">
        <v>0.85199999999999998</v>
      </c>
      <c r="U70" s="224">
        <f>ROUND(E70*T70,2)</f>
        <v>0.43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103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x14ac:dyDescent="0.2">
      <c r="A71" s="216" t="s">
        <v>98</v>
      </c>
      <c r="B71" s="222" t="s">
        <v>65</v>
      </c>
      <c r="C71" s="268" t="s">
        <v>66</v>
      </c>
      <c r="D71" s="227"/>
      <c r="E71" s="232"/>
      <c r="F71" s="235"/>
      <c r="G71" s="235">
        <f>SUMIF(AE72:AE119,"&lt;&gt;NOR",G72:G119)</f>
        <v>0</v>
      </c>
      <c r="H71" s="235"/>
      <c r="I71" s="235">
        <f>SUM(I72:I119)</f>
        <v>0</v>
      </c>
      <c r="J71" s="235"/>
      <c r="K71" s="235">
        <f>SUM(K72:K119)</f>
        <v>0</v>
      </c>
      <c r="L71" s="235"/>
      <c r="M71" s="235">
        <f>SUM(M72:M119)</f>
        <v>0</v>
      </c>
      <c r="N71" s="228"/>
      <c r="O71" s="228">
        <f>SUM(O72:O119)</f>
        <v>4.7304900000000005</v>
      </c>
      <c r="P71" s="228"/>
      <c r="Q71" s="228">
        <f>SUM(Q72:Q119)</f>
        <v>0</v>
      </c>
      <c r="R71" s="228"/>
      <c r="S71" s="228"/>
      <c r="T71" s="229"/>
      <c r="U71" s="228">
        <f>SUM(U72:U119)</f>
        <v>91.20999999999998</v>
      </c>
      <c r="AE71" t="s">
        <v>99</v>
      </c>
    </row>
    <row r="72" spans="1:60" outlineLevel="1" x14ac:dyDescent="0.2">
      <c r="A72" s="215">
        <v>34</v>
      </c>
      <c r="B72" s="221" t="s">
        <v>199</v>
      </c>
      <c r="C72" s="266" t="s">
        <v>200</v>
      </c>
      <c r="D72" s="223" t="s">
        <v>106</v>
      </c>
      <c r="E72" s="230">
        <v>38.4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0</v>
      </c>
      <c r="M72" s="234">
        <f>G72*(1+L72/100)</f>
        <v>0</v>
      </c>
      <c r="N72" s="224">
        <v>1.0000000000000001E-5</v>
      </c>
      <c r="O72" s="224">
        <f>ROUND(E72*N72,5)</f>
        <v>3.8000000000000002E-4</v>
      </c>
      <c r="P72" s="224">
        <v>0</v>
      </c>
      <c r="Q72" s="224">
        <f>ROUND(E72*P72,5)</f>
        <v>0</v>
      </c>
      <c r="R72" s="224"/>
      <c r="S72" s="224"/>
      <c r="T72" s="225">
        <v>9.7000000000000003E-2</v>
      </c>
      <c r="U72" s="224">
        <f>ROUND(E72*T72,2)</f>
        <v>3.72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103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>
        <v>35</v>
      </c>
      <c r="B73" s="221" t="s">
        <v>201</v>
      </c>
      <c r="C73" s="266" t="s">
        <v>202</v>
      </c>
      <c r="D73" s="223" t="s">
        <v>106</v>
      </c>
      <c r="E73" s="230">
        <v>22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0</v>
      </c>
      <c r="M73" s="234">
        <f>G73*(1+L73/100)</f>
        <v>0</v>
      </c>
      <c r="N73" s="224">
        <v>0</v>
      </c>
      <c r="O73" s="224">
        <f>ROUND(E73*N73,5)</f>
        <v>0</v>
      </c>
      <c r="P73" s="224">
        <v>0</v>
      </c>
      <c r="Q73" s="224">
        <f>ROUND(E73*P73,5)</f>
        <v>0</v>
      </c>
      <c r="R73" s="224"/>
      <c r="S73" s="224"/>
      <c r="T73" s="225">
        <v>6.6000000000000003E-2</v>
      </c>
      <c r="U73" s="224">
        <f>ROUND(E73*T73,2)</f>
        <v>1.45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103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1" x14ac:dyDescent="0.2">
      <c r="A74" s="215">
        <v>36</v>
      </c>
      <c r="B74" s="221" t="s">
        <v>203</v>
      </c>
      <c r="C74" s="266" t="s">
        <v>204</v>
      </c>
      <c r="D74" s="223" t="s">
        <v>106</v>
      </c>
      <c r="E74" s="230">
        <v>38.4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0</v>
      </c>
      <c r="M74" s="234">
        <f>G74*(1+L74/100)</f>
        <v>0</v>
      </c>
      <c r="N74" s="224">
        <v>0</v>
      </c>
      <c r="O74" s="224">
        <f>ROUND(E74*N74,5)</f>
        <v>0</v>
      </c>
      <c r="P74" s="224">
        <v>0</v>
      </c>
      <c r="Q74" s="224">
        <f>ROUND(E74*P74,5)</f>
        <v>0</v>
      </c>
      <c r="R74" s="224"/>
      <c r="S74" s="224"/>
      <c r="T74" s="225">
        <v>0</v>
      </c>
      <c r="U74" s="224">
        <f>ROUND(E74*T74,2)</f>
        <v>0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205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>
        <v>37</v>
      </c>
      <c r="B75" s="221" t="s">
        <v>206</v>
      </c>
      <c r="C75" s="266" t="s">
        <v>207</v>
      </c>
      <c r="D75" s="223" t="s">
        <v>106</v>
      </c>
      <c r="E75" s="230">
        <v>22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0</v>
      </c>
      <c r="M75" s="234">
        <f>G75*(1+L75/100)</f>
        <v>0</v>
      </c>
      <c r="N75" s="224">
        <v>0</v>
      </c>
      <c r="O75" s="224">
        <f>ROUND(E75*N75,5)</f>
        <v>0</v>
      </c>
      <c r="P75" s="224">
        <v>0</v>
      </c>
      <c r="Q75" s="224">
        <f>ROUND(E75*P75,5)</f>
        <v>0</v>
      </c>
      <c r="R75" s="224"/>
      <c r="S75" s="224"/>
      <c r="T75" s="225">
        <v>0</v>
      </c>
      <c r="U75" s="224">
        <f>ROUND(E75*T75,2)</f>
        <v>0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205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>
        <v>38</v>
      </c>
      <c r="B76" s="221" t="s">
        <v>208</v>
      </c>
      <c r="C76" s="266" t="s">
        <v>209</v>
      </c>
      <c r="D76" s="223" t="s">
        <v>175</v>
      </c>
      <c r="E76" s="230">
        <v>1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0</v>
      </c>
      <c r="M76" s="234">
        <f>G76*(1+L76/100)</f>
        <v>0</v>
      </c>
      <c r="N76" s="224">
        <v>5.0000000000000002E-5</v>
      </c>
      <c r="O76" s="224">
        <f>ROUND(E76*N76,5)</f>
        <v>5.0000000000000002E-5</v>
      </c>
      <c r="P76" s="224">
        <v>0</v>
      </c>
      <c r="Q76" s="224">
        <f>ROUND(E76*P76,5)</f>
        <v>0</v>
      </c>
      <c r="R76" s="224"/>
      <c r="S76" s="224"/>
      <c r="T76" s="225">
        <v>0.42</v>
      </c>
      <c r="U76" s="224">
        <f>ROUND(E76*T76,2)</f>
        <v>0.42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103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>
        <v>39</v>
      </c>
      <c r="B77" s="221" t="s">
        <v>210</v>
      </c>
      <c r="C77" s="266" t="s">
        <v>211</v>
      </c>
      <c r="D77" s="223" t="s">
        <v>175</v>
      </c>
      <c r="E77" s="230">
        <v>1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0</v>
      </c>
      <c r="M77" s="234">
        <f>G77*(1+L77/100)</f>
        <v>0</v>
      </c>
      <c r="N77" s="224">
        <v>0</v>
      </c>
      <c r="O77" s="224">
        <f>ROUND(E77*N77,5)</f>
        <v>0</v>
      </c>
      <c r="P77" s="224">
        <v>0</v>
      </c>
      <c r="Q77" s="224">
        <f>ROUND(E77*P77,5)</f>
        <v>0</v>
      </c>
      <c r="R77" s="224"/>
      <c r="S77" s="224"/>
      <c r="T77" s="225">
        <v>0</v>
      </c>
      <c r="U77" s="224">
        <f>ROUND(E77*T77,2)</f>
        <v>0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205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15">
        <v>40</v>
      </c>
      <c r="B78" s="221" t="s">
        <v>212</v>
      </c>
      <c r="C78" s="266" t="s">
        <v>213</v>
      </c>
      <c r="D78" s="223" t="s">
        <v>175</v>
      </c>
      <c r="E78" s="230">
        <v>8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0</v>
      </c>
      <c r="M78" s="234">
        <f>G78*(1+L78/100)</f>
        <v>0</v>
      </c>
      <c r="N78" s="224">
        <v>1.0000000000000001E-5</v>
      </c>
      <c r="O78" s="224">
        <f>ROUND(E78*N78,5)</f>
        <v>8.0000000000000007E-5</v>
      </c>
      <c r="P78" s="224">
        <v>0</v>
      </c>
      <c r="Q78" s="224">
        <f>ROUND(E78*P78,5)</f>
        <v>0</v>
      </c>
      <c r="R78" s="224"/>
      <c r="S78" s="224"/>
      <c r="T78" s="225">
        <v>0.17599999999999999</v>
      </c>
      <c r="U78" s="224">
        <f>ROUND(E78*T78,2)</f>
        <v>1.41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103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>
        <v>41</v>
      </c>
      <c r="B79" s="221" t="s">
        <v>214</v>
      </c>
      <c r="C79" s="266" t="s">
        <v>215</v>
      </c>
      <c r="D79" s="223" t="s">
        <v>175</v>
      </c>
      <c r="E79" s="230">
        <v>6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0</v>
      </c>
      <c r="M79" s="234">
        <f>G79*(1+L79/100)</f>
        <v>0</v>
      </c>
      <c r="N79" s="224">
        <v>0</v>
      </c>
      <c r="O79" s="224">
        <f>ROUND(E79*N79,5)</f>
        <v>0</v>
      </c>
      <c r="P79" s="224">
        <v>0</v>
      </c>
      <c r="Q79" s="224">
        <f>ROUND(E79*P79,5)</f>
        <v>0</v>
      </c>
      <c r="R79" s="224"/>
      <c r="S79" s="224"/>
      <c r="T79" s="225">
        <v>0</v>
      </c>
      <c r="U79" s="224">
        <f>ROUND(E79*T79,2)</f>
        <v>0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205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>
        <v>42</v>
      </c>
      <c r="B80" s="221" t="s">
        <v>216</v>
      </c>
      <c r="C80" s="266" t="s">
        <v>217</v>
      </c>
      <c r="D80" s="223" t="s">
        <v>175</v>
      </c>
      <c r="E80" s="230">
        <v>2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0</v>
      </c>
      <c r="M80" s="234">
        <f>G80*(1+L80/100)</f>
        <v>0</v>
      </c>
      <c r="N80" s="224">
        <v>0</v>
      </c>
      <c r="O80" s="224">
        <f>ROUND(E80*N80,5)</f>
        <v>0</v>
      </c>
      <c r="P80" s="224">
        <v>0</v>
      </c>
      <c r="Q80" s="224">
        <f>ROUND(E80*P80,5)</f>
        <v>0</v>
      </c>
      <c r="R80" s="224"/>
      <c r="S80" s="224"/>
      <c r="T80" s="225">
        <v>0</v>
      </c>
      <c r="U80" s="224">
        <f>ROUND(E80*T80,2)</f>
        <v>0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205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2.5" outlineLevel="1" x14ac:dyDescent="0.2">
      <c r="A81" s="215">
        <v>43</v>
      </c>
      <c r="B81" s="221" t="s">
        <v>218</v>
      </c>
      <c r="C81" s="266" t="s">
        <v>219</v>
      </c>
      <c r="D81" s="223" t="s">
        <v>106</v>
      </c>
      <c r="E81" s="230">
        <v>1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0</v>
      </c>
      <c r="M81" s="234">
        <f>G81*(1+L81/100)</f>
        <v>0</v>
      </c>
      <c r="N81" s="224">
        <v>0</v>
      </c>
      <c r="O81" s="224">
        <f>ROUND(E81*N81,5)</f>
        <v>0</v>
      </c>
      <c r="P81" s="224">
        <v>0</v>
      </c>
      <c r="Q81" s="224">
        <f>ROUND(E81*P81,5)</f>
        <v>0</v>
      </c>
      <c r="R81" s="224"/>
      <c r="S81" s="224"/>
      <c r="T81" s="225">
        <v>0</v>
      </c>
      <c r="U81" s="224">
        <f>ROUND(E81*T81,2)</f>
        <v>0</v>
      </c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103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15">
        <v>44</v>
      </c>
      <c r="B82" s="221" t="s">
        <v>220</v>
      </c>
      <c r="C82" s="266" t="s">
        <v>221</v>
      </c>
      <c r="D82" s="223" t="s">
        <v>175</v>
      </c>
      <c r="E82" s="230">
        <v>1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0</v>
      </c>
      <c r="M82" s="234">
        <f>G82*(1+L82/100)</f>
        <v>0</v>
      </c>
      <c r="N82" s="224">
        <v>0</v>
      </c>
      <c r="O82" s="224">
        <f>ROUND(E82*N82,5)</f>
        <v>0</v>
      </c>
      <c r="P82" s="224">
        <v>0</v>
      </c>
      <c r="Q82" s="224">
        <f>ROUND(E82*P82,5)</f>
        <v>0</v>
      </c>
      <c r="R82" s="224"/>
      <c r="S82" s="224"/>
      <c r="T82" s="225">
        <v>0</v>
      </c>
      <c r="U82" s="224">
        <f>ROUND(E82*T82,2)</f>
        <v>0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103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15">
        <v>45</v>
      </c>
      <c r="B83" s="221" t="s">
        <v>222</v>
      </c>
      <c r="C83" s="266" t="s">
        <v>223</v>
      </c>
      <c r="D83" s="223" t="s">
        <v>175</v>
      </c>
      <c r="E83" s="230">
        <v>1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0</v>
      </c>
      <c r="M83" s="234">
        <f>G83*(1+L83/100)</f>
        <v>0</v>
      </c>
      <c r="N83" s="224">
        <v>0</v>
      </c>
      <c r="O83" s="224">
        <f>ROUND(E83*N83,5)</f>
        <v>0</v>
      </c>
      <c r="P83" s="224">
        <v>0</v>
      </c>
      <c r="Q83" s="224">
        <f>ROUND(E83*P83,5)</f>
        <v>0</v>
      </c>
      <c r="R83" s="224"/>
      <c r="S83" s="224"/>
      <c r="T83" s="225">
        <v>0</v>
      </c>
      <c r="U83" s="224">
        <f>ROUND(E83*T83,2)</f>
        <v>0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103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>
        <v>46</v>
      </c>
      <c r="B84" s="221" t="s">
        <v>224</v>
      </c>
      <c r="C84" s="266" t="s">
        <v>225</v>
      </c>
      <c r="D84" s="223" t="s">
        <v>106</v>
      </c>
      <c r="E84" s="230">
        <v>1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0</v>
      </c>
      <c r="M84" s="234">
        <f>G84*(1+L84/100)</f>
        <v>0</v>
      </c>
      <c r="N84" s="224">
        <v>0</v>
      </c>
      <c r="O84" s="224">
        <f>ROUND(E84*N84,5)</f>
        <v>0</v>
      </c>
      <c r="P84" s="224">
        <v>0</v>
      </c>
      <c r="Q84" s="224">
        <f>ROUND(E84*P84,5)</f>
        <v>0</v>
      </c>
      <c r="R84" s="224"/>
      <c r="S84" s="224"/>
      <c r="T84" s="225">
        <v>0</v>
      </c>
      <c r="U84" s="224">
        <f>ROUND(E84*T84,2)</f>
        <v>0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205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>
        <v>47</v>
      </c>
      <c r="B85" s="221" t="s">
        <v>226</v>
      </c>
      <c r="C85" s="266" t="s">
        <v>227</v>
      </c>
      <c r="D85" s="223" t="s">
        <v>175</v>
      </c>
      <c r="E85" s="230">
        <v>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0</v>
      </c>
      <c r="M85" s="234">
        <f>G85*(1+L85/100)</f>
        <v>0</v>
      </c>
      <c r="N85" s="224">
        <v>0</v>
      </c>
      <c r="O85" s="224">
        <f>ROUND(E85*N85,5)</f>
        <v>0</v>
      </c>
      <c r="P85" s="224">
        <v>0</v>
      </c>
      <c r="Q85" s="224">
        <f>ROUND(E85*P85,5)</f>
        <v>0</v>
      </c>
      <c r="R85" s="224"/>
      <c r="S85" s="224"/>
      <c r="T85" s="225">
        <v>0</v>
      </c>
      <c r="U85" s="224">
        <f>ROUND(E85*T85,2)</f>
        <v>0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205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>
        <v>48</v>
      </c>
      <c r="B86" s="221" t="s">
        <v>228</v>
      </c>
      <c r="C86" s="266" t="s">
        <v>229</v>
      </c>
      <c r="D86" s="223" t="s">
        <v>175</v>
      </c>
      <c r="E86" s="230">
        <v>1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0</v>
      </c>
      <c r="M86" s="234">
        <f>G86*(1+L86/100)</f>
        <v>0</v>
      </c>
      <c r="N86" s="224">
        <v>0</v>
      </c>
      <c r="O86" s="224">
        <f>ROUND(E86*N86,5)</f>
        <v>0</v>
      </c>
      <c r="P86" s="224">
        <v>0</v>
      </c>
      <c r="Q86" s="224">
        <f>ROUND(E86*P86,5)</f>
        <v>0</v>
      </c>
      <c r="R86" s="224"/>
      <c r="S86" s="224"/>
      <c r="T86" s="225">
        <v>0</v>
      </c>
      <c r="U86" s="224">
        <f>ROUND(E86*T86,2)</f>
        <v>0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205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15">
        <v>49</v>
      </c>
      <c r="B87" s="221" t="s">
        <v>230</v>
      </c>
      <c r="C87" s="266" t="s">
        <v>231</v>
      </c>
      <c r="D87" s="223" t="s">
        <v>175</v>
      </c>
      <c r="E87" s="230">
        <v>2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0</v>
      </c>
      <c r="M87" s="234">
        <f>G87*(1+L87/100)</f>
        <v>0</v>
      </c>
      <c r="N87" s="224">
        <v>2.2089799999999999</v>
      </c>
      <c r="O87" s="224">
        <f>ROUND(E87*N87,5)</f>
        <v>4.4179599999999999</v>
      </c>
      <c r="P87" s="224">
        <v>0</v>
      </c>
      <c r="Q87" s="224">
        <f>ROUND(E87*P87,5)</f>
        <v>0</v>
      </c>
      <c r="R87" s="224"/>
      <c r="S87" s="224"/>
      <c r="T87" s="225">
        <v>21.292000000000002</v>
      </c>
      <c r="U87" s="224">
        <f>ROUND(E87*T87,2)</f>
        <v>42.58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103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>
        <v>50</v>
      </c>
      <c r="B88" s="221" t="s">
        <v>232</v>
      </c>
      <c r="C88" s="266" t="s">
        <v>233</v>
      </c>
      <c r="D88" s="223" t="s">
        <v>175</v>
      </c>
      <c r="E88" s="230">
        <v>5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0</v>
      </c>
      <c r="M88" s="234">
        <f>G88*(1+L88/100)</f>
        <v>0</v>
      </c>
      <c r="N88" s="224">
        <v>3.5819999999999998E-2</v>
      </c>
      <c r="O88" s="224">
        <f>ROUND(E88*N88,5)</f>
        <v>0.17910000000000001</v>
      </c>
      <c r="P88" s="224">
        <v>0</v>
      </c>
      <c r="Q88" s="224">
        <f>ROUND(E88*P88,5)</f>
        <v>0</v>
      </c>
      <c r="R88" s="224"/>
      <c r="S88" s="224"/>
      <c r="T88" s="225">
        <v>3.024</v>
      </c>
      <c r="U88" s="224">
        <f>ROUND(E88*T88,2)</f>
        <v>15.12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103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>
        <v>51</v>
      </c>
      <c r="B89" s="221" t="s">
        <v>234</v>
      </c>
      <c r="C89" s="266" t="s">
        <v>235</v>
      </c>
      <c r="D89" s="223" t="s">
        <v>175</v>
      </c>
      <c r="E89" s="230">
        <v>3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0</v>
      </c>
      <c r="M89" s="234">
        <f>G89*(1+L89/100)</f>
        <v>0</v>
      </c>
      <c r="N89" s="224">
        <v>7.0200000000000002E-3</v>
      </c>
      <c r="O89" s="224">
        <f>ROUND(E89*N89,5)</f>
        <v>2.1059999999999999E-2</v>
      </c>
      <c r="P89" s="224">
        <v>0</v>
      </c>
      <c r="Q89" s="224">
        <f>ROUND(E89*P89,5)</f>
        <v>0</v>
      </c>
      <c r="R89" s="224"/>
      <c r="S89" s="224"/>
      <c r="T89" s="225">
        <v>1.3140000000000001</v>
      </c>
      <c r="U89" s="224">
        <f>ROUND(E89*T89,2)</f>
        <v>3.94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103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2.5" outlineLevel="1" x14ac:dyDescent="0.2">
      <c r="A90" s="215">
        <v>52</v>
      </c>
      <c r="B90" s="221" t="s">
        <v>236</v>
      </c>
      <c r="C90" s="266" t="s">
        <v>237</v>
      </c>
      <c r="D90" s="223" t="s">
        <v>175</v>
      </c>
      <c r="E90" s="230">
        <v>1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0</v>
      </c>
      <c r="M90" s="234">
        <f>G90*(1+L90/100)</f>
        <v>0</v>
      </c>
      <c r="N90" s="224">
        <v>0</v>
      </c>
      <c r="O90" s="224">
        <f>ROUND(E90*N90,5)</f>
        <v>0</v>
      </c>
      <c r="P90" s="224">
        <v>0</v>
      </c>
      <c r="Q90" s="224">
        <f>ROUND(E90*P90,5)</f>
        <v>0</v>
      </c>
      <c r="R90" s="224"/>
      <c r="S90" s="224"/>
      <c r="T90" s="225">
        <v>0</v>
      </c>
      <c r="U90" s="224">
        <f>ROUND(E90*T90,2)</f>
        <v>0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205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22.5" outlineLevel="1" x14ac:dyDescent="0.2">
      <c r="A91" s="215">
        <v>53</v>
      </c>
      <c r="B91" s="221" t="s">
        <v>238</v>
      </c>
      <c r="C91" s="266" t="s">
        <v>239</v>
      </c>
      <c r="D91" s="223" t="s">
        <v>175</v>
      </c>
      <c r="E91" s="230">
        <v>1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0</v>
      </c>
      <c r="M91" s="234">
        <f>G91*(1+L91/100)</f>
        <v>0</v>
      </c>
      <c r="N91" s="224">
        <v>0</v>
      </c>
      <c r="O91" s="224">
        <f>ROUND(E91*N91,5)</f>
        <v>0</v>
      </c>
      <c r="P91" s="224">
        <v>0</v>
      </c>
      <c r="Q91" s="224">
        <f>ROUND(E91*P91,5)</f>
        <v>0</v>
      </c>
      <c r="R91" s="224"/>
      <c r="S91" s="224"/>
      <c r="T91" s="225">
        <v>0</v>
      </c>
      <c r="U91" s="224">
        <f>ROUND(E91*T91,2)</f>
        <v>0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205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>
        <v>54</v>
      </c>
      <c r="B92" s="221" t="s">
        <v>240</v>
      </c>
      <c r="C92" s="266" t="s">
        <v>241</v>
      </c>
      <c r="D92" s="223" t="s">
        <v>175</v>
      </c>
      <c r="E92" s="230">
        <v>1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0</v>
      </c>
      <c r="M92" s="234">
        <f>G92*(1+L92/100)</f>
        <v>0</v>
      </c>
      <c r="N92" s="224">
        <v>0</v>
      </c>
      <c r="O92" s="224">
        <f>ROUND(E92*N92,5)</f>
        <v>0</v>
      </c>
      <c r="P92" s="224">
        <v>0</v>
      </c>
      <c r="Q92" s="224">
        <f>ROUND(E92*P92,5)</f>
        <v>0</v>
      </c>
      <c r="R92" s="224"/>
      <c r="S92" s="224"/>
      <c r="T92" s="225">
        <v>0</v>
      </c>
      <c r="U92" s="224">
        <f>ROUND(E92*T92,2)</f>
        <v>0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205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>
        <v>55</v>
      </c>
      <c r="B93" s="221" t="s">
        <v>242</v>
      </c>
      <c r="C93" s="266" t="s">
        <v>243</v>
      </c>
      <c r="D93" s="223" t="s">
        <v>175</v>
      </c>
      <c r="E93" s="230">
        <v>1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0</v>
      </c>
      <c r="M93" s="234">
        <f>G93*(1+L93/100)</f>
        <v>0</v>
      </c>
      <c r="N93" s="224">
        <v>0</v>
      </c>
      <c r="O93" s="224">
        <f>ROUND(E93*N93,5)</f>
        <v>0</v>
      </c>
      <c r="P93" s="224">
        <v>0</v>
      </c>
      <c r="Q93" s="224">
        <f>ROUND(E93*P93,5)</f>
        <v>0</v>
      </c>
      <c r="R93" s="224"/>
      <c r="S93" s="224"/>
      <c r="T93" s="225">
        <v>0</v>
      </c>
      <c r="U93" s="224">
        <f>ROUND(E93*T93,2)</f>
        <v>0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205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>
        <v>56</v>
      </c>
      <c r="B94" s="221" t="s">
        <v>244</v>
      </c>
      <c r="C94" s="266" t="s">
        <v>245</v>
      </c>
      <c r="D94" s="223" t="s">
        <v>175</v>
      </c>
      <c r="E94" s="230">
        <v>2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0</v>
      </c>
      <c r="M94" s="234">
        <f>G94*(1+L94/100)</f>
        <v>0</v>
      </c>
      <c r="N94" s="224">
        <v>0</v>
      </c>
      <c r="O94" s="224">
        <f>ROUND(E94*N94,5)</f>
        <v>0</v>
      </c>
      <c r="P94" s="224">
        <v>0</v>
      </c>
      <c r="Q94" s="224">
        <f>ROUND(E94*P94,5)</f>
        <v>0</v>
      </c>
      <c r="R94" s="224"/>
      <c r="S94" s="224"/>
      <c r="T94" s="225">
        <v>0</v>
      </c>
      <c r="U94" s="224">
        <f>ROUND(E94*T94,2)</f>
        <v>0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205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22.5" outlineLevel="1" x14ac:dyDescent="0.2">
      <c r="A95" s="215">
        <v>57</v>
      </c>
      <c r="B95" s="221" t="s">
        <v>246</v>
      </c>
      <c r="C95" s="266" t="s">
        <v>247</v>
      </c>
      <c r="D95" s="223" t="s">
        <v>175</v>
      </c>
      <c r="E95" s="230">
        <v>3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0</v>
      </c>
      <c r="M95" s="234">
        <f>G95*(1+L95/100)</f>
        <v>0</v>
      </c>
      <c r="N95" s="224">
        <v>0</v>
      </c>
      <c r="O95" s="224">
        <f>ROUND(E95*N95,5)</f>
        <v>0</v>
      </c>
      <c r="P95" s="224">
        <v>0</v>
      </c>
      <c r="Q95" s="224">
        <f>ROUND(E95*P95,5)</f>
        <v>0</v>
      </c>
      <c r="R95" s="224"/>
      <c r="S95" s="224"/>
      <c r="T95" s="225">
        <v>0</v>
      </c>
      <c r="U95" s="224">
        <f>ROUND(E95*T95,2)</f>
        <v>0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205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>
        <v>58</v>
      </c>
      <c r="B96" s="221" t="s">
        <v>248</v>
      </c>
      <c r="C96" s="266" t="s">
        <v>249</v>
      </c>
      <c r="D96" s="223" t="s">
        <v>106</v>
      </c>
      <c r="E96" s="230">
        <v>60.4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0</v>
      </c>
      <c r="M96" s="234">
        <f>G96*(1+L96/100)</f>
        <v>0</v>
      </c>
      <c r="N96" s="224">
        <v>0</v>
      </c>
      <c r="O96" s="224">
        <f>ROUND(E96*N96,5)</f>
        <v>0</v>
      </c>
      <c r="P96" s="224">
        <v>0</v>
      </c>
      <c r="Q96" s="224">
        <f>ROUND(E96*P96,5)</f>
        <v>0</v>
      </c>
      <c r="R96" s="224"/>
      <c r="S96" s="224"/>
      <c r="T96" s="225">
        <v>2.5999999999999999E-2</v>
      </c>
      <c r="U96" s="224">
        <f>ROUND(E96*T96,2)</f>
        <v>1.57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103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59</v>
      </c>
      <c r="B97" s="221" t="s">
        <v>250</v>
      </c>
      <c r="C97" s="266" t="s">
        <v>251</v>
      </c>
      <c r="D97" s="223" t="s">
        <v>106</v>
      </c>
      <c r="E97" s="230">
        <v>29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0</v>
      </c>
      <c r="M97" s="234">
        <f>G97*(1+L97/100)</f>
        <v>0</v>
      </c>
      <c r="N97" s="224">
        <v>0</v>
      </c>
      <c r="O97" s="224">
        <f>ROUND(E97*N97,5)</f>
        <v>0</v>
      </c>
      <c r="P97" s="224">
        <v>0</v>
      </c>
      <c r="Q97" s="224">
        <f>ROUND(E97*P97,5)</f>
        <v>0</v>
      </c>
      <c r="R97" s="224"/>
      <c r="S97" s="224"/>
      <c r="T97" s="225">
        <v>5.8999999999999997E-2</v>
      </c>
      <c r="U97" s="224">
        <f>ROUND(E97*T97,2)</f>
        <v>1.71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103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>
        <v>60</v>
      </c>
      <c r="B98" s="221" t="s">
        <v>252</v>
      </c>
      <c r="C98" s="266" t="s">
        <v>253</v>
      </c>
      <c r="D98" s="223" t="s">
        <v>106</v>
      </c>
      <c r="E98" s="230">
        <v>38.4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0</v>
      </c>
      <c r="M98" s="234">
        <f>G98*(1+L98/100)</f>
        <v>0</v>
      </c>
      <c r="N98" s="224">
        <v>0</v>
      </c>
      <c r="O98" s="224">
        <f>ROUND(E98*N98,5)</f>
        <v>0</v>
      </c>
      <c r="P98" s="224">
        <v>0</v>
      </c>
      <c r="Q98" s="224">
        <f>ROUND(E98*P98,5)</f>
        <v>0</v>
      </c>
      <c r="R98" s="224"/>
      <c r="S98" s="224"/>
      <c r="T98" s="225">
        <v>7.9000000000000001E-2</v>
      </c>
      <c r="U98" s="224">
        <f>ROUND(E98*T98,2)</f>
        <v>3.03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103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>
        <v>61</v>
      </c>
      <c r="B99" s="221" t="s">
        <v>254</v>
      </c>
      <c r="C99" s="266" t="s">
        <v>255</v>
      </c>
      <c r="D99" s="223" t="s">
        <v>175</v>
      </c>
      <c r="E99" s="230">
        <v>2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0</v>
      </c>
      <c r="M99" s="234">
        <f>G99*(1+L99/100)</f>
        <v>0</v>
      </c>
      <c r="N99" s="224">
        <v>0</v>
      </c>
      <c r="O99" s="224">
        <f>ROUND(E99*N99,5)</f>
        <v>0</v>
      </c>
      <c r="P99" s="224">
        <v>0</v>
      </c>
      <c r="Q99" s="224">
        <f>ROUND(E99*P99,5)</f>
        <v>0</v>
      </c>
      <c r="R99" s="224"/>
      <c r="S99" s="224"/>
      <c r="T99" s="225">
        <v>0</v>
      </c>
      <c r="U99" s="224">
        <f>ROUND(E99*T99,2)</f>
        <v>0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103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22.5" outlineLevel="1" x14ac:dyDescent="0.2">
      <c r="A100" s="215">
        <v>62</v>
      </c>
      <c r="B100" s="221" t="s">
        <v>256</v>
      </c>
      <c r="C100" s="266" t="s">
        <v>257</v>
      </c>
      <c r="D100" s="223" t="s">
        <v>258</v>
      </c>
      <c r="E100" s="230">
        <v>1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0</v>
      </c>
      <c r="M100" s="234">
        <f>G100*(1+L100/100)</f>
        <v>0</v>
      </c>
      <c r="N100" s="224">
        <v>0</v>
      </c>
      <c r="O100" s="224">
        <f>ROUND(E100*N100,5)</f>
        <v>0</v>
      </c>
      <c r="P100" s="224">
        <v>0</v>
      </c>
      <c r="Q100" s="224">
        <f>ROUND(E100*P100,5)</f>
        <v>0</v>
      </c>
      <c r="R100" s="224"/>
      <c r="S100" s="224"/>
      <c r="T100" s="225">
        <v>0</v>
      </c>
      <c r="U100" s="224">
        <f>ROUND(E100*T100,2)</f>
        <v>0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103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>
        <v>63</v>
      </c>
      <c r="B101" s="221" t="s">
        <v>259</v>
      </c>
      <c r="C101" s="266" t="s">
        <v>260</v>
      </c>
      <c r="D101" s="223" t="s">
        <v>175</v>
      </c>
      <c r="E101" s="230">
        <v>1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0</v>
      </c>
      <c r="M101" s="234">
        <f>G101*(1+L101/100)</f>
        <v>0</v>
      </c>
      <c r="N101" s="224">
        <v>0</v>
      </c>
      <c r="O101" s="224">
        <f>ROUND(E101*N101,5)</f>
        <v>0</v>
      </c>
      <c r="P101" s="224">
        <v>0</v>
      </c>
      <c r="Q101" s="224">
        <f>ROUND(E101*P101,5)</f>
        <v>0</v>
      </c>
      <c r="R101" s="224"/>
      <c r="S101" s="224"/>
      <c r="T101" s="225">
        <v>9.2829999999999995</v>
      </c>
      <c r="U101" s="224">
        <f>ROUND(E101*T101,2)</f>
        <v>9.2799999999999994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103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>
        <v>64</v>
      </c>
      <c r="B102" s="221" t="s">
        <v>261</v>
      </c>
      <c r="C102" s="266" t="s">
        <v>262</v>
      </c>
      <c r="D102" s="223" t="s">
        <v>106</v>
      </c>
      <c r="E102" s="230">
        <v>10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0</v>
      </c>
      <c r="M102" s="234">
        <f>G102*(1+L102/100)</f>
        <v>0</v>
      </c>
      <c r="N102" s="224">
        <v>0</v>
      </c>
      <c r="O102" s="224">
        <f>ROUND(E102*N102,5)</f>
        <v>0</v>
      </c>
      <c r="P102" s="224">
        <v>0</v>
      </c>
      <c r="Q102" s="224">
        <f>ROUND(E102*P102,5)</f>
        <v>0</v>
      </c>
      <c r="R102" s="224"/>
      <c r="S102" s="224"/>
      <c r="T102" s="225">
        <v>3.2000000000000001E-2</v>
      </c>
      <c r="U102" s="224">
        <f>ROUND(E102*T102,2)</f>
        <v>0.32</v>
      </c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103</v>
      </c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>
        <v>65</v>
      </c>
      <c r="B103" s="221" t="s">
        <v>263</v>
      </c>
      <c r="C103" s="266" t="s">
        <v>264</v>
      </c>
      <c r="D103" s="223" t="s">
        <v>106</v>
      </c>
      <c r="E103" s="230">
        <v>3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0</v>
      </c>
      <c r="M103" s="234">
        <f>G103*(1+L103/100)</f>
        <v>0</v>
      </c>
      <c r="N103" s="224">
        <v>0</v>
      </c>
      <c r="O103" s="224">
        <f>ROUND(E103*N103,5)</f>
        <v>0</v>
      </c>
      <c r="P103" s="224">
        <v>0</v>
      </c>
      <c r="Q103" s="224">
        <f>ROUND(E103*P103,5)</f>
        <v>0</v>
      </c>
      <c r="R103" s="224"/>
      <c r="S103" s="224"/>
      <c r="T103" s="225">
        <v>3.4000000000000002E-2</v>
      </c>
      <c r="U103" s="224">
        <f>ROUND(E103*T103,2)</f>
        <v>0.1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103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>
        <v>66</v>
      </c>
      <c r="B104" s="221" t="s">
        <v>265</v>
      </c>
      <c r="C104" s="266" t="s">
        <v>266</v>
      </c>
      <c r="D104" s="223" t="s">
        <v>106</v>
      </c>
      <c r="E104" s="230">
        <v>10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0</v>
      </c>
      <c r="M104" s="234">
        <f>G104*(1+L104/100)</f>
        <v>0</v>
      </c>
      <c r="N104" s="224">
        <v>0</v>
      </c>
      <c r="O104" s="224">
        <f>ROUND(E104*N104,5)</f>
        <v>0</v>
      </c>
      <c r="P104" s="224">
        <v>0</v>
      </c>
      <c r="Q104" s="224">
        <f>ROUND(E104*P104,5)</f>
        <v>0</v>
      </c>
      <c r="R104" s="224"/>
      <c r="S104" s="224"/>
      <c r="T104" s="225">
        <v>0</v>
      </c>
      <c r="U104" s="224">
        <f>ROUND(E104*T104,2)</f>
        <v>0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205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15">
        <v>67</v>
      </c>
      <c r="B105" s="221" t="s">
        <v>267</v>
      </c>
      <c r="C105" s="266" t="s">
        <v>268</v>
      </c>
      <c r="D105" s="223" t="s">
        <v>106</v>
      </c>
      <c r="E105" s="230">
        <v>3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0</v>
      </c>
      <c r="M105" s="234">
        <f>G105*(1+L105/100)</f>
        <v>0</v>
      </c>
      <c r="N105" s="224">
        <v>0</v>
      </c>
      <c r="O105" s="224">
        <f>ROUND(E105*N105,5)</f>
        <v>0</v>
      </c>
      <c r="P105" s="224">
        <v>0</v>
      </c>
      <c r="Q105" s="224">
        <f>ROUND(E105*P105,5)</f>
        <v>0</v>
      </c>
      <c r="R105" s="224"/>
      <c r="S105" s="224"/>
      <c r="T105" s="225">
        <v>0</v>
      </c>
      <c r="U105" s="224">
        <f>ROUND(E105*T105,2)</f>
        <v>0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205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>
        <v>68</v>
      </c>
      <c r="B106" s="221" t="s">
        <v>269</v>
      </c>
      <c r="C106" s="266" t="s">
        <v>270</v>
      </c>
      <c r="D106" s="223" t="s">
        <v>175</v>
      </c>
      <c r="E106" s="230">
        <v>1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0</v>
      </c>
      <c r="M106" s="234">
        <f>G106*(1+L106/100)</f>
        <v>0</v>
      </c>
      <c r="N106" s="224">
        <v>8.0000000000000007E-5</v>
      </c>
      <c r="O106" s="224">
        <f>ROUND(E106*N106,5)</f>
        <v>8.0000000000000007E-5</v>
      </c>
      <c r="P106" s="224">
        <v>0</v>
      </c>
      <c r="Q106" s="224">
        <f>ROUND(E106*P106,5)</f>
        <v>0</v>
      </c>
      <c r="R106" s="224"/>
      <c r="S106" s="224"/>
      <c r="T106" s="225">
        <v>0.92</v>
      </c>
      <c r="U106" s="224">
        <f>ROUND(E106*T106,2)</f>
        <v>0.92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103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>
        <v>69</v>
      </c>
      <c r="B107" s="221" t="s">
        <v>271</v>
      </c>
      <c r="C107" s="266" t="s">
        <v>272</v>
      </c>
      <c r="D107" s="223" t="s">
        <v>106</v>
      </c>
      <c r="E107" s="230">
        <v>10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0</v>
      </c>
      <c r="M107" s="234">
        <f>G107*(1+L107/100)</f>
        <v>0</v>
      </c>
      <c r="N107" s="224">
        <v>0</v>
      </c>
      <c r="O107" s="224">
        <f>ROUND(E107*N107,5)</f>
        <v>0</v>
      </c>
      <c r="P107" s="224">
        <v>0</v>
      </c>
      <c r="Q107" s="224">
        <f>ROUND(E107*P107,5)</f>
        <v>0</v>
      </c>
      <c r="R107" s="224"/>
      <c r="S107" s="224"/>
      <c r="T107" s="225">
        <v>0.192</v>
      </c>
      <c r="U107" s="224">
        <f>ROUND(E107*T107,2)</f>
        <v>1.92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103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15">
        <v>70</v>
      </c>
      <c r="B108" s="221" t="s">
        <v>273</v>
      </c>
      <c r="C108" s="266" t="s">
        <v>274</v>
      </c>
      <c r="D108" s="223" t="s">
        <v>258</v>
      </c>
      <c r="E108" s="230">
        <v>1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0</v>
      </c>
      <c r="M108" s="234">
        <f>G108*(1+L108/100)</f>
        <v>0</v>
      </c>
      <c r="N108" s="224">
        <v>0</v>
      </c>
      <c r="O108" s="224">
        <f>ROUND(E108*N108,5)</f>
        <v>0</v>
      </c>
      <c r="P108" s="224">
        <v>0</v>
      </c>
      <c r="Q108" s="224">
        <f>ROUND(E108*P108,5)</f>
        <v>0</v>
      </c>
      <c r="R108" s="224"/>
      <c r="S108" s="224"/>
      <c r="T108" s="225">
        <v>0</v>
      </c>
      <c r="U108" s="224">
        <f>ROUND(E108*T108,2)</f>
        <v>0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103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>
        <v>71</v>
      </c>
      <c r="B109" s="221" t="s">
        <v>275</v>
      </c>
      <c r="C109" s="266" t="s">
        <v>276</v>
      </c>
      <c r="D109" s="223" t="s">
        <v>175</v>
      </c>
      <c r="E109" s="230">
        <v>1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0</v>
      </c>
      <c r="M109" s="234">
        <f>G109*(1+L109/100)</f>
        <v>0</v>
      </c>
      <c r="N109" s="224">
        <v>0.11178</v>
      </c>
      <c r="O109" s="224">
        <f>ROUND(E109*N109,5)</f>
        <v>0.11178</v>
      </c>
      <c r="P109" s="224">
        <v>0</v>
      </c>
      <c r="Q109" s="224">
        <f>ROUND(E109*P109,5)</f>
        <v>0</v>
      </c>
      <c r="R109" s="224"/>
      <c r="S109" s="224"/>
      <c r="T109" s="225">
        <v>0.86299999999999999</v>
      </c>
      <c r="U109" s="224">
        <f>ROUND(E109*T109,2)</f>
        <v>0.86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103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 x14ac:dyDescent="0.2">
      <c r="A110" s="215">
        <v>72</v>
      </c>
      <c r="B110" s="221" t="s">
        <v>277</v>
      </c>
      <c r="C110" s="266" t="s">
        <v>278</v>
      </c>
      <c r="D110" s="223" t="s">
        <v>175</v>
      </c>
      <c r="E110" s="230">
        <v>1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0</v>
      </c>
      <c r="M110" s="234">
        <f>G110*(1+L110/100)</f>
        <v>0</v>
      </c>
      <c r="N110" s="224">
        <v>0</v>
      </c>
      <c r="O110" s="224">
        <f>ROUND(E110*N110,5)</f>
        <v>0</v>
      </c>
      <c r="P110" s="224">
        <v>0</v>
      </c>
      <c r="Q110" s="224">
        <f>ROUND(E110*P110,5)</f>
        <v>0</v>
      </c>
      <c r="R110" s="224"/>
      <c r="S110" s="224"/>
      <c r="T110" s="225">
        <v>0</v>
      </c>
      <c r="U110" s="224">
        <f>ROUND(E110*T110,2)</f>
        <v>0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205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>
        <v>73</v>
      </c>
      <c r="B111" s="221" t="s">
        <v>279</v>
      </c>
      <c r="C111" s="266" t="s">
        <v>280</v>
      </c>
      <c r="D111" s="223" t="s">
        <v>258</v>
      </c>
      <c r="E111" s="230">
        <v>1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0</v>
      </c>
      <c r="M111" s="234">
        <f>G111*(1+L111/100)</f>
        <v>0</v>
      </c>
      <c r="N111" s="224">
        <v>0</v>
      </c>
      <c r="O111" s="224">
        <f>ROUND(E111*N111,5)</f>
        <v>0</v>
      </c>
      <c r="P111" s="224">
        <v>0</v>
      </c>
      <c r="Q111" s="224">
        <f>ROUND(E111*P111,5)</f>
        <v>0</v>
      </c>
      <c r="R111" s="224"/>
      <c r="S111" s="224"/>
      <c r="T111" s="225">
        <v>0</v>
      </c>
      <c r="U111" s="224">
        <f>ROUND(E111*T111,2)</f>
        <v>0</v>
      </c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103</v>
      </c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>
        <v>74</v>
      </c>
      <c r="B112" s="221" t="s">
        <v>281</v>
      </c>
      <c r="C112" s="266" t="s">
        <v>249</v>
      </c>
      <c r="D112" s="223" t="s">
        <v>106</v>
      </c>
      <c r="E112" s="230">
        <v>13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0</v>
      </c>
      <c r="M112" s="234">
        <f>G112*(1+L112/100)</f>
        <v>0</v>
      </c>
      <c r="N112" s="224">
        <v>0</v>
      </c>
      <c r="O112" s="224">
        <f>ROUND(E112*N112,5)</f>
        <v>0</v>
      </c>
      <c r="P112" s="224">
        <v>0</v>
      </c>
      <c r="Q112" s="224">
        <f>ROUND(E112*P112,5)</f>
        <v>0</v>
      </c>
      <c r="R112" s="224"/>
      <c r="S112" s="224"/>
      <c r="T112" s="225">
        <v>2.5999999999999999E-2</v>
      </c>
      <c r="U112" s="224">
        <f>ROUND(E112*T112,2)</f>
        <v>0.34</v>
      </c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103</v>
      </c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>
        <v>75</v>
      </c>
      <c r="B113" s="221" t="s">
        <v>282</v>
      </c>
      <c r="C113" s="266" t="s">
        <v>283</v>
      </c>
      <c r="D113" s="223" t="s">
        <v>106</v>
      </c>
      <c r="E113" s="230">
        <v>13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0</v>
      </c>
      <c r="M113" s="234">
        <f>G113*(1+L113/100)</f>
        <v>0</v>
      </c>
      <c r="N113" s="224">
        <v>0</v>
      </c>
      <c r="O113" s="224">
        <f>ROUND(E113*N113,5)</f>
        <v>0</v>
      </c>
      <c r="P113" s="224">
        <v>0</v>
      </c>
      <c r="Q113" s="224">
        <f>ROUND(E113*P113,5)</f>
        <v>0</v>
      </c>
      <c r="R113" s="224"/>
      <c r="S113" s="224"/>
      <c r="T113" s="225">
        <v>0</v>
      </c>
      <c r="U113" s="224">
        <f>ROUND(E113*T113,2)</f>
        <v>0</v>
      </c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103</v>
      </c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>
        <v>76</v>
      </c>
      <c r="B114" s="221" t="s">
        <v>284</v>
      </c>
      <c r="C114" s="266" t="s">
        <v>285</v>
      </c>
      <c r="D114" s="223" t="s">
        <v>106</v>
      </c>
      <c r="E114" s="230">
        <v>13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0</v>
      </c>
      <c r="M114" s="234">
        <f>G114*(1+L114/100)</f>
        <v>0</v>
      </c>
      <c r="N114" s="224">
        <v>0</v>
      </c>
      <c r="O114" s="224">
        <f>ROUND(E114*N114,5)</f>
        <v>0</v>
      </c>
      <c r="P114" s="224">
        <v>0</v>
      </c>
      <c r="Q114" s="224">
        <f>ROUND(E114*P114,5)</f>
        <v>0</v>
      </c>
      <c r="R114" s="224"/>
      <c r="S114" s="224"/>
      <c r="T114" s="225">
        <v>0.15</v>
      </c>
      <c r="U114" s="224">
        <f>ROUND(E114*T114,2)</f>
        <v>1.95</v>
      </c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103</v>
      </c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>
        <v>77</v>
      </c>
      <c r="B115" s="221" t="s">
        <v>286</v>
      </c>
      <c r="C115" s="266" t="s">
        <v>287</v>
      </c>
      <c r="D115" s="223" t="s">
        <v>106</v>
      </c>
      <c r="E115" s="230">
        <v>13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0</v>
      </c>
      <c r="M115" s="234">
        <f>G115*(1+L115/100)</f>
        <v>0</v>
      </c>
      <c r="N115" s="224">
        <v>0</v>
      </c>
      <c r="O115" s="224">
        <f>ROUND(E115*N115,5)</f>
        <v>0</v>
      </c>
      <c r="P115" s="224">
        <v>0</v>
      </c>
      <c r="Q115" s="224">
        <f>ROUND(E115*P115,5)</f>
        <v>0</v>
      </c>
      <c r="R115" s="224"/>
      <c r="S115" s="224"/>
      <c r="T115" s="225">
        <v>4.3999999999999997E-2</v>
      </c>
      <c r="U115" s="224">
        <f>ROUND(E115*T115,2)</f>
        <v>0.56999999999999995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103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ht="22.5" outlineLevel="1" x14ac:dyDescent="0.2">
      <c r="A116" s="215">
        <v>78</v>
      </c>
      <c r="B116" s="221" t="s">
        <v>288</v>
      </c>
      <c r="C116" s="266" t="s">
        <v>289</v>
      </c>
      <c r="D116" s="223" t="s">
        <v>175</v>
      </c>
      <c r="E116" s="230">
        <v>10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0</v>
      </c>
      <c r="M116" s="234">
        <f>G116*(1+L116/100)</f>
        <v>0</v>
      </c>
      <c r="N116" s="224">
        <v>0</v>
      </c>
      <c r="O116" s="224">
        <f>ROUND(E116*N116,5)</f>
        <v>0</v>
      </c>
      <c r="P116" s="224">
        <v>0</v>
      </c>
      <c r="Q116" s="224">
        <f>ROUND(E116*P116,5)</f>
        <v>0</v>
      </c>
      <c r="R116" s="224"/>
      <c r="S116" s="224"/>
      <c r="T116" s="225">
        <v>0</v>
      </c>
      <c r="U116" s="224">
        <f>ROUND(E116*T116,2)</f>
        <v>0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103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15">
        <v>79</v>
      </c>
      <c r="B117" s="221" t="s">
        <v>290</v>
      </c>
      <c r="C117" s="266" t="s">
        <v>291</v>
      </c>
      <c r="D117" s="223" t="s">
        <v>258</v>
      </c>
      <c r="E117" s="230">
        <v>1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0</v>
      </c>
      <c r="M117" s="234">
        <f>G117*(1+L117/100)</f>
        <v>0</v>
      </c>
      <c r="N117" s="224">
        <v>0</v>
      </c>
      <c r="O117" s="224">
        <f>ROUND(E117*N117,5)</f>
        <v>0</v>
      </c>
      <c r="P117" s="224">
        <v>0</v>
      </c>
      <c r="Q117" s="224">
        <f>ROUND(E117*P117,5)</f>
        <v>0</v>
      </c>
      <c r="R117" s="224"/>
      <c r="S117" s="224"/>
      <c r="T117" s="225">
        <v>0</v>
      </c>
      <c r="U117" s="224">
        <f>ROUND(E117*T117,2)</f>
        <v>0</v>
      </c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103</v>
      </c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ht="22.5" outlineLevel="1" x14ac:dyDescent="0.2">
      <c r="A118" s="215">
        <v>80</v>
      </c>
      <c r="B118" s="221" t="s">
        <v>292</v>
      </c>
      <c r="C118" s="266" t="s">
        <v>293</v>
      </c>
      <c r="D118" s="223" t="s">
        <v>258</v>
      </c>
      <c r="E118" s="230">
        <v>1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0</v>
      </c>
      <c r="M118" s="234">
        <f>G118*(1+L118/100)</f>
        <v>0</v>
      </c>
      <c r="N118" s="224">
        <v>0</v>
      </c>
      <c r="O118" s="224">
        <f>ROUND(E118*N118,5)</f>
        <v>0</v>
      </c>
      <c r="P118" s="224">
        <v>0</v>
      </c>
      <c r="Q118" s="224">
        <f>ROUND(E118*P118,5)</f>
        <v>0</v>
      </c>
      <c r="R118" s="224"/>
      <c r="S118" s="224"/>
      <c r="T118" s="225">
        <v>0</v>
      </c>
      <c r="U118" s="224">
        <f>ROUND(E118*T118,2)</f>
        <v>0</v>
      </c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103</v>
      </c>
      <c r="AF118" s="214"/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>
        <v>81</v>
      </c>
      <c r="B119" s="221" t="s">
        <v>294</v>
      </c>
      <c r="C119" s="266" t="s">
        <v>295</v>
      </c>
      <c r="D119" s="223" t="s">
        <v>258</v>
      </c>
      <c r="E119" s="230">
        <v>1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0</v>
      </c>
      <c r="M119" s="234">
        <f>G119*(1+L119/100)</f>
        <v>0</v>
      </c>
      <c r="N119" s="224">
        <v>0</v>
      </c>
      <c r="O119" s="224">
        <f>ROUND(E119*N119,5)</f>
        <v>0</v>
      </c>
      <c r="P119" s="224">
        <v>0</v>
      </c>
      <c r="Q119" s="224">
        <f>ROUND(E119*P119,5)</f>
        <v>0</v>
      </c>
      <c r="R119" s="224"/>
      <c r="S119" s="224"/>
      <c r="T119" s="225">
        <v>0</v>
      </c>
      <c r="U119" s="224">
        <f>ROUND(E119*T119,2)</f>
        <v>0</v>
      </c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103</v>
      </c>
      <c r="AF119" s="214"/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x14ac:dyDescent="0.2">
      <c r="A120" s="216" t="s">
        <v>98</v>
      </c>
      <c r="B120" s="222" t="s">
        <v>67</v>
      </c>
      <c r="C120" s="268" t="s">
        <v>68</v>
      </c>
      <c r="D120" s="227"/>
      <c r="E120" s="232"/>
      <c r="F120" s="235"/>
      <c r="G120" s="235">
        <f>SUMIF(AE121:AE126,"&lt;&gt;NOR",G121:G126)</f>
        <v>0</v>
      </c>
      <c r="H120" s="235"/>
      <c r="I120" s="235">
        <f>SUM(I121:I126)</f>
        <v>0</v>
      </c>
      <c r="J120" s="235"/>
      <c r="K120" s="235">
        <f>SUM(K121:K126)</f>
        <v>0</v>
      </c>
      <c r="L120" s="235"/>
      <c r="M120" s="235">
        <f>SUM(M121:M126)</f>
        <v>0</v>
      </c>
      <c r="N120" s="228"/>
      <c r="O120" s="228">
        <f>SUM(O121:O126)</f>
        <v>0</v>
      </c>
      <c r="P120" s="228"/>
      <c r="Q120" s="228">
        <f>SUM(Q121:Q126)</f>
        <v>0</v>
      </c>
      <c r="R120" s="228"/>
      <c r="S120" s="228"/>
      <c r="T120" s="229"/>
      <c r="U120" s="228">
        <f>SUM(U121:U126)</f>
        <v>4.2</v>
      </c>
      <c r="AE120" t="s">
        <v>99</v>
      </c>
    </row>
    <row r="121" spans="1:60" outlineLevel="1" x14ac:dyDescent="0.2">
      <c r="A121" s="215">
        <v>82</v>
      </c>
      <c r="B121" s="221" t="s">
        <v>296</v>
      </c>
      <c r="C121" s="266" t="s">
        <v>297</v>
      </c>
      <c r="D121" s="223" t="s">
        <v>172</v>
      </c>
      <c r="E121" s="230">
        <v>1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0</v>
      </c>
      <c r="M121" s="234">
        <f>G121*(1+L121/100)</f>
        <v>0</v>
      </c>
      <c r="N121" s="224">
        <v>0</v>
      </c>
      <c r="O121" s="224">
        <f>ROUND(E121*N121,5)</f>
        <v>0</v>
      </c>
      <c r="P121" s="224">
        <v>0</v>
      </c>
      <c r="Q121" s="224">
        <f>ROUND(E121*P121,5)</f>
        <v>0</v>
      </c>
      <c r="R121" s="224"/>
      <c r="S121" s="224"/>
      <c r="T121" s="225">
        <v>0.1045</v>
      </c>
      <c r="U121" s="224">
        <f>ROUND(E121*T121,2)</f>
        <v>0.1</v>
      </c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103</v>
      </c>
      <c r="AF121" s="214"/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>
        <v>83</v>
      </c>
      <c r="B122" s="221" t="s">
        <v>298</v>
      </c>
      <c r="C122" s="266" t="s">
        <v>299</v>
      </c>
      <c r="D122" s="223" t="s">
        <v>172</v>
      </c>
      <c r="E122" s="230">
        <v>1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0</v>
      </c>
      <c r="M122" s="234">
        <f>G122*(1+L122/100)</f>
        <v>0</v>
      </c>
      <c r="N122" s="224">
        <v>0</v>
      </c>
      <c r="O122" s="224">
        <f>ROUND(E122*N122,5)</f>
        <v>0</v>
      </c>
      <c r="P122" s="224">
        <v>0</v>
      </c>
      <c r="Q122" s="224">
        <f>ROUND(E122*P122,5)</f>
        <v>0</v>
      </c>
      <c r="R122" s="224"/>
      <c r="S122" s="224"/>
      <c r="T122" s="225">
        <v>0.80320000000000003</v>
      </c>
      <c r="U122" s="224">
        <f>ROUND(E122*T122,2)</f>
        <v>0.8</v>
      </c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103</v>
      </c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>
        <v>84</v>
      </c>
      <c r="B123" s="221" t="s">
        <v>300</v>
      </c>
      <c r="C123" s="266" t="s">
        <v>301</v>
      </c>
      <c r="D123" s="223" t="s">
        <v>172</v>
      </c>
      <c r="E123" s="230">
        <v>15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0</v>
      </c>
      <c r="M123" s="234">
        <f>G123*(1+L123/100)</f>
        <v>0</v>
      </c>
      <c r="N123" s="224">
        <v>0</v>
      </c>
      <c r="O123" s="224">
        <f>ROUND(E123*N123,5)</f>
        <v>0</v>
      </c>
      <c r="P123" s="224">
        <v>0</v>
      </c>
      <c r="Q123" s="224">
        <f>ROUND(E123*P123,5)</f>
        <v>0</v>
      </c>
      <c r="R123" s="224"/>
      <c r="S123" s="224"/>
      <c r="T123" s="225">
        <v>0.21149999999999999</v>
      </c>
      <c r="U123" s="224">
        <f>ROUND(E123*T123,2)</f>
        <v>3.17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103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>
        <v>85</v>
      </c>
      <c r="B124" s="221" t="s">
        <v>302</v>
      </c>
      <c r="C124" s="266" t="s">
        <v>303</v>
      </c>
      <c r="D124" s="223" t="s">
        <v>172</v>
      </c>
      <c r="E124" s="230">
        <v>15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0</v>
      </c>
      <c r="M124" s="234">
        <f>G124*(1+L124/100)</f>
        <v>0</v>
      </c>
      <c r="N124" s="224">
        <v>0</v>
      </c>
      <c r="O124" s="224">
        <f>ROUND(E124*N124,5)</f>
        <v>0</v>
      </c>
      <c r="P124" s="224">
        <v>0</v>
      </c>
      <c r="Q124" s="224">
        <f>ROUND(E124*P124,5)</f>
        <v>0</v>
      </c>
      <c r="R124" s="224"/>
      <c r="S124" s="224"/>
      <c r="T124" s="225">
        <v>0</v>
      </c>
      <c r="U124" s="224">
        <f>ROUND(E124*T124,2)</f>
        <v>0</v>
      </c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103</v>
      </c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>
        <v>86</v>
      </c>
      <c r="B125" s="221" t="s">
        <v>304</v>
      </c>
      <c r="C125" s="266" t="s">
        <v>305</v>
      </c>
      <c r="D125" s="223" t="s">
        <v>172</v>
      </c>
      <c r="E125" s="230">
        <v>8</v>
      </c>
      <c r="F125" s="233"/>
      <c r="G125" s="234">
        <f>ROUND(E125*F125,2)</f>
        <v>0</v>
      </c>
      <c r="H125" s="233"/>
      <c r="I125" s="234">
        <f>ROUND(E125*H125,2)</f>
        <v>0</v>
      </c>
      <c r="J125" s="233"/>
      <c r="K125" s="234">
        <f>ROUND(E125*J125,2)</f>
        <v>0</v>
      </c>
      <c r="L125" s="234">
        <v>0</v>
      </c>
      <c r="M125" s="234">
        <f>G125*(1+L125/100)</f>
        <v>0</v>
      </c>
      <c r="N125" s="224">
        <v>0</v>
      </c>
      <c r="O125" s="224">
        <f>ROUND(E125*N125,5)</f>
        <v>0</v>
      </c>
      <c r="P125" s="224">
        <v>0</v>
      </c>
      <c r="Q125" s="224">
        <f>ROUND(E125*P125,5)</f>
        <v>0</v>
      </c>
      <c r="R125" s="224"/>
      <c r="S125" s="224"/>
      <c r="T125" s="225">
        <v>1.6E-2</v>
      </c>
      <c r="U125" s="224">
        <f>ROUND(E125*T125,2)</f>
        <v>0.13</v>
      </c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103</v>
      </c>
      <c r="AF125" s="214"/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15">
        <v>87</v>
      </c>
      <c r="B126" s="221" t="s">
        <v>306</v>
      </c>
      <c r="C126" s="266" t="s">
        <v>307</v>
      </c>
      <c r="D126" s="223" t="s">
        <v>172</v>
      </c>
      <c r="E126" s="230">
        <v>8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34">
        <v>0</v>
      </c>
      <c r="M126" s="234">
        <f>G126*(1+L126/100)</f>
        <v>0</v>
      </c>
      <c r="N126" s="224">
        <v>0</v>
      </c>
      <c r="O126" s="224">
        <f>ROUND(E126*N126,5)</f>
        <v>0</v>
      </c>
      <c r="P126" s="224">
        <v>0</v>
      </c>
      <c r="Q126" s="224">
        <f>ROUND(E126*P126,5)</f>
        <v>0</v>
      </c>
      <c r="R126" s="224"/>
      <c r="S126" s="224"/>
      <c r="T126" s="225">
        <v>0</v>
      </c>
      <c r="U126" s="224">
        <f>ROUND(E126*T126,2)</f>
        <v>0</v>
      </c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103</v>
      </c>
      <c r="AF126" s="214"/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x14ac:dyDescent="0.2">
      <c r="A127" s="216" t="s">
        <v>98</v>
      </c>
      <c r="B127" s="222" t="s">
        <v>69</v>
      </c>
      <c r="C127" s="268" t="s">
        <v>70</v>
      </c>
      <c r="D127" s="227"/>
      <c r="E127" s="232"/>
      <c r="F127" s="235"/>
      <c r="G127" s="235">
        <f>SUMIF(AE128:AE129,"&lt;&gt;NOR",G128:G129)</f>
        <v>0</v>
      </c>
      <c r="H127" s="235"/>
      <c r="I127" s="235">
        <f>SUM(I128:I129)</f>
        <v>0</v>
      </c>
      <c r="J127" s="235"/>
      <c r="K127" s="235">
        <f>SUM(K128:K129)</f>
        <v>0</v>
      </c>
      <c r="L127" s="235"/>
      <c r="M127" s="235">
        <f>SUM(M128:M129)</f>
        <v>0</v>
      </c>
      <c r="N127" s="228"/>
      <c r="O127" s="228">
        <f>SUM(O128:O129)</f>
        <v>2.52E-2</v>
      </c>
      <c r="P127" s="228"/>
      <c r="Q127" s="228">
        <f>SUM(Q128:Q129)</f>
        <v>0</v>
      </c>
      <c r="R127" s="228"/>
      <c r="S127" s="228"/>
      <c r="T127" s="229"/>
      <c r="U127" s="228">
        <f>SUM(U128:U129)</f>
        <v>0.66</v>
      </c>
      <c r="AE127" t="s">
        <v>99</v>
      </c>
    </row>
    <row r="128" spans="1:60" outlineLevel="1" x14ac:dyDescent="0.2">
      <c r="A128" s="215">
        <v>88</v>
      </c>
      <c r="B128" s="221" t="s">
        <v>308</v>
      </c>
      <c r="C128" s="266" t="s">
        <v>309</v>
      </c>
      <c r="D128" s="223" t="s">
        <v>175</v>
      </c>
      <c r="E128" s="230">
        <v>1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0</v>
      </c>
      <c r="M128" s="234">
        <f>G128*(1+L128/100)</f>
        <v>0</v>
      </c>
      <c r="N128" s="224">
        <v>2.52E-2</v>
      </c>
      <c r="O128" s="224">
        <f>ROUND(E128*N128,5)</f>
        <v>2.52E-2</v>
      </c>
      <c r="P128" s="224">
        <v>0</v>
      </c>
      <c r="Q128" s="224">
        <f>ROUND(E128*P128,5)</f>
        <v>0</v>
      </c>
      <c r="R128" s="224"/>
      <c r="S128" s="224"/>
      <c r="T128" s="225">
        <v>0.66</v>
      </c>
      <c r="U128" s="224">
        <f>ROUND(E128*T128,2)</f>
        <v>0.66</v>
      </c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103</v>
      </c>
      <c r="AF128" s="214"/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>
        <v>89</v>
      </c>
      <c r="B129" s="221" t="s">
        <v>310</v>
      </c>
      <c r="C129" s="266" t="s">
        <v>311</v>
      </c>
      <c r="D129" s="223" t="s">
        <v>0</v>
      </c>
      <c r="E129" s="230">
        <v>1.7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0</v>
      </c>
      <c r="M129" s="234">
        <f>G129*(1+L129/100)</f>
        <v>0</v>
      </c>
      <c r="N129" s="224">
        <v>0</v>
      </c>
      <c r="O129" s="224">
        <f>ROUND(E129*N129,5)</f>
        <v>0</v>
      </c>
      <c r="P129" s="224">
        <v>0</v>
      </c>
      <c r="Q129" s="224">
        <f>ROUND(E129*P129,5)</f>
        <v>0</v>
      </c>
      <c r="R129" s="224"/>
      <c r="S129" s="224"/>
      <c r="T129" s="225">
        <v>0</v>
      </c>
      <c r="U129" s="224">
        <f>ROUND(E129*T129,2)</f>
        <v>0</v>
      </c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103</v>
      </c>
      <c r="AF129" s="214"/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x14ac:dyDescent="0.2">
      <c r="A130" s="216" t="s">
        <v>98</v>
      </c>
      <c r="B130" s="222" t="s">
        <v>71</v>
      </c>
      <c r="C130" s="268" t="s">
        <v>26</v>
      </c>
      <c r="D130" s="227"/>
      <c r="E130" s="232"/>
      <c r="F130" s="235"/>
      <c r="G130" s="235">
        <f>SUMIF(AE131:AE132,"&lt;&gt;NOR",G131:G132)</f>
        <v>0</v>
      </c>
      <c r="H130" s="235"/>
      <c r="I130" s="235">
        <f>SUM(I131:I132)</f>
        <v>0</v>
      </c>
      <c r="J130" s="235"/>
      <c r="K130" s="235">
        <f>SUM(K131:K132)</f>
        <v>0</v>
      </c>
      <c r="L130" s="235"/>
      <c r="M130" s="235">
        <f>SUM(M131:M132)</f>
        <v>0</v>
      </c>
      <c r="N130" s="228"/>
      <c r="O130" s="228">
        <f>SUM(O131:O132)</f>
        <v>0</v>
      </c>
      <c r="P130" s="228"/>
      <c r="Q130" s="228">
        <f>SUM(Q131:Q132)</f>
        <v>0</v>
      </c>
      <c r="R130" s="228"/>
      <c r="S130" s="228"/>
      <c r="T130" s="229"/>
      <c r="U130" s="228">
        <f>SUM(U131:U132)</f>
        <v>0</v>
      </c>
      <c r="AE130" t="s">
        <v>99</v>
      </c>
    </row>
    <row r="131" spans="1:60" outlineLevel="1" x14ac:dyDescent="0.2">
      <c r="A131" s="215">
        <v>90</v>
      </c>
      <c r="B131" s="221" t="s">
        <v>312</v>
      </c>
      <c r="C131" s="266" t="s">
        <v>313</v>
      </c>
      <c r="D131" s="223" t="s">
        <v>314</v>
      </c>
      <c r="E131" s="230">
        <v>1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0</v>
      </c>
      <c r="M131" s="234">
        <f>G131*(1+L131/100)</f>
        <v>0</v>
      </c>
      <c r="N131" s="224">
        <v>0</v>
      </c>
      <c r="O131" s="224">
        <f>ROUND(E131*N131,5)</f>
        <v>0</v>
      </c>
      <c r="P131" s="224">
        <v>0</v>
      </c>
      <c r="Q131" s="224">
        <f>ROUND(E131*P131,5)</f>
        <v>0</v>
      </c>
      <c r="R131" s="224"/>
      <c r="S131" s="224"/>
      <c r="T131" s="225">
        <v>0</v>
      </c>
      <c r="U131" s="224">
        <f>ROUND(E131*T131,2)</f>
        <v>0</v>
      </c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103</v>
      </c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44">
        <v>91</v>
      </c>
      <c r="B132" s="245" t="s">
        <v>315</v>
      </c>
      <c r="C132" s="269" t="s">
        <v>316</v>
      </c>
      <c r="D132" s="246" t="s">
        <v>314</v>
      </c>
      <c r="E132" s="247">
        <v>1</v>
      </c>
      <c r="F132" s="248"/>
      <c r="G132" s="249">
        <f>ROUND(E132*F132,2)</f>
        <v>0</v>
      </c>
      <c r="H132" s="248"/>
      <c r="I132" s="249">
        <f>ROUND(E132*H132,2)</f>
        <v>0</v>
      </c>
      <c r="J132" s="248"/>
      <c r="K132" s="249">
        <f>ROUND(E132*J132,2)</f>
        <v>0</v>
      </c>
      <c r="L132" s="249">
        <v>0</v>
      </c>
      <c r="M132" s="249">
        <f>G132*(1+L132/100)</f>
        <v>0</v>
      </c>
      <c r="N132" s="250">
        <v>0</v>
      </c>
      <c r="O132" s="250">
        <f>ROUND(E132*N132,5)</f>
        <v>0</v>
      </c>
      <c r="P132" s="250">
        <v>0</v>
      </c>
      <c r="Q132" s="250">
        <f>ROUND(E132*P132,5)</f>
        <v>0</v>
      </c>
      <c r="R132" s="250"/>
      <c r="S132" s="250"/>
      <c r="T132" s="251">
        <v>0</v>
      </c>
      <c r="U132" s="250">
        <f>ROUND(E132*T132,2)</f>
        <v>0</v>
      </c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103</v>
      </c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x14ac:dyDescent="0.2">
      <c r="A133" s="6"/>
      <c r="B133" s="7" t="s">
        <v>317</v>
      </c>
      <c r="C133" s="270" t="s">
        <v>317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AC133">
        <v>15</v>
      </c>
      <c r="AD133">
        <v>21</v>
      </c>
    </row>
    <row r="134" spans="1:60" x14ac:dyDescent="0.2">
      <c r="A134" s="252"/>
      <c r="B134" s="253">
        <v>26</v>
      </c>
      <c r="C134" s="271" t="s">
        <v>317</v>
      </c>
      <c r="D134" s="254"/>
      <c r="E134" s="254"/>
      <c r="F134" s="254"/>
      <c r="G134" s="265">
        <f>G8+G34+G38+G58+G68+G71+G120+G127+G130</f>
        <v>0</v>
      </c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AC134">
        <f>SUMIF(L7:L132,AC133,G7:G132)</f>
        <v>0</v>
      </c>
      <c r="AD134">
        <f>SUMIF(L7:L132,AD133,G7:G132)</f>
        <v>0</v>
      </c>
      <c r="AE134" t="s">
        <v>318</v>
      </c>
    </row>
    <row r="135" spans="1:60" x14ac:dyDescent="0.2">
      <c r="A135" s="6"/>
      <c r="B135" s="7" t="s">
        <v>317</v>
      </c>
      <c r="C135" s="270" t="s">
        <v>317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60" x14ac:dyDescent="0.2">
      <c r="A136" s="6"/>
      <c r="B136" s="7" t="s">
        <v>317</v>
      </c>
      <c r="C136" s="270" t="s">
        <v>317</v>
      </c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60" x14ac:dyDescent="0.2">
      <c r="A137" s="255">
        <v>33</v>
      </c>
      <c r="B137" s="255"/>
      <c r="C137" s="272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60" x14ac:dyDescent="0.2">
      <c r="A138" s="256"/>
      <c r="B138" s="257"/>
      <c r="C138" s="273"/>
      <c r="D138" s="257"/>
      <c r="E138" s="257"/>
      <c r="F138" s="257"/>
      <c r="G138" s="258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AE138" t="s">
        <v>319</v>
      </c>
    </row>
    <row r="139" spans="1:60" x14ac:dyDescent="0.2">
      <c r="A139" s="259"/>
      <c r="B139" s="260"/>
      <c r="C139" s="274"/>
      <c r="D139" s="260"/>
      <c r="E139" s="260"/>
      <c r="F139" s="260"/>
      <c r="G139" s="261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">
      <c r="A140" s="259"/>
      <c r="B140" s="260"/>
      <c r="C140" s="274"/>
      <c r="D140" s="260"/>
      <c r="E140" s="260"/>
      <c r="F140" s="260"/>
      <c r="G140" s="261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A141" s="259"/>
      <c r="B141" s="260"/>
      <c r="C141" s="274"/>
      <c r="D141" s="260"/>
      <c r="E141" s="260"/>
      <c r="F141" s="260"/>
      <c r="G141" s="261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">
      <c r="A142" s="262"/>
      <c r="B142" s="263"/>
      <c r="C142" s="275"/>
      <c r="D142" s="263"/>
      <c r="E142" s="263"/>
      <c r="F142" s="263"/>
      <c r="G142" s="264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A143" s="6"/>
      <c r="B143" s="7" t="s">
        <v>317</v>
      </c>
      <c r="C143" s="270" t="s">
        <v>317</v>
      </c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C144" s="276"/>
      <c r="AE144" t="s">
        <v>320</v>
      </c>
    </row>
  </sheetData>
  <mergeCells count="6">
    <mergeCell ref="A1:G1"/>
    <mergeCell ref="C2:G2"/>
    <mergeCell ref="C3:G3"/>
    <mergeCell ref="C4:G4"/>
    <mergeCell ref="A137:C137"/>
    <mergeCell ref="A138:G142"/>
  </mergeCells>
  <pageMargins left="0.59055118110236204" right="0.39370078740157499" top="0.78740157499999996" bottom="0.78740157499999996" header="0.3" footer="0.3"/>
  <pageSetup paperSize="9" scale="98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Vomáčka Ondřej</dc:creator>
  <cp:lastModifiedBy>Vomáčka Ondřej</cp:lastModifiedBy>
  <cp:lastPrinted>2014-02-28T09:52:57Z</cp:lastPrinted>
  <dcterms:created xsi:type="dcterms:W3CDTF">2009-04-08T07:15:50Z</dcterms:created>
  <dcterms:modified xsi:type="dcterms:W3CDTF">2018-10-22T18:55:35Z</dcterms:modified>
</cp:coreProperties>
</file>