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25" yWindow="270" windowWidth="18735" windowHeight="12210" tabRatio="830" activeTab="1"/>
  </bookViews>
  <sheets>
    <sheet name="Uchazeč" sheetId="5" r:id="rId1"/>
    <sheet name="Zakázka" sheetId="1" r:id="rId2"/>
    <sheet name="VzorObjekt" sheetId="9" state="hidden" r:id="rId3"/>
    <sheet name="VzorPolozky" sheetId="10" state="hidden" r:id="rId4"/>
    <sheet name="Rekapitulace Objekt 00" sheetId="11" state="hidden" r:id="rId5"/>
    <sheet name="00 01 Naklady" sheetId="12" r:id="rId6"/>
    <sheet name="Rekapitulace Objekt 01" sheetId="13" r:id="rId7"/>
    <sheet name="01 01 Pol" sheetId="14" r:id="rId8"/>
    <sheet name="01 02 Pol" sheetId="15" r:id="rId9"/>
    <sheet name="01 03 Pol" sheetId="16" r:id="rId10"/>
    <sheet name="01 04 Pol" sheetId="17" r:id="rId11"/>
    <sheet name="01 05 Pol" sheetId="18" r:id="rId12"/>
    <sheet name="01 06 Pol" sheetId="19" r:id="rId13"/>
    <sheet name="Rekapitulace Objekt 02" sheetId="20" r:id="rId14"/>
    <sheet name="02 01 Pol" sheetId="21" r:id="rId15"/>
    <sheet name="02 02 Pol" sheetId="22" r:id="rId16"/>
    <sheet name="02 03 Pol" sheetId="23" r:id="rId17"/>
    <sheet name="02 04 Pol" sheetId="24" r:id="rId18"/>
    <sheet name="02 05 Pol" sheetId="25" r:id="rId19"/>
    <sheet name="02 07 Pol" sheetId="26" r:id="rId20"/>
    <sheet name="02 08 Pol" sheetId="27" r:id="rId21"/>
    <sheet name="02 09 Pol" sheetId="28" r:id="rId22"/>
    <sheet name="02 10a Pol" sheetId="29" r:id="rId23"/>
    <sheet name="02 11 Pol" sheetId="30" r:id="rId24"/>
    <sheet name="02 12 Pol" sheetId="31" r:id="rId25"/>
    <sheet name="Rekapitulace Objekt 03" sheetId="32" r:id="rId26"/>
    <sheet name="03 01 Pol" sheetId="33" r:id="rId27"/>
    <sheet name="03 02 Pol" sheetId="34" r:id="rId28"/>
    <sheet name="03 03 Pol" sheetId="35" r:id="rId29"/>
    <sheet name="Rekapitulace Objekt 04" sheetId="36" r:id="rId30"/>
    <sheet name="04 01 Pol" sheetId="37" r:id="rId31"/>
    <sheet name="04 02 Pol" sheetId="38" r:id="rId32"/>
    <sheet name="Rekapitulace Objekt 05" sheetId="39" r:id="rId33"/>
    <sheet name="05 01 Pol" sheetId="40" r:id="rId34"/>
    <sheet name="Rekapitulace Objekt 06" sheetId="41" r:id="rId35"/>
    <sheet name="06 01 Pol" sheetId="42" r:id="rId36"/>
    <sheet name="Rekapitulace Objekt 07" sheetId="43" r:id="rId37"/>
    <sheet name="07 01 Pol" sheetId="44" r:id="rId38"/>
  </sheets>
  <externalReferences>
    <externalReference r:id="rId39"/>
  </externalReferences>
  <definedNames>
    <definedName name="CelkemObjekty" localSheetId="1">Zakázka!$I$32</definedName>
    <definedName name="CenaStavby">Zakázka!$D$8</definedName>
    <definedName name="cisloobjektu">'[1]Krycí list'!$A$5</definedName>
    <definedName name="CisloRozpoctu">'[1]Krycí list'!$C$2</definedName>
    <definedName name="CisloStavby" localSheetId="1">Zakázka!$D$5</definedName>
    <definedName name="cislostavby">'[1]Krycí list'!$A$7</definedName>
    <definedName name="dadresa" localSheetId="1">Zakázka!#REF!</definedName>
    <definedName name="DIČ" localSheetId="1">Zakázka!#REF!</definedName>
    <definedName name="dmisto" localSheetId="1">Zakázka!#REF!</definedName>
    <definedName name="dpsc" localSheetId="1">Zakázka!#REF!</definedName>
    <definedName name="IČO" localSheetId="1">Zakázka!#REF!</definedName>
    <definedName name="MenaStavby">Zakázka!$E$8</definedName>
    <definedName name="MistoStavby">Zakázka!$F$5</definedName>
    <definedName name="NazevObjektu" localSheetId="1">Zakázka!#REF!</definedName>
    <definedName name="nazevobjektu">'[1]Krycí list'!$C$5</definedName>
    <definedName name="NazevRozpoctu">'[1]Krycí list'!$D$2</definedName>
    <definedName name="NazevStavby" localSheetId="1">Zakázka!$D$6</definedName>
    <definedName name="nazevstavby">'[1]Krycí list'!$C$7</definedName>
    <definedName name="Objednatel" localSheetId="1">Zakázka!$D$11</definedName>
    <definedName name="Objekt" localSheetId="1">Zakázka!#REF!</definedName>
    <definedName name="_xlnm.Print_Area" localSheetId="5">'00 01 Naklady'!$A$1:$I$25</definedName>
    <definedName name="_xlnm.Print_Area" localSheetId="7">'01 01 Pol'!$A$1:$I$24</definedName>
    <definedName name="_xlnm.Print_Area" localSheetId="8">'01 02 Pol'!$A$1:$I$19</definedName>
    <definedName name="_xlnm.Print_Area" localSheetId="9">'01 03 Pol'!$A$1:$I$19</definedName>
    <definedName name="_xlnm.Print_Area" localSheetId="10">'01 04 Pol'!$A$1:$I$30</definedName>
    <definedName name="_xlnm.Print_Area" localSheetId="11">'01 05 Pol'!$A$1:$I$42</definedName>
    <definedName name="_xlnm.Print_Area" localSheetId="12">'01 06 Pol'!$A$1:$I$16</definedName>
    <definedName name="_xlnm.Print_Area" localSheetId="14">'02 01 Pol'!$A$1:$I$33</definedName>
    <definedName name="_xlnm.Print_Area" localSheetId="15">'02 02 Pol'!$A$1:$I$94</definedName>
    <definedName name="_xlnm.Print_Area" localSheetId="16">'02 03 Pol'!$A$1:$I$35</definedName>
    <definedName name="_xlnm.Print_Area" localSheetId="17">'02 04 Pol'!$A$1:$I$33</definedName>
    <definedName name="_xlnm.Print_Area" localSheetId="18">'02 05 Pol'!$A$1:$I$62</definedName>
    <definedName name="_xlnm.Print_Area" localSheetId="19">'02 07 Pol'!$A$1:$I$50</definedName>
    <definedName name="_xlnm.Print_Area" localSheetId="20">'02 08 Pol'!$A$1:$I$71</definedName>
    <definedName name="_xlnm.Print_Area" localSheetId="21">'02 09 Pol'!$A$1:$I$81</definedName>
    <definedName name="_xlnm.Print_Area" localSheetId="22">'02 10a Pol'!$A$1:$I$49</definedName>
    <definedName name="_xlnm.Print_Area" localSheetId="23">'02 11 Pol'!$A$1:$I$37</definedName>
    <definedName name="_xlnm.Print_Area" localSheetId="24">'02 12 Pol'!$A$1:$I$107</definedName>
    <definedName name="_xlnm.Print_Area" localSheetId="26">'03 01 Pol'!$A$1:$I$73</definedName>
    <definedName name="_xlnm.Print_Area" localSheetId="27">'03 02 Pol'!$A$1:$I$312</definedName>
    <definedName name="_xlnm.Print_Area" localSheetId="28">'03 03 Pol'!$A$1:$I$31</definedName>
    <definedName name="_xlnm.Print_Area" localSheetId="30">'04 01 Pol'!$A$1:$I$14</definedName>
    <definedName name="_xlnm.Print_Area" localSheetId="31">'04 02 Pol'!$A$1:$I$104</definedName>
    <definedName name="_xlnm.Print_Area" localSheetId="33">'05 01 Pol'!$A$1:$I$21</definedName>
    <definedName name="_xlnm.Print_Area" localSheetId="35">'06 01 Pol'!$A$1:$I$11</definedName>
    <definedName name="_xlnm.Print_Area" localSheetId="37">'07 01 Pol'!$A$1:$I$15</definedName>
    <definedName name="_xlnm.Print_Area" localSheetId="4">'Rekapitulace Objekt 00'!$A$1:$H$25</definedName>
    <definedName name="_xlnm.Print_Area" localSheetId="6">'Rekapitulace Objekt 01'!$A$1:$H$57</definedName>
    <definedName name="_xlnm.Print_Area" localSheetId="13">'Rekapitulace Objekt 02'!$A$1:$H$92</definedName>
    <definedName name="_xlnm.Print_Area" localSheetId="25">'Rekapitulace Objekt 03'!$A$1:$H$49</definedName>
    <definedName name="_xlnm.Print_Area" localSheetId="29">'Rekapitulace Objekt 04'!$A$1:$H$37</definedName>
    <definedName name="_xlnm.Print_Area" localSheetId="32">'Rekapitulace Objekt 05'!$A$1:$H$25</definedName>
    <definedName name="_xlnm.Print_Area" localSheetId="34">'Rekapitulace Objekt 06'!$A$1:$H$24</definedName>
    <definedName name="_xlnm.Print_Area" localSheetId="36">'Rekapitulace Objekt 07'!$A$1:$H$24</definedName>
    <definedName name="_xlnm.Print_Area" localSheetId="1">Zakázka!$A$1:$J$101</definedName>
    <definedName name="odic" localSheetId="1">Zakázka!#REF!</definedName>
    <definedName name="oico" localSheetId="1">Zakázka!#REF!</definedName>
    <definedName name="omisto" localSheetId="1">Zakázka!$D$13</definedName>
    <definedName name="onazev" localSheetId="1">Zakázka!$D$12</definedName>
    <definedName name="opsc" localSheetId="1">Zakázka!$C$13</definedName>
    <definedName name="padresa">Zakázka!$D$16</definedName>
    <definedName name="pmisto">Zakázka!$D$17</definedName>
    <definedName name="PocetMJ">#REF!</definedName>
    <definedName name="PoptavkaID" localSheetId="1">Zakázka!$A$1</definedName>
    <definedName name="ppsc">Zakázka!$C$17</definedName>
    <definedName name="Projektant">Zakázka!$D$15</definedName>
    <definedName name="SazbaDPH1" localSheetId="1">Zakázka!#REF!</definedName>
    <definedName name="SazbaDPH1">'[1]Krycí list'!$C$30</definedName>
    <definedName name="SazbaDPH2" localSheetId="1">Zakázka!#REF!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Zakázka!#REF!</definedName>
    <definedName name="StavbaCelkem" localSheetId="1">Zakázka!#REF!</definedName>
    <definedName name="Z_0AEBBD8E_C796_45A2_B4B1_3E6FBD55C385_.wvu.Cols" localSheetId="1" hidden="1">Zakázka!$A:$A</definedName>
    <definedName name="Z_0AEBBD8E_C796_45A2_B4B1_3E6FBD55C385_.wvu.PrintArea" localSheetId="1" hidden="1">Zakázka!$B$1:$N$21</definedName>
    <definedName name="Zhotovitel" localSheetId="1">Zakázka!#REF!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89" i="1" l="1"/>
  <c r="D24" i="43"/>
  <c r="BC21" i="43"/>
  <c r="AN15" i="44"/>
  <c r="O18" i="43" s="1"/>
  <c r="AK14" i="44"/>
  <c r="AL14" i="44"/>
  <c r="G9" i="44"/>
  <c r="G10" i="44"/>
  <c r="G11" i="44"/>
  <c r="G12" i="44"/>
  <c r="F8" i="44" s="1"/>
  <c r="J61" i="1" s="1"/>
  <c r="G13" i="44"/>
  <c r="D19" i="43"/>
  <c r="B7" i="43"/>
  <c r="B6" i="43"/>
  <c r="C1" i="43"/>
  <c r="B1" i="43"/>
  <c r="O18" i="41"/>
  <c r="D24" i="41"/>
  <c r="BC21" i="41"/>
  <c r="AN11" i="42"/>
  <c r="AK10" i="42"/>
  <c r="AL10" i="42"/>
  <c r="G9" i="42"/>
  <c r="D19" i="41"/>
  <c r="B7" i="41"/>
  <c r="B6" i="41"/>
  <c r="C1" i="41"/>
  <c r="B1" i="41"/>
  <c r="D25" i="39"/>
  <c r="BC21" i="39"/>
  <c r="AN21" i="40"/>
  <c r="O18" i="39" s="1"/>
  <c r="AK20" i="40"/>
  <c r="AL20" i="40"/>
  <c r="G9" i="40"/>
  <c r="G10" i="40"/>
  <c r="G11" i="40"/>
  <c r="G12" i="40"/>
  <c r="G14" i="40"/>
  <c r="G15" i="40"/>
  <c r="G16" i="40"/>
  <c r="G17" i="40"/>
  <c r="G18" i="40"/>
  <c r="D19" i="39"/>
  <c r="B7" i="39"/>
  <c r="B6" i="39"/>
  <c r="C1" i="39"/>
  <c r="B1" i="39"/>
  <c r="D37" i="36"/>
  <c r="BC27" i="36"/>
  <c r="AN104" i="38"/>
  <c r="O19" i="36" s="1"/>
  <c r="AK103" i="38"/>
  <c r="AL103" i="38"/>
  <c r="BA85" i="38"/>
  <c r="G9" i="38"/>
  <c r="G10" i="38"/>
  <c r="G12" i="38"/>
  <c r="G14" i="38"/>
  <c r="G16" i="38"/>
  <c r="G17" i="38"/>
  <c r="G19" i="38"/>
  <c r="G20" i="38"/>
  <c r="G21" i="38"/>
  <c r="G23" i="38"/>
  <c r="G25" i="38"/>
  <c r="G26" i="38"/>
  <c r="G27" i="38"/>
  <c r="G29" i="38"/>
  <c r="G31" i="38"/>
  <c r="G32" i="38"/>
  <c r="G34" i="38"/>
  <c r="G37" i="38"/>
  <c r="G38" i="38"/>
  <c r="G42" i="38"/>
  <c r="G44" i="38"/>
  <c r="G45" i="38"/>
  <c r="G47" i="38"/>
  <c r="G49" i="38"/>
  <c r="G51" i="38"/>
  <c r="G52" i="38"/>
  <c r="G54" i="38"/>
  <c r="G57" i="38"/>
  <c r="G58" i="38"/>
  <c r="G63" i="38"/>
  <c r="G64" i="38"/>
  <c r="G65" i="38"/>
  <c r="G67" i="38"/>
  <c r="G68" i="38"/>
  <c r="G70" i="38"/>
  <c r="G71" i="38"/>
  <c r="G72" i="38"/>
  <c r="G74" i="38"/>
  <c r="G75" i="38"/>
  <c r="G76" i="38"/>
  <c r="G77" i="38"/>
  <c r="G78" i="38"/>
  <c r="G80" i="38"/>
  <c r="G81" i="38"/>
  <c r="G83" i="38"/>
  <c r="G84" i="38"/>
  <c r="G87" i="38"/>
  <c r="G88" i="38"/>
  <c r="G101" i="38"/>
  <c r="F100" i="38" s="1"/>
  <c r="H36" i="36" s="1"/>
  <c r="G102" i="38"/>
  <c r="D25" i="36"/>
  <c r="BC22" i="36"/>
  <c r="AN14" i="37"/>
  <c r="O18" i="36" s="1"/>
  <c r="AK13" i="37"/>
  <c r="AL13" i="37"/>
  <c r="G9" i="37"/>
  <c r="G10" i="37"/>
  <c r="G11" i="37"/>
  <c r="G12" i="37"/>
  <c r="D20" i="36"/>
  <c r="B7" i="36"/>
  <c r="B6" i="36"/>
  <c r="C1" i="36"/>
  <c r="B1" i="36"/>
  <c r="D49" i="32"/>
  <c r="BC46" i="32"/>
  <c r="AN31" i="35"/>
  <c r="O20" i="32" s="1"/>
  <c r="AK30" i="35"/>
  <c r="AL30" i="35"/>
  <c r="G9" i="35"/>
  <c r="G10" i="35"/>
  <c r="G11" i="35"/>
  <c r="G12" i="35"/>
  <c r="G13" i="35"/>
  <c r="G16" i="35"/>
  <c r="G17" i="35"/>
  <c r="G18" i="35"/>
  <c r="G19" i="35"/>
  <c r="G20" i="35"/>
  <c r="G21" i="35"/>
  <c r="G22" i="35"/>
  <c r="G24" i="35"/>
  <c r="G25" i="35"/>
  <c r="G26" i="35"/>
  <c r="G27" i="35"/>
  <c r="G28" i="35"/>
  <c r="G29" i="35"/>
  <c r="D44" i="32"/>
  <c r="BC29" i="32"/>
  <c r="AN312" i="34"/>
  <c r="O19" i="32" s="1"/>
  <c r="AK311" i="34"/>
  <c r="AL311" i="34"/>
  <c r="BA290" i="34"/>
  <c r="G9" i="34"/>
  <c r="G12" i="34"/>
  <c r="F8" i="34" s="1"/>
  <c r="J65" i="1" s="1"/>
  <c r="G18" i="34"/>
  <c r="G21" i="34"/>
  <c r="G24" i="34"/>
  <c r="G27" i="34"/>
  <c r="G30" i="34"/>
  <c r="G35" i="34"/>
  <c r="G43" i="34"/>
  <c r="G46" i="34"/>
  <c r="G50" i="34"/>
  <c r="G51" i="34"/>
  <c r="G90" i="34"/>
  <c r="G93" i="34"/>
  <c r="G97" i="34"/>
  <c r="G103" i="34"/>
  <c r="G107" i="34"/>
  <c r="G108" i="34"/>
  <c r="G109" i="34"/>
  <c r="G110" i="34"/>
  <c r="G112" i="34"/>
  <c r="G116" i="34"/>
  <c r="G120" i="34"/>
  <c r="G121" i="34"/>
  <c r="G122" i="34"/>
  <c r="G123" i="34"/>
  <c r="G124" i="34"/>
  <c r="G126" i="34"/>
  <c r="G128" i="34"/>
  <c r="G130" i="34"/>
  <c r="G132" i="34"/>
  <c r="G134" i="34"/>
  <c r="G136" i="34"/>
  <c r="G138" i="34"/>
  <c r="G140" i="34"/>
  <c r="G142" i="34"/>
  <c r="G144" i="34"/>
  <c r="G146" i="34"/>
  <c r="G147" i="34"/>
  <c r="G149" i="34"/>
  <c r="G151" i="34"/>
  <c r="G153" i="34"/>
  <c r="G155" i="34"/>
  <c r="G157" i="34"/>
  <c r="G160" i="34"/>
  <c r="G162" i="34"/>
  <c r="G164" i="34"/>
  <c r="G166" i="34"/>
  <c r="G168" i="34"/>
  <c r="G170" i="34"/>
  <c r="G172" i="34"/>
  <c r="G174" i="34"/>
  <c r="G176" i="34"/>
  <c r="G177" i="34"/>
  <c r="G179" i="34"/>
  <c r="G183" i="34"/>
  <c r="G186" i="34"/>
  <c r="G187" i="34"/>
  <c r="G189" i="34"/>
  <c r="G191" i="34"/>
  <c r="G193" i="34"/>
  <c r="G195" i="34"/>
  <c r="G197" i="34"/>
  <c r="G199" i="34"/>
  <c r="G201" i="34"/>
  <c r="G202" i="34"/>
  <c r="G205" i="34"/>
  <c r="G207" i="34"/>
  <c r="G209" i="34"/>
  <c r="G210" i="34"/>
  <c r="G212" i="34"/>
  <c r="G214" i="34"/>
  <c r="G216" i="34"/>
  <c r="G219" i="34"/>
  <c r="G220" i="34"/>
  <c r="G221" i="34"/>
  <c r="G222" i="34"/>
  <c r="G223" i="34"/>
  <c r="G225" i="34"/>
  <c r="G226" i="34"/>
  <c r="G228" i="34"/>
  <c r="G229" i="34"/>
  <c r="G230" i="34"/>
  <c r="G231" i="34"/>
  <c r="G233" i="34"/>
  <c r="G235" i="34"/>
  <c r="G236" i="34"/>
  <c r="G238" i="34"/>
  <c r="G242" i="34"/>
  <c r="G244" i="34"/>
  <c r="G247" i="34"/>
  <c r="G248" i="34"/>
  <c r="G250" i="34"/>
  <c r="G254" i="34"/>
  <c r="G256" i="34"/>
  <c r="G258" i="34"/>
  <c r="G263" i="34"/>
  <c r="G265" i="34"/>
  <c r="G267" i="34"/>
  <c r="G268" i="34"/>
  <c r="G269" i="34"/>
  <c r="G272" i="34"/>
  <c r="G274" i="34"/>
  <c r="G275" i="34"/>
  <c r="G276" i="34"/>
  <c r="G277" i="34"/>
  <c r="G280" i="34"/>
  <c r="G282" i="34"/>
  <c r="G286" i="34"/>
  <c r="G287" i="34"/>
  <c r="G289" i="34"/>
  <c r="G294" i="34"/>
  <c r="G298" i="34"/>
  <c r="G299" i="34"/>
  <c r="G300" i="34"/>
  <c r="G302" i="34"/>
  <c r="G304" i="34"/>
  <c r="G305" i="34"/>
  <c r="G306" i="34"/>
  <c r="G307" i="34"/>
  <c r="G308" i="34"/>
  <c r="G309" i="34"/>
  <c r="G310" i="34"/>
  <c r="D27" i="32"/>
  <c r="BC23" i="32"/>
  <c r="AN73" i="33"/>
  <c r="O18" i="32" s="1"/>
  <c r="AK72" i="33"/>
  <c r="AL72" i="33"/>
  <c r="G9" i="33"/>
  <c r="G11" i="33"/>
  <c r="G13" i="33"/>
  <c r="G15" i="33"/>
  <c r="G16" i="33"/>
  <c r="G19" i="33"/>
  <c r="G21" i="33"/>
  <c r="G22" i="33"/>
  <c r="G26" i="33"/>
  <c r="G28" i="33"/>
  <c r="G30" i="33"/>
  <c r="G32" i="33"/>
  <c r="G34" i="33"/>
  <c r="G36" i="33"/>
  <c r="G38" i="33"/>
  <c r="G41" i="33"/>
  <c r="G43" i="33"/>
  <c r="G45" i="33"/>
  <c r="G47" i="33"/>
  <c r="G49" i="33"/>
  <c r="G51" i="33"/>
  <c r="G53" i="33"/>
  <c r="G55" i="33"/>
  <c r="G57" i="33"/>
  <c r="G59" i="33"/>
  <c r="G61" i="33"/>
  <c r="G64" i="33"/>
  <c r="G66" i="33"/>
  <c r="G67" i="33"/>
  <c r="G69" i="33"/>
  <c r="G71" i="33"/>
  <c r="D21" i="32"/>
  <c r="B7" i="32"/>
  <c r="B6" i="32"/>
  <c r="C1" i="32"/>
  <c r="B1" i="32"/>
  <c r="D92" i="20"/>
  <c r="BC85" i="20"/>
  <c r="AN107" i="31"/>
  <c r="O28" i="20" s="1"/>
  <c r="AK106" i="31"/>
  <c r="AL106" i="31"/>
  <c r="G9" i="31"/>
  <c r="G18" i="31"/>
  <c r="G24" i="31"/>
  <c r="G25" i="31"/>
  <c r="G28" i="31"/>
  <c r="G29" i="31"/>
  <c r="G31" i="31"/>
  <c r="G33" i="31"/>
  <c r="G35" i="31"/>
  <c r="G37" i="31"/>
  <c r="G39" i="31"/>
  <c r="G41" i="31"/>
  <c r="G43" i="31"/>
  <c r="G45" i="31"/>
  <c r="G47" i="31"/>
  <c r="G49" i="31"/>
  <c r="G52" i="31"/>
  <c r="G55" i="31"/>
  <c r="G56" i="31"/>
  <c r="G59" i="31"/>
  <c r="G61" i="31"/>
  <c r="G63" i="31"/>
  <c r="G65" i="31"/>
  <c r="G68" i="31"/>
  <c r="G70" i="31"/>
  <c r="G82" i="31"/>
  <c r="G85" i="31"/>
  <c r="G90" i="31"/>
  <c r="G92" i="31"/>
  <c r="G96" i="31"/>
  <c r="G99" i="31"/>
  <c r="G101" i="31"/>
  <c r="G104" i="31"/>
  <c r="D83" i="20"/>
  <c r="BC80" i="20"/>
  <c r="AN37" i="30"/>
  <c r="O27" i="20" s="1"/>
  <c r="AK36" i="30"/>
  <c r="AL36" i="30"/>
  <c r="G9" i="30"/>
  <c r="AO37" i="30" s="1"/>
  <c r="P27" i="20" s="1"/>
  <c r="G11" i="30"/>
  <c r="G12" i="30"/>
  <c r="G14" i="30"/>
  <c r="G15" i="30"/>
  <c r="G21" i="30"/>
  <c r="G24" i="30"/>
  <c r="G27" i="30"/>
  <c r="G30" i="30"/>
  <c r="G33" i="30"/>
  <c r="G35" i="30"/>
  <c r="D78" i="20"/>
  <c r="BC75" i="20"/>
  <c r="AN49" i="29"/>
  <c r="O26" i="20" s="1"/>
  <c r="AK48" i="29"/>
  <c r="AL48" i="29"/>
  <c r="G9" i="29"/>
  <c r="AO49" i="29" s="1"/>
  <c r="P26" i="20" s="1"/>
  <c r="G10" i="29"/>
  <c r="G12" i="29"/>
  <c r="G15" i="29"/>
  <c r="G18" i="29"/>
  <c r="G20" i="29"/>
  <c r="G22" i="29"/>
  <c r="G24" i="29"/>
  <c r="G27" i="29"/>
  <c r="G30" i="29"/>
  <c r="G32" i="29"/>
  <c r="G35" i="29"/>
  <c r="G45" i="29"/>
  <c r="G47" i="29"/>
  <c r="D73" i="20"/>
  <c r="BC70" i="20"/>
  <c r="AN81" i="28"/>
  <c r="O25" i="20" s="1"/>
  <c r="AK80" i="28"/>
  <c r="AL80" i="28"/>
  <c r="G9" i="28"/>
  <c r="G26" i="28"/>
  <c r="G30" i="28"/>
  <c r="G31" i="28"/>
  <c r="F8" i="28" s="1"/>
  <c r="G35" i="28"/>
  <c r="G38" i="28"/>
  <c r="G41" i="28"/>
  <c r="G44" i="28"/>
  <c r="G64" i="28"/>
  <c r="G67" i="28"/>
  <c r="G70" i="28"/>
  <c r="G72" i="28"/>
  <c r="G74" i="28"/>
  <c r="G75" i="28"/>
  <c r="G76" i="28"/>
  <c r="G77" i="28"/>
  <c r="G79" i="28"/>
  <c r="D68" i="20"/>
  <c r="BC65" i="20"/>
  <c r="AN71" i="27"/>
  <c r="O24" i="20" s="1"/>
  <c r="AK70" i="27"/>
  <c r="AL70" i="27"/>
  <c r="G9" i="27"/>
  <c r="G10" i="27"/>
  <c r="G13" i="27"/>
  <c r="G16" i="27"/>
  <c r="G18" i="27"/>
  <c r="G35" i="27"/>
  <c r="G37" i="27"/>
  <c r="G40" i="27"/>
  <c r="G42" i="27"/>
  <c r="G44" i="27"/>
  <c r="G46" i="27"/>
  <c r="G48" i="27"/>
  <c r="G50" i="27"/>
  <c r="G58" i="27"/>
  <c r="G60" i="27"/>
  <c r="G63" i="27"/>
  <c r="G65" i="27"/>
  <c r="G66" i="27"/>
  <c r="G68" i="27"/>
  <c r="G69" i="27"/>
  <c r="D63" i="20"/>
  <c r="BC60" i="20"/>
  <c r="AN50" i="26"/>
  <c r="O23" i="20" s="1"/>
  <c r="AK49" i="26"/>
  <c r="AL49" i="26"/>
  <c r="G9" i="26"/>
  <c r="G10" i="26"/>
  <c r="G13" i="26"/>
  <c r="G16" i="26"/>
  <c r="G30" i="26"/>
  <c r="G32" i="26"/>
  <c r="G33" i="26"/>
  <c r="G35" i="26"/>
  <c r="G42" i="26"/>
  <c r="G43" i="26"/>
  <c r="D58" i="20"/>
  <c r="BC55" i="20"/>
  <c r="AN62" i="25"/>
  <c r="O22" i="20" s="1"/>
  <c r="AK61" i="25"/>
  <c r="AL61" i="25"/>
  <c r="G9" i="25"/>
  <c r="G10" i="25"/>
  <c r="AO62" i="25" s="1"/>
  <c r="P22" i="20" s="1"/>
  <c r="G13" i="25"/>
  <c r="G16" i="25"/>
  <c r="G18" i="25"/>
  <c r="G22" i="25"/>
  <c r="G39" i="25"/>
  <c r="G41" i="25"/>
  <c r="G42" i="25"/>
  <c r="G44" i="25"/>
  <c r="G56" i="25"/>
  <c r="G58" i="25"/>
  <c r="D53" i="20"/>
  <c r="BC50" i="20"/>
  <c r="AN33" i="24"/>
  <c r="O21" i="20" s="1"/>
  <c r="AK32" i="24"/>
  <c r="AL32" i="24"/>
  <c r="G9" i="24"/>
  <c r="G12" i="24"/>
  <c r="G14" i="24"/>
  <c r="G17" i="24"/>
  <c r="G19" i="24"/>
  <c r="G22" i="24"/>
  <c r="G24" i="24"/>
  <c r="G27" i="24"/>
  <c r="G29" i="24"/>
  <c r="G30" i="24"/>
  <c r="G31" i="24"/>
  <c r="D48" i="20"/>
  <c r="BC45" i="20"/>
  <c r="AN35" i="23"/>
  <c r="O20" i="20" s="1"/>
  <c r="AK34" i="23"/>
  <c r="AL34" i="23"/>
  <c r="G9" i="23"/>
  <c r="AO35" i="23" s="1"/>
  <c r="P20" i="20" s="1"/>
  <c r="G11" i="23"/>
  <c r="G13" i="23"/>
  <c r="G17" i="23"/>
  <c r="G20" i="23"/>
  <c r="G24" i="23"/>
  <c r="G27" i="23"/>
  <c r="G30" i="23"/>
  <c r="G33" i="23"/>
  <c r="D43" i="20"/>
  <c r="BC36" i="20"/>
  <c r="AN94" i="22"/>
  <c r="O19" i="20" s="1"/>
  <c r="AK93" i="22"/>
  <c r="AL93" i="22"/>
  <c r="G9" i="22"/>
  <c r="G15" i="22"/>
  <c r="G17" i="22"/>
  <c r="G21" i="22"/>
  <c r="G23" i="22"/>
  <c r="G26" i="22"/>
  <c r="G29" i="22"/>
  <c r="G31" i="22"/>
  <c r="G33" i="22"/>
  <c r="G35" i="22"/>
  <c r="G36" i="22"/>
  <c r="G38" i="22"/>
  <c r="G40" i="22"/>
  <c r="G43" i="22"/>
  <c r="G44" i="22"/>
  <c r="G45" i="22"/>
  <c r="G55" i="22"/>
  <c r="G65" i="22"/>
  <c r="G74" i="22"/>
  <c r="G81" i="22"/>
  <c r="G83" i="22"/>
  <c r="G84" i="22"/>
  <c r="G85" i="22"/>
  <c r="G86" i="22"/>
  <c r="G88" i="22"/>
  <c r="G89" i="22"/>
  <c r="G90" i="22"/>
  <c r="G91" i="22"/>
  <c r="G92" i="22"/>
  <c r="D34" i="20"/>
  <c r="BC31" i="20"/>
  <c r="AN33" i="21"/>
  <c r="O18" i="20" s="1"/>
  <c r="AK32" i="21"/>
  <c r="AL32" i="21"/>
  <c r="G9" i="21"/>
  <c r="G11" i="21"/>
  <c r="G14" i="21"/>
  <c r="G17" i="21"/>
  <c r="G19" i="21"/>
  <c r="G21" i="21"/>
  <c r="G24" i="21"/>
  <c r="G26" i="21"/>
  <c r="G28" i="21"/>
  <c r="G29" i="21"/>
  <c r="G30" i="21"/>
  <c r="D29" i="20"/>
  <c r="B7" i="20"/>
  <c r="B6" i="20"/>
  <c r="C1" i="20"/>
  <c r="B1" i="20"/>
  <c r="D57" i="13"/>
  <c r="BC54" i="13"/>
  <c r="AN16" i="19"/>
  <c r="O23" i="13" s="1"/>
  <c r="AK15" i="19"/>
  <c r="AL15" i="19"/>
  <c r="G9" i="19"/>
  <c r="G11" i="19"/>
  <c r="AO16" i="19" s="1"/>
  <c r="P23" i="13" s="1"/>
  <c r="D52" i="13"/>
  <c r="H50" i="13"/>
  <c r="BC47" i="13"/>
  <c r="AN42" i="18"/>
  <c r="O22" i="13" s="1"/>
  <c r="AK41" i="18"/>
  <c r="AL41" i="18"/>
  <c r="G9" i="18"/>
  <c r="G13" i="18"/>
  <c r="G15" i="18"/>
  <c r="G17" i="18"/>
  <c r="G19" i="18"/>
  <c r="G20" i="18"/>
  <c r="G23" i="18"/>
  <c r="F22" i="18" s="1"/>
  <c r="J47" i="1" s="1"/>
  <c r="G24" i="18"/>
  <c r="G25" i="18"/>
  <c r="G29" i="18"/>
  <c r="G32" i="18"/>
  <c r="G34" i="18"/>
  <c r="G36" i="18"/>
  <c r="G37" i="18"/>
  <c r="G39" i="18"/>
  <c r="G40" i="18"/>
  <c r="D45" i="13"/>
  <c r="BC42" i="13"/>
  <c r="AN30" i="17"/>
  <c r="O21" i="13" s="1"/>
  <c r="AK29" i="17"/>
  <c r="AL29" i="17"/>
  <c r="G9" i="17"/>
  <c r="G10" i="17"/>
  <c r="AO30" i="17" s="1"/>
  <c r="P21" i="13" s="1"/>
  <c r="G12" i="17"/>
  <c r="G15" i="17"/>
  <c r="G17" i="17"/>
  <c r="G18" i="17"/>
  <c r="G20" i="17"/>
  <c r="G22" i="17"/>
  <c r="G24" i="17"/>
  <c r="D40" i="13"/>
  <c r="BC37" i="13"/>
  <c r="AN19" i="16"/>
  <c r="O20" i="13" s="1"/>
  <c r="AK18" i="16"/>
  <c r="AL18" i="16"/>
  <c r="G9" i="16"/>
  <c r="G11" i="16"/>
  <c r="G13" i="16"/>
  <c r="G14" i="16"/>
  <c r="AO19" i="16" s="1"/>
  <c r="P20" i="13" s="1"/>
  <c r="G16" i="16"/>
  <c r="D35" i="13"/>
  <c r="BC32" i="13"/>
  <c r="AN19" i="15"/>
  <c r="O19" i="13" s="1"/>
  <c r="AK18" i="15"/>
  <c r="AL18" i="15"/>
  <c r="G9" i="15"/>
  <c r="F8" i="15" s="1"/>
  <c r="G10" i="15"/>
  <c r="AO19" i="15" s="1"/>
  <c r="P19" i="13" s="1"/>
  <c r="G14" i="15"/>
  <c r="D30" i="13"/>
  <c r="BC26" i="13"/>
  <c r="AN24" i="14"/>
  <c r="O18" i="13" s="1"/>
  <c r="AK23" i="14"/>
  <c r="AL23" i="14"/>
  <c r="G9" i="14"/>
  <c r="F8" i="14" s="1"/>
  <c r="G10" i="14"/>
  <c r="G13" i="14"/>
  <c r="G15" i="14"/>
  <c r="G18" i="14"/>
  <c r="G20" i="14"/>
  <c r="D24" i="13"/>
  <c r="B7" i="13"/>
  <c r="B6" i="13"/>
  <c r="C1" i="13"/>
  <c r="B1" i="13"/>
  <c r="D25" i="11"/>
  <c r="BC21" i="11"/>
  <c r="AN25" i="12"/>
  <c r="O18" i="11" s="1"/>
  <c r="AK24" i="12"/>
  <c r="AL24" i="12"/>
  <c r="BA23" i="12"/>
  <c r="BA21" i="12"/>
  <c r="BA19" i="12"/>
  <c r="BA17" i="12"/>
  <c r="BA15" i="12"/>
  <c r="BA12" i="12"/>
  <c r="BA10" i="12"/>
  <c r="G9" i="12"/>
  <c r="G11" i="12"/>
  <c r="G14" i="12"/>
  <c r="G16" i="12"/>
  <c r="G18" i="12"/>
  <c r="G20" i="12"/>
  <c r="G22" i="12"/>
  <c r="D19" i="11"/>
  <c r="B7" i="11"/>
  <c r="B6" i="11"/>
  <c r="C1" i="11"/>
  <c r="B1" i="11"/>
  <c r="AZ34" i="1"/>
  <c r="B1" i="9"/>
  <c r="C1" i="9"/>
  <c r="B7" i="9"/>
  <c r="B6" i="9"/>
  <c r="F23" i="31" l="1"/>
  <c r="F54" i="31"/>
  <c r="F8" i="31"/>
  <c r="J66" i="1" s="1"/>
  <c r="AO312" i="34"/>
  <c r="P19" i="32" s="1"/>
  <c r="H88" i="20"/>
  <c r="J78" i="1"/>
  <c r="H89" i="20"/>
  <c r="AO33" i="24"/>
  <c r="P21" i="20" s="1"/>
  <c r="F13" i="12"/>
  <c r="F12" i="14"/>
  <c r="G19" i="15"/>
  <c r="H19" i="13" s="1"/>
  <c r="H34" i="13"/>
  <c r="H35" i="13" s="1"/>
  <c r="F31" i="18"/>
  <c r="AO33" i="21"/>
  <c r="P18" i="20" s="1"/>
  <c r="F42" i="22"/>
  <c r="AO81" i="28"/>
  <c r="P25" i="20" s="1"/>
  <c r="F40" i="33"/>
  <c r="AO73" i="33"/>
  <c r="P18" i="32" s="1"/>
  <c r="F273" i="34"/>
  <c r="F208" i="34"/>
  <c r="F111" i="34"/>
  <c r="H31" i="32"/>
  <c r="AO15" i="44"/>
  <c r="P18" i="43" s="1"/>
  <c r="F8" i="40"/>
  <c r="AO21" i="40"/>
  <c r="P18" i="39" s="1"/>
  <c r="F8" i="12"/>
  <c r="AO25" i="12"/>
  <c r="P18" i="11" s="1"/>
  <c r="AO24" i="14"/>
  <c r="P18" i="13" s="1"/>
  <c r="F8" i="16"/>
  <c r="J62" i="1" s="1"/>
  <c r="F8" i="17"/>
  <c r="F8" i="18"/>
  <c r="AO42" i="18"/>
  <c r="P22" i="13" s="1"/>
  <c r="AO94" i="22"/>
  <c r="P19" i="20" s="1"/>
  <c r="F8" i="37"/>
  <c r="AO14" i="37"/>
  <c r="P18" i="36" s="1"/>
  <c r="F79" i="38"/>
  <c r="AO11" i="42"/>
  <c r="P18" i="41" s="1"/>
  <c r="F8" i="42"/>
  <c r="H28" i="13"/>
  <c r="J64" i="1"/>
  <c r="H72" i="20"/>
  <c r="H73" i="20" s="1"/>
  <c r="G81" i="28"/>
  <c r="H25" i="20" s="1"/>
  <c r="J54" i="1"/>
  <c r="F13" i="40"/>
  <c r="H24" i="39" s="1"/>
  <c r="H23" i="43"/>
  <c r="H24" i="43" s="1"/>
  <c r="G15" i="44"/>
  <c r="H18" i="43" s="1"/>
  <c r="H19" i="43" s="1"/>
  <c r="J31" i="1" s="1"/>
  <c r="AO50" i="26"/>
  <c r="P23" i="20" s="1"/>
  <c r="AO71" i="27"/>
  <c r="P24" i="20" s="1"/>
  <c r="F37" i="22"/>
  <c r="F8" i="29"/>
  <c r="F8" i="30"/>
  <c r="AO107" i="31"/>
  <c r="P28" i="20" s="1"/>
  <c r="F224" i="34"/>
  <c r="F49" i="34"/>
  <c r="F17" i="34"/>
  <c r="F66" i="38"/>
  <c r="F8" i="38"/>
  <c r="F8" i="19"/>
  <c r="F8" i="21"/>
  <c r="F87" i="22"/>
  <c r="F8" i="22"/>
  <c r="F8" i="23"/>
  <c r="F8" i="24"/>
  <c r="F8" i="25"/>
  <c r="F8" i="26"/>
  <c r="F67" i="31"/>
  <c r="H87" i="20"/>
  <c r="F8" i="33"/>
  <c r="F262" i="34"/>
  <c r="F185" i="34"/>
  <c r="F125" i="34"/>
  <c r="F8" i="35"/>
  <c r="F50" i="38"/>
  <c r="F36" i="38"/>
  <c r="AO104" i="38"/>
  <c r="P19" i="36" s="1"/>
  <c r="F22" i="22"/>
  <c r="F8" i="27"/>
  <c r="F89" i="31"/>
  <c r="F232" i="34"/>
  <c r="F159" i="34"/>
  <c r="F34" i="34"/>
  <c r="AO31" i="35"/>
  <c r="P20" i="32" s="1"/>
  <c r="F22" i="38"/>
  <c r="G312" i="34" l="1"/>
  <c r="H19" i="32" s="1"/>
  <c r="J91" i="1"/>
  <c r="H38" i="32"/>
  <c r="H52" i="20"/>
  <c r="H53" i="20" s="1"/>
  <c r="G33" i="24"/>
  <c r="H21" i="20" s="1"/>
  <c r="J53" i="1"/>
  <c r="H82" i="20"/>
  <c r="H83" i="20" s="1"/>
  <c r="G37" i="30"/>
  <c r="H27" i="20" s="1"/>
  <c r="J60" i="1"/>
  <c r="J71" i="1"/>
  <c r="H30" i="36"/>
  <c r="J95" i="1"/>
  <c r="H41" i="32"/>
  <c r="J87" i="1"/>
  <c r="H36" i="32"/>
  <c r="J57" i="1"/>
  <c r="H57" i="20"/>
  <c r="H58" i="20" s="1"/>
  <c r="G62" i="25"/>
  <c r="H22" i="20" s="1"/>
  <c r="H42" i="20"/>
  <c r="J85" i="1"/>
  <c r="J86" i="1"/>
  <c r="H33" i="36"/>
  <c r="J88" i="1"/>
  <c r="H34" i="36"/>
  <c r="J48" i="1"/>
  <c r="H23" i="39"/>
  <c r="H25" i="39" s="1"/>
  <c r="G21" i="40"/>
  <c r="H18" i="39" s="1"/>
  <c r="H19" i="39" s="1"/>
  <c r="J29" i="1" s="1"/>
  <c r="H35" i="32"/>
  <c r="J84" i="1"/>
  <c r="J69" i="1"/>
  <c r="H26" i="32"/>
  <c r="H51" i="13"/>
  <c r="J68" i="1"/>
  <c r="J100" i="1"/>
  <c r="H24" i="11"/>
  <c r="H31" i="36"/>
  <c r="J76" i="1"/>
  <c r="J46" i="1"/>
  <c r="H49" i="13"/>
  <c r="H52" i="13" s="1"/>
  <c r="G42" i="18"/>
  <c r="H22" i="13" s="1"/>
  <c r="H39" i="32"/>
  <c r="J93" i="1"/>
  <c r="H33" i="32"/>
  <c r="J77" i="1"/>
  <c r="J59" i="1"/>
  <c r="G71" i="27"/>
  <c r="H24" i="20" s="1"/>
  <c r="H67" i="20"/>
  <c r="H68" i="20" s="1"/>
  <c r="H32" i="36"/>
  <c r="J82" i="1"/>
  <c r="J96" i="1"/>
  <c r="H42" i="32"/>
  <c r="J79" i="1"/>
  <c r="H90" i="20"/>
  <c r="J52" i="1"/>
  <c r="H47" i="20"/>
  <c r="H48" i="20" s="1"/>
  <c r="G35" i="23"/>
  <c r="H20" i="20" s="1"/>
  <c r="J63" i="1"/>
  <c r="H56" i="13"/>
  <c r="H57" i="13" s="1"/>
  <c r="G16" i="19"/>
  <c r="H23" i="13" s="1"/>
  <c r="J80" i="1"/>
  <c r="H34" i="32"/>
  <c r="H77" i="20"/>
  <c r="H78" i="20" s="1"/>
  <c r="G49" i="29"/>
  <c r="H26" i="20" s="1"/>
  <c r="J98" i="1"/>
  <c r="G11" i="42"/>
  <c r="H18" i="41" s="1"/>
  <c r="H19" i="41" s="1"/>
  <c r="J30" i="1" s="1"/>
  <c r="J45" i="1"/>
  <c r="H23" i="41"/>
  <c r="H24" i="41" s="1"/>
  <c r="J55" i="1"/>
  <c r="H24" i="36"/>
  <c r="H25" i="36" s="1"/>
  <c r="G14" i="37"/>
  <c r="H18" i="36" s="1"/>
  <c r="H44" i="13"/>
  <c r="H45" i="13" s="1"/>
  <c r="G30" i="17"/>
  <c r="H21" i="13" s="1"/>
  <c r="J99" i="1"/>
  <c r="H23" i="11"/>
  <c r="G25" i="12"/>
  <c r="H18" i="11" s="1"/>
  <c r="H19" i="11" s="1"/>
  <c r="J23" i="1" s="1"/>
  <c r="H43" i="32"/>
  <c r="J97" i="1"/>
  <c r="H41" i="20"/>
  <c r="J81" i="1"/>
  <c r="J70" i="1"/>
  <c r="J83" i="1"/>
  <c r="H91" i="20"/>
  <c r="G107" i="31"/>
  <c r="H28" i="20" s="1"/>
  <c r="J50" i="1"/>
  <c r="H33" i="20"/>
  <c r="H34" i="20" s="1"/>
  <c r="G33" i="21"/>
  <c r="H18" i="20" s="1"/>
  <c r="H32" i="32"/>
  <c r="J74" i="1"/>
  <c r="J90" i="1"/>
  <c r="H37" i="32"/>
  <c r="H39" i="20"/>
  <c r="J72" i="1"/>
  <c r="J56" i="1"/>
  <c r="G31" i="35"/>
  <c r="H20" i="32" s="1"/>
  <c r="H48" i="32"/>
  <c r="H49" i="32" s="1"/>
  <c r="J67" i="1"/>
  <c r="H25" i="32"/>
  <c r="G73" i="33"/>
  <c r="H18" i="32" s="1"/>
  <c r="H21" i="32" s="1"/>
  <c r="J27" i="1" s="1"/>
  <c r="J58" i="1"/>
  <c r="H62" i="20"/>
  <c r="H63" i="20" s="1"/>
  <c r="G50" i="26"/>
  <c r="H23" i="20" s="1"/>
  <c r="J51" i="1"/>
  <c r="H38" i="20"/>
  <c r="G94" i="22"/>
  <c r="H19" i="20" s="1"/>
  <c r="H29" i="36"/>
  <c r="G104" i="38"/>
  <c r="H19" i="36" s="1"/>
  <c r="H20" i="36" s="1"/>
  <c r="J28" i="1" s="1"/>
  <c r="J49" i="1"/>
  <c r="H40" i="32"/>
  <c r="J94" i="1"/>
  <c r="J75" i="1"/>
  <c r="H40" i="20"/>
  <c r="H39" i="13"/>
  <c r="H40" i="13" s="1"/>
  <c r="G19" i="16"/>
  <c r="H20" i="13" s="1"/>
  <c r="J73" i="1"/>
  <c r="H29" i="13"/>
  <c r="H30" i="13" s="1"/>
  <c r="G24" i="14"/>
  <c r="H18" i="13" s="1"/>
  <c r="H24" i="13" s="1"/>
  <c r="J25" i="1" s="1"/>
  <c r="H92" i="20" l="1"/>
  <c r="H29" i="20"/>
  <c r="J26" i="1" s="1"/>
  <c r="J32" i="1" s="1"/>
  <c r="H27" i="32"/>
  <c r="H44" i="32"/>
  <c r="H25" i="11"/>
  <c r="H43" i="20"/>
  <c r="H37" i="36"/>
  <c r="J101" i="1"/>
</calcChain>
</file>

<file path=xl/sharedStrings.xml><?xml version="1.0" encoding="utf-8"?>
<sst xmlns="http://schemas.openxmlformats.org/spreadsheetml/2006/main" count="3879" uniqueCount="1330">
  <si>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</si>
  <si>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</si>
  <si>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</si>
  <si>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</si>
  <si>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</si>
  <si>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</si>
  <si>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</si>
  <si>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</si>
  <si>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</si>
  <si>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</si>
  <si>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</si>
  <si>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</si>
  <si>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</si>
  <si>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</si>
  <si>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</si>
  <si>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</si>
  <si>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</si>
  <si>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</si>
  <si>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</si>
  <si>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</si>
  <si>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</si>
  <si>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</si>
  <si>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</si>
  <si>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</si>
  <si>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</si>
  <si>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</si>
  <si>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</si>
  <si>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</si>
  <si>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</si>
  <si>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</si>
  <si>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</si>
  <si>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</si>
  <si>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</si>
  <si>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</si>
  <si>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</si>
  <si>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</si>
  <si>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</si>
  <si>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</si>
  <si>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</si>
  <si>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</si>
  <si>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IOP-VE-2014</t>
  </si>
  <si>
    <t>Vnitřní vybavení expozic, řemeslných a provozních dílen - kompletní dodávka</t>
  </si>
  <si>
    <t>Areál klášterů - Český Krumlov</t>
  </si>
  <si>
    <t>Město Český Krumlov</t>
  </si>
  <si>
    <t>náměstí Svornosti 1</t>
  </si>
  <si>
    <t>Český Krumlov-Vnitřní Město</t>
  </si>
  <si>
    <t>38101</t>
  </si>
  <si>
    <t>00245836</t>
  </si>
  <si>
    <t>CZ00245836</t>
  </si>
  <si>
    <t>Ostatní a vedlejší náklady</t>
  </si>
  <si>
    <t>00</t>
  </si>
  <si>
    <t>Stavební objekt</t>
  </si>
  <si>
    <t>01</t>
  </si>
  <si>
    <t>PPČ 1 - bývalý klášter minoritů - stálá interaktivní expozice klášterního života a umění</t>
  </si>
  <si>
    <t>02</t>
  </si>
  <si>
    <t>PPČ 6 - Řemeslné dílny</t>
  </si>
  <si>
    <t>03</t>
  </si>
  <si>
    <t>PPČ 7a - Expozice lidských dovedností, umu našich předků - interaktivní část</t>
  </si>
  <si>
    <t>04</t>
  </si>
  <si>
    <t>PPČ 7b - Muzeální expozice</t>
  </si>
  <si>
    <t>05</t>
  </si>
  <si>
    <t>Motivační miniexpozice</t>
  </si>
  <si>
    <t>06</t>
  </si>
  <si>
    <t>Orientační informační systém</t>
  </si>
  <si>
    <t>07</t>
  </si>
  <si>
    <t>Krátkodobé výstavy</t>
  </si>
  <si>
    <t>Celkem za stavbu</t>
  </si>
  <si>
    <t>Rekapitulace dílů</t>
  </si>
  <si>
    <t>Číslo</t>
  </si>
  <si>
    <t>Název</t>
  </si>
  <si>
    <t>Celkem</t>
  </si>
  <si>
    <t>_18</t>
  </si>
  <si>
    <t>000</t>
  </si>
  <si>
    <t>1.NP - místnost č.1.11</t>
  </si>
  <si>
    <t>001</t>
  </si>
  <si>
    <t>1.NP - místnost č.1.0 a 1.10</t>
  </si>
  <si>
    <t>Exteriérová část</t>
  </si>
  <si>
    <t>chodba</t>
  </si>
  <si>
    <t>K1 - 1.NP - místnost č. K1-1-011</t>
  </si>
  <si>
    <t>K1 - 1.NP - místnost č. K1-1-018</t>
  </si>
  <si>
    <t>K1 - 1.NP - místnost č. K1-1-049</t>
  </si>
  <si>
    <t>K1 - 1.NP - místnost č. K1-1-050</t>
  </si>
  <si>
    <t>K1 - 1.NP - místnost č. K4-1-003, 004, 006</t>
  </si>
  <si>
    <t>K1 - 2.NP - místnost č. K1-2-003</t>
  </si>
  <si>
    <t>K1 - 3.NP - místnost č. K1-3-011</t>
  </si>
  <si>
    <t>K2 - 1.NP - místnost č. K2-1-002, 003</t>
  </si>
  <si>
    <t>K2 - 1.NP - místnost č. K2-1-004, 005</t>
  </si>
  <si>
    <t>K2 - 1.NP - místnost č. K2-1-017</t>
  </si>
  <si>
    <t>K4 - 1.NP - místnost č. K4-1-011</t>
  </si>
  <si>
    <t>M1 - 1.NP - místnost č.1.03</t>
  </si>
  <si>
    <t>M1 - 1.NP - místnost č.1.23</t>
  </si>
  <si>
    <t>M1 - 1.PP - místnost č.0.01</t>
  </si>
  <si>
    <t>Místnost K1-1-005</t>
  </si>
  <si>
    <t>Panely a odpadkové koše</t>
  </si>
  <si>
    <t>Ukládání potravin</t>
  </si>
  <si>
    <t>002</t>
  </si>
  <si>
    <t>1.PP - místnost č.0.02</t>
  </si>
  <si>
    <t>Alchymistická dílna</t>
  </si>
  <si>
    <t>Interiérová část</t>
  </si>
  <si>
    <t>Jak bydlely klarisky</t>
  </si>
  <si>
    <t>K1 - 1.NP - místnost č. K1-1-020</t>
  </si>
  <si>
    <t>M1 - 1.PP - místnost č.0.02</t>
  </si>
  <si>
    <t>Místnost K1-1-009</t>
  </si>
  <si>
    <t>003</t>
  </si>
  <si>
    <t>K1 - 1.NP - místnost č. K1-1-021</t>
  </si>
  <si>
    <t>Každodennost klášterního života</t>
  </si>
  <si>
    <t>Místnost K1-1-010b</t>
  </si>
  <si>
    <t>Slad a jeho výroba a ingredience pro výrobu piva</t>
  </si>
  <si>
    <t>004</t>
  </si>
  <si>
    <t>Bednářství</t>
  </si>
  <si>
    <t>Fundus kostýmů - I</t>
  </si>
  <si>
    <t>K1 - 1.NP - místnost č. K1-1-022</t>
  </si>
  <si>
    <t>Klášterní religiozita</t>
  </si>
  <si>
    <t>005</t>
  </si>
  <si>
    <t>Dobový hostinec</t>
  </si>
  <si>
    <t>Fundus kostýmů - II</t>
  </si>
  <si>
    <t>K1 - 1.NP - místnost č. K1-1-017a,b, 024</t>
  </si>
  <si>
    <t>Osobnost sv. Kláry</t>
  </si>
  <si>
    <t>006</t>
  </si>
  <si>
    <t>Stylová místnost - GOTIKA</t>
  </si>
  <si>
    <t>Umění</t>
  </si>
  <si>
    <t>007</t>
  </si>
  <si>
    <t>Ostatní</t>
  </si>
  <si>
    <t>Stylová místnost - RENESANCE</t>
  </si>
  <si>
    <t>008</t>
  </si>
  <si>
    <t>Mýdlárna</t>
  </si>
  <si>
    <t>009</t>
  </si>
  <si>
    <t>Bylinky</t>
  </si>
  <si>
    <t>010</t>
  </si>
  <si>
    <t>Motivační miniexpozice a chodby</t>
  </si>
  <si>
    <t>011</t>
  </si>
  <si>
    <t>Expozice hraček s hernou</t>
  </si>
  <si>
    <t>012</t>
  </si>
  <si>
    <t>Knihtisk</t>
  </si>
  <si>
    <t>013</t>
  </si>
  <si>
    <t>Skriptorium</t>
  </si>
  <si>
    <t>1. NP</t>
  </si>
  <si>
    <t>K4 - 1.NP - místnost č. K4-1-008</t>
  </si>
  <si>
    <t>VN</t>
  </si>
  <si>
    <t>Vedlejší náklady</t>
  </si>
  <si>
    <t>ON</t>
  </si>
  <si>
    <t>Ostatní náklady</t>
  </si>
  <si>
    <t>Cena celkem</t>
  </si>
  <si>
    <t>Rozsah:</t>
  </si>
  <si>
    <t>Rekapitulace soupisů náležejících k objektu</t>
  </si>
  <si>
    <t>Soupis</t>
  </si>
  <si>
    <t>Cena (Kč)</t>
  </si>
  <si>
    <t>OVN</t>
  </si>
  <si>
    <t>Celkem objekt</t>
  </si>
  <si>
    <t>Soupis vedlejších a ostatních nákladů</t>
  </si>
  <si>
    <t>Ceník</t>
  </si>
  <si>
    <t>Cen. soustava</t>
  </si>
  <si>
    <t>#LevelZatrideniCeniku#</t>
  </si>
  <si>
    <t>Ceník, kapitola</t>
  </si>
  <si>
    <t>Poznámka uchazeče</t>
  </si>
  <si>
    <t>Díl:</t>
  </si>
  <si>
    <t>005122-01</t>
  </si>
  <si>
    <t>Doprava</t>
  </si>
  <si>
    <t>Soubor</t>
  </si>
  <si>
    <t>Vlastní</t>
  </si>
  <si>
    <t>00512401- 01</t>
  </si>
  <si>
    <t>Koordinační činnost  a náklady spojené s instalací expozic</t>
  </si>
  <si>
    <t>00411-01</t>
  </si>
  <si>
    <t>Vypracování výtvarných návrhů, projektové dokumentace a výrobních výkresů</t>
  </si>
  <si>
    <t>005231020R</t>
  </si>
  <si>
    <t>Individuální a komplexní vyzkoušení</t>
  </si>
  <si>
    <t>RTS</t>
  </si>
  <si>
    <t>00524 R</t>
  </si>
  <si>
    <t>Předání a převzetí díla</t>
  </si>
  <si>
    <t>Náklady zhotovitele, které vzniknou v souvislosti s povinnostmi zhotovitele při předání a převzetí díla.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</si>
  <si>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</si>
  <si>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</si>
  <si>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</si>
  <si>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005261020R</t>
  </si>
  <si>
    <t>Bankovní záruky</t>
  </si>
  <si>
    <t>Náklady zhotovitele spojené se zabezpečením a poskytnutím zajišťovacích bankovních záruk, pokud je zadavatel požaduje v obchodních podmínkách.</t>
  </si>
  <si>
    <t>Celkem za objekt</t>
  </si>
  <si>
    <t>Rekapitulace soupisu</t>
  </si>
  <si>
    <t>Stavební díl</t>
  </si>
  <si>
    <t>Celkem soupis</t>
  </si>
  <si>
    <t>Část - Jan Kapistrán</t>
  </si>
  <si>
    <t>Život sv. Františka z Assisi</t>
  </si>
  <si>
    <t>Černé madony a umění ve středověku</t>
  </si>
  <si>
    <t>Minorité ve středověku</t>
  </si>
  <si>
    <t>Misijní a diplomatické cesty</t>
  </si>
  <si>
    <t>Pozdně středověká architektura v J. Čechách</t>
  </si>
  <si>
    <t>Položkový soupis prací a dodávek</t>
  </si>
  <si>
    <t>přízední panely: 2D (100x70 cm) panely (vč. autorských práv na foto)</t>
  </si>
  <si>
    <t>kus</t>
  </si>
  <si>
    <t>obraz (reprodukce)</t>
  </si>
  <si>
    <t>zmenšená reprodukce obrazu s vyobrazením sv. Jana Kapistrána, rozměry 0,9x1,2 metru, historizující barokní rám : 1</t>
  </si>
  <si>
    <t>soustava korigovatelného osvětlení (Lo-Tech; )</t>
  </si>
  <si>
    <t>soubor</t>
  </si>
  <si>
    <t>dodávka včetně návrhu způsobu osvětlení a návrhu svítidel : 1</t>
  </si>
  <si>
    <t>kvalitní ozvučení pro audioprojekci (kázání sv. Jana Kapistrána, akustické efekty) (dle dokumenatce)</t>
  </si>
  <si>
    <t>kompletní dodávka audiosystému včetně nahrávek zvukových smyček : 1</t>
  </si>
  <si>
    <t xml:space="preserve">text bude dodán zpracovatelem libreta výstavy : </t>
  </si>
  <si>
    <t>lavice</t>
  </si>
  <si>
    <t>dřevěná lavice z modřínu, šířka 2,8 metru, hloubka 0,4 m, matný lak : 1</t>
  </si>
  <si>
    <t>dioráma (kázání sv. Jana Kapistrána)</t>
  </si>
  <si>
    <t>životní velikost, vycházející z iluminace kázání sv. Jana Kapistrána kolem roku 1470, plastické vyobrazení postav na obrazu : 1</t>
  </si>
  <si>
    <t xml:space="preserve">místění do místnosti 0.02, šířka 3,5 m, výška po klenbu max. 2,85 m, hloubka 1,75 m : </t>
  </si>
  <si>
    <t>přízední panel</t>
  </si>
  <si>
    <t>multimediální kiosek s kvízy, testy a texty k celé expozici</t>
  </si>
  <si>
    <t>kompletní dodávka hardware i software případně včetně kce potřebné k umístění kiosku : 1</t>
  </si>
  <si>
    <t xml:space="preserve">včetně multimediální aplikace a řídícího systému : </t>
  </si>
  <si>
    <t xml:space="preserve">informační náplň - informace o expozici + kvíz : </t>
  </si>
  <si>
    <t>informační tabule k obrazovému cyklu v lunetách klenby ambitu</t>
  </si>
  <si>
    <t>formát A5 (148x210 mm), dýhová destička bílá, s natištěným textem, uchycení přilepením na stěnu, nikoliv vrtáním : 20</t>
  </si>
  <si>
    <t xml:space="preserve">kompletní dodávka : </t>
  </si>
  <si>
    <t xml:space="preserve">restaurování obrazového cyklusv. Františka je součástí samostatné dodávky : </t>
  </si>
  <si>
    <t>panel (libreto Černé madony)</t>
  </si>
  <si>
    <t>přízední, vpravo od vstupu do rajského dvora : 1</t>
  </si>
  <si>
    <t>vitrína (libreto Černé madony)</t>
  </si>
  <si>
    <t>výška 100 cm x šířka 200 cm, hloubka 100 cm, police ve výšce 80 cm nad podlahou, umístění pod okno vlevo od vstupu do rajského dvora vedle náhrobníku, bezpečnostní sklo : 1</t>
  </si>
  <si>
    <t>piedesty vč. zabezpečení</t>
  </si>
  <si>
    <t>kovový podstavec opatřený matným šedavým nátěrem v odstínu korespondujícím s barevností pískovcových prvků ambitu, výška 90 cm x 40 cm šířka x 30 cm hloubka : 9</t>
  </si>
  <si>
    <t>klimatizovaná vitrína</t>
  </si>
  <si>
    <t>prosklená, s jednou policí, rozměry 110x70x50 cm : 1</t>
  </si>
  <si>
    <t>stojan se zalaminovanými doprovodnými texty</t>
  </si>
  <si>
    <t>štelář, dřevěný policový regál se zešikmenými policemi z modřínového dřeva, rozměry 115 x 30 cm, 7 polic, zalaminované text formátu A4 v různých jazykových mutacích : 1</t>
  </si>
  <si>
    <t>lavice (klidová zóna, libreto Minorité ve středověku), historizující</t>
  </si>
  <si>
    <t>dřevěná, masív, dubová, voskovaná, rozměry š/h/v 160/45/40 cm, sedák plný, bez opěradla : 1</t>
  </si>
  <si>
    <t xml:space="preserve">historická patina : </t>
  </si>
  <si>
    <t>podstavec pro fragmenty</t>
  </si>
  <si>
    <t>podstavce pro vystavení fragmentů architektury nalezených v průběhu stavby : 4</t>
  </si>
  <si>
    <t>gotické svícny</t>
  </si>
  <si>
    <t>skládací stolička s madlem pro přenášení</t>
  </si>
  <si>
    <t>rozměry výška 47 cm, průměr sedátka 35 cm, nosnost 120 kg, materiál sedátko - termoplast v černé barvě, nohy - kov, pochromovaná ocel, gumové ochranné zátky : 50</t>
  </si>
  <si>
    <t>pojízdný stojan s držákem a madlem (rukojetí pro manipulaci se stojanem)</t>
  </si>
  <si>
    <t>1 stojan pro 10 skládacích stoliček, rozměr v/š/h 80/40/70 cm, materiál pochromovaná ocel, 4 zátěžová kolečka : 5</t>
  </si>
  <si>
    <t>Piedest podstavec na sochařské odlitky architektonických článků (haptické exponáty)</t>
  </si>
  <si>
    <t>rozměr v/š/d 65/60/180 cm, materiál masív, neupraveno : 1</t>
  </si>
  <si>
    <t>Kopie originálních architektonických článků pocházejících z kláštera, 1:1 (haptické exponáty)</t>
  </si>
  <si>
    <t xml:space="preserve">materiál patinovaná sádra, při výběru nutné vycházet z architektury kláštera (viz ilustrační foto); profil klenebního žebra - rozměr 25x25x20 cm; klenební svorník - rozměry 35x35x25 cm; okenní kružba (rozdělena na 3 části) : </t>
  </si>
  <si>
    <t>konzola s náběžným žebrem - rozměr 30x30x20 cm : 4</t>
  </si>
  <si>
    <t>přízední, mírně plastické vyobrazení cestujícího mnicha na oslu v životní velikosti (překližka)</t>
  </si>
  <si>
    <t>průchozí diorama s cestujícím mnichem, umístění v místnosti č. 1.11, velikost scény 2,1x3,3 m, : 1</t>
  </si>
  <si>
    <t xml:space="preserve">výška po klenbu cca 3,4 m, v čele diorama obraz z cesty, po stranách diorama a na stropě plastický motiv lesa, : </t>
  </si>
  <si>
    <t xml:space="preserve">figurina mnicha na oslu v životní velikosti : </t>
  </si>
  <si>
    <t>model dřevěného osla 1:1</t>
  </si>
  <si>
    <t>výška cca 1,4 m : 1</t>
  </si>
  <si>
    <t>podklad pro dioráma (písek, kulisa, barvy)</t>
  </si>
  <si>
    <t>umístění na podlahu pod celé diorama : 1</t>
  </si>
  <si>
    <t>čabraka, kobercové tašky</t>
  </si>
  <si>
    <t>čabraka na model osla, na celé tělo včetně tašek : 1</t>
  </si>
  <si>
    <t>světelná projekce na stěně (např. ornamenty apod. soustava korigovatelné barevné osvětlení (Lo-Tech), (dle dokumentace)</t>
  </si>
  <si>
    <t>kvalitní ozvučení pro audioprojekci (akustické efekty; dle dokumenatce)</t>
  </si>
  <si>
    <t>kompletní dodávka zvukového zařízení včetně nahrávek zvukových smyček : 1</t>
  </si>
  <si>
    <t>LCD obrazovka na protilehlé stěně, místnost č.1.05</t>
  </si>
  <si>
    <t>nástěnné panely 100 x 70 cm (vč. autorkých práv na foto)</t>
  </si>
  <si>
    <t>předstěna na konci chodby</t>
  </si>
  <si>
    <t>rozměr šířka 2,7 m, výška po klenbu cca 3,5 m, předstěna zakrývá zkosenou čelní zeď chodby s okenním otvorem a umožňuje umístění LCD panelu, : 1</t>
  </si>
  <si>
    <t xml:space="preserve">stěna včetně potisku, předpoklad sádrokarton : </t>
  </si>
  <si>
    <t xml:space="preserve">LCD panel samostatně viz položka 001 : </t>
  </si>
  <si>
    <t>zakomponování komiksového „vlysu“ (výtvarný návrh, realizace, tisk, instalace), (výtvarný návrh, realizace, tisk)</t>
  </si>
  <si>
    <t>komiksový vlys výšky 70 cm probíhající po obvodu zcelené chodby mezi nástěnnými panely : 1</t>
  </si>
  <si>
    <t>014</t>
  </si>
  <si>
    <t>klimatizovaná vitrína 200 x 70 x 70</t>
  </si>
  <si>
    <t>velikost 70x70x200 cm, skleněná na podstavci s technologií klimatizace, 3 skleněné police, osvětlení horní a LED pásky v rozích vitríny po celé výšce : 4</t>
  </si>
  <si>
    <t>015</t>
  </si>
  <si>
    <t>LCD obrazovka (film, fotografie, animace)</t>
  </si>
  <si>
    <t>kompletní dodávka zařízení včetně filmu, fotografií a animace : 1</t>
  </si>
  <si>
    <t>016</t>
  </si>
  <si>
    <t>panel velkoformátový (250 x 160)</t>
  </si>
  <si>
    <t>017</t>
  </si>
  <si>
    <t>soustava korigovatelného osvětlení (Lo-Tech; dle dokumentace)</t>
  </si>
  <si>
    <t>018</t>
  </si>
  <si>
    <t>odpadkový koš</t>
  </si>
  <si>
    <t>019</t>
  </si>
  <si>
    <t>sedací kostka (PVC, transparentní), 50x50x50 cm</t>
  </si>
  <si>
    <t>větší rozměry než budou ostatní panely v areálu : 5</t>
  </si>
  <si>
    <t>multimediální dotykový kiosek + SW</t>
  </si>
  <si>
    <t xml:space="preserve">informační náplň - informace o expozici : </t>
  </si>
  <si>
    <t>Barvířská dílna</t>
  </si>
  <si>
    <t>Krejčovská dílna</t>
  </si>
  <si>
    <t>Košíkářská dílna</t>
  </si>
  <si>
    <t>Sedlářská a řezbářská dílna</t>
  </si>
  <si>
    <t>Pekařská dílna</t>
  </si>
  <si>
    <t>Historická kuchyně</t>
  </si>
  <si>
    <t>08</t>
  </si>
  <si>
    <t>Kovářská a cizelérská dílna</t>
  </si>
  <si>
    <t>09</t>
  </si>
  <si>
    <t>Obuvnická a brašnářská dílna</t>
  </si>
  <si>
    <t>10a</t>
  </si>
  <si>
    <t>Hrnčířská dílna</t>
  </si>
  <si>
    <t>11</t>
  </si>
  <si>
    <t>Sklářská dílna</t>
  </si>
  <si>
    <t>12</t>
  </si>
  <si>
    <t>Expozice pivovarnictví</t>
  </si>
  <si>
    <t>panel</t>
  </si>
  <si>
    <t>rozměry 80x200 cm, textová a obrazová část cca 1:1 : 1</t>
  </si>
  <si>
    <t>stolek</t>
  </si>
  <si>
    <t>dřevěný z modřínu, v/š/h 80/100/60 cm, 4 nohy, pracovní deska, bez povrchové úpravy : 1</t>
  </si>
  <si>
    <t>konstrukce (stojan) na ukládání látek</t>
  </si>
  <si>
    <t>jednoduchý, dřevěný z modřínu, 4 kusy tyčí o celkové výšce 170 cm, šířka 120 cm, látkové role max. šířka 110 cm, bez povrchové úpravy : 1</t>
  </si>
  <si>
    <t>ukázky přísad na barvení (šafrán, indigo, boryt, borůvky, červec, duběnka)</t>
  </si>
  <si>
    <t>od každé přísady 15 litrů : 1</t>
  </si>
  <si>
    <t>obarvený textil</t>
  </si>
  <si>
    <t>metrový textil přírodních látek - len, bavlna, konopí, hedvábí, 4 role, 1 role 10 m, max. šířka 110 cm : 1</t>
  </si>
  <si>
    <t>kotel a kovová nádoba na barvení látek</t>
  </si>
  <si>
    <t>zděná okrouhlá pec, průměr 1 m s přikládacím otvorem a prostorem pro vložení kovového kotle pro barvení látek, nad kotlem umístěna dřevěná tyčová konstrukce se systémem rumpálu, : 1</t>
  </si>
  <si>
    <t xml:space="preserve">2 ks tyčí výšky 190 cm, mezi které bude umístěna další tyč na šířku kotle s klikou, měděný kotel, 80 l, bez dymníku, topeniště imitace, ohřev elektrickou energií : </t>
  </si>
  <si>
    <t>dřevěné vařechy na míchání a vytahování látek z kotle</t>
  </si>
  <si>
    <t>délka 150 cm : 5</t>
  </si>
  <si>
    <t>tyče na zavěšení látek</t>
  </si>
  <si>
    <t>délka 200 cm, průměr 5 cm, tyče zavěšené na konopném provazu : 3</t>
  </si>
  <si>
    <t>umyvadlo s výlevkou zabudované ve skříňce</t>
  </si>
  <si>
    <t>ošatky</t>
  </si>
  <si>
    <t>průměr 20 cm, pro uložení přísad na barvení : 6</t>
  </si>
  <si>
    <t>vestavěná skříň s policovým systémem na celou výšku místnosti 2500x3000x500 mm</t>
  </si>
  <si>
    <t>na celou výšku místnosti - truhlářský atyp : 1</t>
  </si>
  <si>
    <t xml:space="preserve">korpus dýhovaná DTD, deska dýhovaná DTD+nákližek masiv DB, mořeno lakováno : </t>
  </si>
  <si>
    <t xml:space="preserve">vnitřní police z desek LTD : </t>
  </si>
  <si>
    <t xml:space="preserve">dvířka - kazetová DTD dýha dub tl.22mm,výplň tl.8mm, povrchová úprava mořením + PUR lak transparent, nábytkové závěsy, úchyty historizující : </t>
  </si>
  <si>
    <t xml:space="preserve">dodávka a montáž včetně výrobní dokumntace : </t>
  </si>
  <si>
    <t>panely s textem vztahujícím se k vývoji oděvu ve středověku a renesanci, příklady renesančních typů, oděvů z grafických listů v knihách Cesara Vecellia či Christopha Weiditze</t>
  </si>
  <si>
    <t>rozměry 80x200 cm, textová a obrazová část v poměru 1:1 : 3</t>
  </si>
  <si>
    <t>krejčovská panna historizující pro umístění šlechtického honosného renesančního kostýmu</t>
  </si>
  <si>
    <t>pouze historická krejčovská pana - historizující atyp : 2</t>
  </si>
  <si>
    <t xml:space="preserve">pro umístění 1 ks kostýmu honosného dámského renesančního, 1 ks kostýmu honosného pánského renesančního : </t>
  </si>
  <si>
    <t xml:space="preserve">kostýmy specifikovány v samostatné kolekci pro PPČ 7 : </t>
  </si>
  <si>
    <t>stůl historický - renesance</t>
  </si>
  <si>
    <t>dřevěný, modřín, výška 100 cm, šířka 150 cm : 1</t>
  </si>
  <si>
    <t>židle historická -  renesance</t>
  </si>
  <si>
    <t>dřevěná, masivním, s opěradlem : 1</t>
  </si>
  <si>
    <t>nůžky, látky, jehla, nitě</t>
  </si>
  <si>
    <t>1 ks krejčovské látky, 20 ks jehel, 20 ks nití, 2 ks krejčovské nůžky, látky : 1</t>
  </si>
  <si>
    <t>tyč na zavěšení hotových kostýmů včetně ramínek 10 ks</t>
  </si>
  <si>
    <t>dřevěné, modřín, na zavěšení hotových kostýmů, kulatý profil, délka 180 cm, průměr 5 cm, na konopných provazech, bez povrchové úpravy : 2</t>
  </si>
  <si>
    <t>krejčovské panny - historizující - atypický výrobek</t>
  </si>
  <si>
    <t>životní velikost : 5</t>
  </si>
  <si>
    <t>vývěsní štít historizující, materiál - kov, dřevo, (grafický návrh, výroba a montáž), řemeslný výrobek</t>
  </si>
  <si>
    <t>rozměry 80x200 cm, textová a obrazová část v poměru 1:1 : 1</t>
  </si>
  <si>
    <t>krejčovské panny na vystavené kostýmy – řádové oděvy, šlechtické oděvy (jejich vývoj – několik druhů, kostýmů), pracovní oděv (kytle)</t>
  </si>
  <si>
    <t>životní velikost : 4</t>
  </si>
  <si>
    <t>střihací stůl cca 1,2x 2,5 m výšky cca 0,9-1 m s vestavěnými policemi uzavřenými posuvnými dvířky</t>
  </si>
  <si>
    <t>policový systém s dvířky a šuplíčky (nejlépe na stěně včele klenby m.č.021)</t>
  </si>
  <si>
    <t>017a</t>
  </si>
  <si>
    <t>průmyslový šicí stroj,  1-jehlový šicí stroj na šití středně těžkých materiálů se spodní podáváním</t>
  </si>
  <si>
    <t>vysokorychlostní 1-jehlový šicí stroj na šití středně těžkých materiálů se spodním podáváním, centrálním mazáním pro dlouhou životnost, automatickým odstřihem niti, programovatelné zapošívání s volbou počtu stehů, osvědčený systém odstřihu : 1</t>
  </si>
  <si>
    <t xml:space="preserve"> automatický zdvih patky, odhoz niti, programovatelný panel s celou řadou funkcí, komplet s výškově stavitelným stavcem, plnohodnotnou deskou 105x55cm s ergonomickou přední hranou a měřítkem : </t>
  </si>
  <si>
    <t xml:space="preserve">dkládací kapsa na cívky a zásuvka na nářadí, servo motor 1x240V s úsporným provozem : </t>
  </si>
  <si>
    <t xml:space="preserve">Technické parametry: : </t>
  </si>
  <si>
    <t xml:space="preserve">jehly: DBx1 #11-14/75-90 : </t>
  </si>
  <si>
    <t xml:space="preserve">délka stehu: max. 5mm : </t>
  </si>
  <si>
    <t xml:space="preserve">zdvih patky: 5,5mm ručni/13mm kolenní pákou-mag.zdvihem : </t>
  </si>
  <si>
    <t xml:space="preserve">otáčky: max. 4500-5000 ot./min  : </t>
  </si>
  <si>
    <t xml:space="preserve">včetně stolku : </t>
  </si>
  <si>
    <t>017b</t>
  </si>
  <si>
    <t>ramenový průmyslový šicí stroj</t>
  </si>
  <si>
    <t>3-jehlový ramenový šicí stroj se spodním a vrchním krytím na středních materiálů - úplety apod., diferenciálním podáváním, rozpich krajních jehel 5,6mm, možnost šití pouze spodní krytí : 1</t>
  </si>
  <si>
    <t xml:space="preserve">možnost šití jednou jehlou - dvounitný řetízkový steh, komplet s výškově stavitelným stavcem, plnohodnotnou deskou s ergonomickou přední hranou a měřítkem : </t>
  </si>
  <si>
    <t xml:space="preserve">odkládací kapsa na desce a šuflátko na nářadí, spojkový motor 1x240V nebo 3x380 dle přání : </t>
  </si>
  <si>
    <t xml:space="preserve">echnické parametry: : </t>
  </si>
  <si>
    <t xml:space="preserve">jehly: UY128GAS #75/11 : </t>
  </si>
  <si>
    <t xml:space="preserve">max. otáčky: 5500 ot./min : </t>
  </si>
  <si>
    <t xml:space="preserve">délka stehu: 1,4 - 3,6mm : </t>
  </si>
  <si>
    <t xml:space="preserve">max. zdvih patky: 5mm  : </t>
  </si>
  <si>
    <t>017c</t>
  </si>
  <si>
    <t>průmyslový 5 nitný overlock</t>
  </si>
  <si>
    <t xml:space="preserve"> 2-jehlový, 5-nitný šicí stroj overlock s diferenciálním podáváním na šití středně těžkých materiálů , se spodním podáváním a zajišťovacím stehem, nově přímý pohon jehelní tyče : 1</t>
  </si>
  <si>
    <t xml:space="preserve">centrálním tlakové mazáním pro dlouhou životnost, šířka stehu 5mm, rozpich jehel 5mm, celková šířka stehu 10mm, přímý pohon jehelní tyče, komplet s výškově stavitelným stavcem : </t>
  </si>
  <si>
    <t xml:space="preserve"> plnohodnotnou deskou 105x55cm s ergonomickou přední hranou a měřítkem, odkládací kapsa na cívky a zásuvka na nářadí, spojkový motor 3x380V : </t>
  </si>
  <si>
    <t xml:space="preserve">max. délka stehu 3,6mm : </t>
  </si>
  <si>
    <t xml:space="preserve">max. zdvih patky 5,5 mm : </t>
  </si>
  <si>
    <t xml:space="preserve">jehly B27 #14/90 : </t>
  </si>
  <si>
    <t xml:space="preserve">max. otáčky 7500 ot./min : </t>
  </si>
  <si>
    <t>žehlení - žehlící stůl</t>
  </si>
  <si>
    <t xml:space="preserve"> žehlící stůl vyhřívaný a odsávaný, rozměr desky 80x125 cm, odsávání žehlící desky 0,37 kW, vyhřívání pracovní plochy, výška pracovní plochy 90cm, : 1</t>
  </si>
  <si>
    <t xml:space="preserve">vyhřívaný a odsávaný rukávník 0,15 kW, napájecí napětí 230V, váha 81 kg, rozměr stolu při práci 82x148x94 cm, rozměr stolu v kartonu 1,3 m3 : </t>
  </si>
  <si>
    <t xml:space="preserve">výška pracovní plochy 90cm : </t>
  </si>
  <si>
    <t xml:space="preserve">příkon vyhřívání pracovní plochy 1650W : </t>
  </si>
  <si>
    <t xml:space="preserve">výkon odsávání pracovní plochy 0,5 HP : </t>
  </si>
  <si>
    <t>018a</t>
  </si>
  <si>
    <t>elektroparní žehlička</t>
  </si>
  <si>
    <t>Elektroparní žehlička s vyvíječem páry na 3l vody, použití vody z vodovodního řadu, silikonová podložka pod žehličku, příkon 2400 W, pracovní tlak 2,5 baru, napájení 1x240 V. Hmotnost 13kg. : 1</t>
  </si>
  <si>
    <t>židle otočná bez koleček</t>
  </si>
  <si>
    <t>020</t>
  </si>
  <si>
    <t>021</t>
  </si>
  <si>
    <t>krejčovská panna</t>
  </si>
  <si>
    <t>022</t>
  </si>
  <si>
    <t>závěsy na okna</t>
  </si>
  <si>
    <t>023</t>
  </si>
  <si>
    <t>pračka průmyslová na 8 kg prádla</t>
  </si>
  <si>
    <t>024</t>
  </si>
  <si>
    <t>sušička průmyslová na 8 kg prádla</t>
  </si>
  <si>
    <t>025</t>
  </si>
  <si>
    <t>pračka na 5-6 kg prádla s parním programem</t>
  </si>
  <si>
    <t>026</t>
  </si>
  <si>
    <t>police na prací a úklidové prostředky</t>
  </si>
  <si>
    <t>027</t>
  </si>
  <si>
    <t>panel včetně textové a obrazové části</t>
  </si>
  <si>
    <t>rozměry 80x200 cm, textová a obrazová část v poměru cca 1:1 : 1</t>
  </si>
  <si>
    <t>proutí</t>
  </si>
  <si>
    <t>z vrby černé, 200 ks prutů, suché, alespoň 1 metr dlouhé, neloupané : 1</t>
  </si>
  <si>
    <t>police</t>
  </si>
  <si>
    <t>dřevěné z modřínu, jednoduše opracovaná dřevěná prkna uchycená na kovových konzolách o délce 140 cm : 4</t>
  </si>
  <si>
    <t xml:space="preserve">včetně zachycení do zdiva niky, šířka 3 cm, hloubka podle niky, matný lak : </t>
  </si>
  <si>
    <t>závěsné dřevěné tyče na výrobky</t>
  </si>
  <si>
    <t>dřevěná z modřínu, kruhového profilu o délce 200 cm, průměr 5 cm, zavěšené na konopných provazech do klenby : 2</t>
  </si>
  <si>
    <t>stolička</t>
  </si>
  <si>
    <t>dřevěná, složená ze sedací a pracovní části, po pravé straně s odkládací plochou pro nářadí a otvory pro špice : 1</t>
  </si>
  <si>
    <t xml:space="preserve"> nože a další ostré pomůcky, na odkládací ploše se nacházejí přihrádky pro hřebíky : </t>
  </si>
  <si>
    <t>stůl</t>
  </si>
  <si>
    <t>pracovní, dřevěný z modřínu, v/š/h 90/120/80 cm, matný lak : 1</t>
  </si>
  <si>
    <t>židle</t>
  </si>
  <si>
    <t>dřevěná, masivní, s opěradlem : 1</t>
  </si>
  <si>
    <t>náčiní (širočina, kovadlina, pilník, šídlo, kladivo, nůž, nůžky)</t>
  </si>
  <si>
    <t>1 ks kleště štípací, 2 ks kladivo - velké a malé, 1 ks nůžky zahradnické, 1 ks kleště rovnací, 1 ks kleště mačkací : 1</t>
  </si>
  <si>
    <t xml:space="preserve">1 ks štípák, 1 ks hoblík, 1 ks úžidlo, 1 ks nůž košíkářský zahnutý, 1 ks nůž čistič, 1 ks ruční vrták, 1 ks  špice hranatá, 1 ks špice zahnutá, 1 ks špice kulatá : </t>
  </si>
  <si>
    <t>závěsná tyč</t>
  </si>
  <si>
    <t>dřevěná z modřínu, kruhového profilu o délce 200 cm, průměr 5 cm, závěsný systém z konopných provazů : 2</t>
  </si>
  <si>
    <t>skříňka</t>
  </si>
  <si>
    <t>jednoduchá, dřevěna z modřínu, masív, dvoudveřová, v/š/h 80/100/40 cm, 2 vnitřní police, bez povrchové úpravy : 1</t>
  </si>
  <si>
    <t>replika historického vyřezávaného nábytku (truhla či skříň)</t>
  </si>
  <si>
    <t>masivní dřevo z modřínu, s replikou historického pásového kování a závěsů, pásové kování opatřené grafitovou černí, : 1</t>
  </si>
  <si>
    <t xml:space="preserve">3 ks kování - 2 pásy, 1 na zámek, výška 55 cm, délka 100 cm, bez povrchové úpravy, 4 nožky : </t>
  </si>
  <si>
    <t>pracovní, dřevěný z modřínu, nejlépe ponk, bez povrchové úpravy, v/š/h 90/120/80 cm : 2</t>
  </si>
  <si>
    <t>dřevěné z modřínu, masivní, s opěradlem : 2</t>
  </si>
  <si>
    <t>poličky</t>
  </si>
  <si>
    <t>dřevěné z modřínu, jednoduše opracovaná dřevěná prkna uchycena na vnitřních kovových konzolách - trny, délka 200 cm, hloubka 25 cm : 3</t>
  </si>
  <si>
    <t>repliky autentického náčiní pro sedláře a řezbáře – pila rámovka, hoblík, dláta, dřevěná palička,, širočina, pilník</t>
  </si>
  <si>
    <t>1 ks kovadlina, 1 ks kladivo, 7 ks dláta, 1 ks půlměsícový nůž, 1 ks jehla s háčkem, 1 ks pilník, 1 ks dřevěná palička, 1 ks hoblík, 3 ks kleště, 4 ks šídla (různé druhy - ploché, s očkem, zahnuté, kulaté), : 1</t>
  </si>
  <si>
    <t xml:space="preserve">1 ks zkosený dělící nůž, 1 ks kosící nůž, 1 ks krájáček, 3 ks brusné kameny, 1 ks vysekávač špic řemenů, 1 ks rýhovadlo, 1 ks kolečko na značení stehů, 1 ks hranořízek : </t>
  </si>
  <si>
    <t>kovaný se znakem řezbáře a sedláře, výška 80 cm : 1</t>
  </si>
  <si>
    <t>držák sedel, nástěnné, kovové, 1 ks dámské, 1 ks anglické pánské</t>
  </si>
  <si>
    <t>sedlářské "kozy", dřevěné s koženým polstrováním, výška 120 cm</t>
  </si>
  <si>
    <t>panel rozměr 80x200 cm, textová a obrazová část v poměru cca 1:1</t>
  </si>
  <si>
    <t>jednoduchá, masív, dřevěná z modřínu, dvoudveřová, v/š/h 80/100/40 cm, 2 vnitřní police, bez povrchové úpravy : 1</t>
  </si>
  <si>
    <t>židle historizující</t>
  </si>
  <si>
    <t>dřevěná, masivní, s opěradlem : 3</t>
  </si>
  <si>
    <t>stůl na přípravu chleba</t>
  </si>
  <si>
    <t>masivní, dřevěný z modřínu, výška 90 cm, šířka 2x120 cm, bez povrchové úpravy : 1</t>
  </si>
  <si>
    <t>kuchyňská linka - pouze spodní část - dl.2840 mm, š.600 mm, v.1000 mm, truhlářský atyp</t>
  </si>
  <si>
    <t xml:space="preserve"> truhlářský atyp se zabudovaným dřezem a varnou dvouplotýnkovou deskou : 1</t>
  </si>
  <si>
    <t xml:space="preserve">celodřevěný výrobek s povrchovou úpravou : </t>
  </si>
  <si>
    <t xml:space="preserve">dodávka a montáž včetně výrobní dokumentace : </t>
  </si>
  <si>
    <t>repliky náčiní (dřevěná lopata na kladení chleba do pece, váhy, špalek a sekyrka, dřevo, ošatky,, pytel s moukou a přísady na pečení chleba, síto na mouku)</t>
  </si>
  <si>
    <t>Soubor je složen z : 1</t>
  </si>
  <si>
    <t xml:space="preserve">1 ks váhy kovové - dvoumiskové balanční rovnoramenné, včetně závaží : </t>
  </si>
  <si>
    <t xml:space="preserve">í; 8 ks ošatky na kynutí chleba - slaměné a rákosové různých průměrů mezi  30 až 40 cm : </t>
  </si>
  <si>
    <t xml:space="preserve">2 ks pytle s moukou - jutový, rozměry 110x60 cm, včetně mouky - žitná, pšeničná chlebová : </t>
  </si>
  <si>
    <t xml:space="preserve">5 ks malé dřevěné mističky na uchování přísad na pečení chleba (průměr do 10 cm) : </t>
  </si>
  <si>
    <t xml:space="preserve">10 ks síto na mouku s dřevěnou obručí, různých velikostí - průměr 20, 30, 40 cm : </t>
  </si>
  <si>
    <t xml:space="preserve">2 ks díž dřevěná s dřevěným poklopem, se třemi kovanými obručemi, průměr 70 cm, výška 60 cm : </t>
  </si>
  <si>
    <t xml:space="preserve">3 ks džber na vodu - dřevěný, s uchem, výška 50 cm : </t>
  </si>
  <si>
    <t xml:space="preserve">4 ks vařecha na míchání těsta s plochou násadou (kopisto) - délka 100 cm : </t>
  </si>
  <si>
    <t xml:space="preserve">2 ks malá široká lopatka na vytahování těsta z díže - malá široká dřevěná lopatka o délce 25 cm : </t>
  </si>
  <si>
    <t xml:space="preserve">1 ks dřevěná lopata s kulatou plochou na nakládání chleba do pece - délka násady cca 120 cm : </t>
  </si>
  <si>
    <t xml:space="preserve">1 ks dřevěná lopata s obdélnou plochou na sázení vánoček a koláčů do pece - délka násady cca 120 cm : </t>
  </si>
  <si>
    <t xml:space="preserve">1 ks pometlo na vymetání pece - dřevěná násada, proutěné pometlo : </t>
  </si>
  <si>
    <t xml:space="preserve">1 ks hřeblo na vyhrabávání popela a ohárků - kovové hřeblo nasazené na dřevěnou násadu : </t>
  </si>
  <si>
    <t xml:space="preserve">1 ks vlažovka na oprášení chleba - délka cca 30 cm, dřevěná se štětinami : </t>
  </si>
  <si>
    <t xml:space="preserve">8 ks ošatek na vychladnutí chleba - slaměné a rákosové, o stejných průměrech jako ošatky na kynutí chleba, tj. 30-40 cm : </t>
  </si>
  <si>
    <t>kovaný, se znakem pekaře (např. preclík), výška 60 cm : 1</t>
  </si>
  <si>
    <t>na odkládání a uskladnění chleba - dřevěná, masív, výška 40 cm, délka 150 cm : 1</t>
  </si>
  <si>
    <t>elektrická pec</t>
  </si>
  <si>
    <t>Elektrické pece s možnosti přivhlčování s jednoduchým manuálním ovládacím panelem : 1</t>
  </si>
  <si>
    <t xml:space="preserve">na pečící plechy 600x400 mm s 10 vsuny : </t>
  </si>
  <si>
    <t xml:space="preserve"> jednoduché manuální ovládání : nastavení teploty, času a popř. % páry otočným knoflíkem : </t>
  </si>
  <si>
    <t xml:space="preserve">- varné procesy pečení horkým vzduchem, vaření v páře a kombinovaný režim ( jak konvektomat ) : </t>
  </si>
  <si>
    <t xml:space="preserve">- oproti konvektomatu bez vpichovací sondy, bez automatického mytí ... atd. : </t>
  </si>
  <si>
    <t xml:space="preserve">- možno nastavit 1/2 otáčky ventilátoru, nastavení vhkosti (páry) uvnitř varné komory : </t>
  </si>
  <si>
    <t xml:space="preserve">Technická data : </t>
  </si>
  <si>
    <t xml:space="preserve">kapacita: 10x plech 600x400 mm : </t>
  </si>
  <si>
    <t xml:space="preserve">rozteč vsunů 80 mm : </t>
  </si>
  <si>
    <t xml:space="preserve">el. příkon: 15,8 kW , 400 V : </t>
  </si>
  <si>
    <t xml:space="preserve">Rozměr: 860 x 900 x 1250 (v) mm : </t>
  </si>
  <si>
    <t>replika chleba</t>
  </si>
  <si>
    <t>plast, různé tvary : 6</t>
  </si>
  <si>
    <t>pec na chleba - historická replika - vytápění dřevem</t>
  </si>
  <si>
    <t>keramická, umístění ve výklenku - délka 120 cm, hloubka 70 cm, na zděném hraněném soklu budou osazeny kamna kopulovitá. Kachle budou plasticky zdobené, s komorovým nástavcem a přikládacím otvorem umístěným v chodbě. : 1</t>
  </si>
  <si>
    <t xml:space="preserve">návrh, výroba a montáž : </t>
  </si>
  <si>
    <t>panel rozměry 80x200 cm, textová a obrazová část v poměru 1:1</t>
  </si>
  <si>
    <t>dřevěná z modřínu, masivní, s opěradlem : 6</t>
  </si>
  <si>
    <t xml:space="preserve">historizující - truhlářský atyp - patinováno : </t>
  </si>
  <si>
    <t>police na uskladnění předmětů</t>
  </si>
  <si>
    <t>dřevěné z modřínu, jednoduše opracovaná prkna uchycená na vnitřních kovových konzolách - trny o délce 240 cm, šířka 25 cm, bez povrchové úpravy : 3</t>
  </si>
  <si>
    <t xml:space="preserve">historizující  truhlářský atyp - patinováno : </t>
  </si>
  <si>
    <t>soubor replik dobového nádobí</t>
  </si>
  <si>
    <t>specifikace souboru : 1</t>
  </si>
  <si>
    <t xml:space="preserve">10 ks talíře - porcelánové, historické z 19. a poč. 20. století, cibuláky : </t>
  </si>
  <si>
    <t xml:space="preserve">1 ks čajová souprava (např. z karlovarského porcelánu nebo z Klášterce nad Ohří) : </t>
  </si>
  <si>
    <t xml:space="preserve">10 ks sklenic - broušené sklo ručně malované : </t>
  </si>
  <si>
    <t xml:space="preserve"> 3 ks tác - skleněný, kovový, 60 cm; 1 ks soubor příborů z alpaky nebo stříbra : </t>
  </si>
  <si>
    <t xml:space="preserve">1 ks keramický pekáč a 1 ks litinový pekáč : </t>
  </si>
  <si>
    <t xml:space="preserve">2 ks lahve na mléko - tzv. reformní lahev, výška 23 cm, průměr 10 cm, s reliéfním obrazem, který se liší u každé mlékárny, lahev je tlustostěnná, s válcovitým širokým tělem, zužující se oble či kónicky v podhrdlí, uzávěr lepenkovým kotoučem : </t>
  </si>
  <si>
    <t xml:space="preserve">2 ks struhadlo - dřevěné na strouhání zelí, skleněné struhadlo : </t>
  </si>
  <si>
    <t xml:space="preserve">3 ks mlýnky - na maso, na mák, na strouhanku - litinové, starožitné : </t>
  </si>
  <si>
    <t xml:space="preserve"> ks mlýnek na kávu - dřevěný s klikou : </t>
  </si>
  <si>
    <t xml:space="preserve">1 ks sifonová lahev z tlustostěnného skla opletené drátěnou sítí, výška 38-40 cm, průměr 13-15 cm : </t>
  </si>
  <si>
    <t xml:space="preserve">2 ks kuchyňské paličky - s kovovou hlavou a dřevěnou rukojetí, s porcelánovou hlavou a dřevěnou rukojetí : </t>
  </si>
  <si>
    <t xml:space="preserve">5 ks historické dřevěné vařečky, kvedlačky; 1 ks hmoždíř mosazný; 3 ks hliněné hrnce o průměru 20-25 cm; 2 ks louskáčky - kovový : </t>
  </si>
  <si>
    <t>1 ks- replika stolu z poč. 20. století, dřevěný z modřínu, rozměry š/h/v 100x60x80 cm; 1 ks - dřevěný z modřínu, v/š/h 70/120/80 cm : 2</t>
  </si>
  <si>
    <t>historizující sporák s troubou - kachlový -  začátek 20. století</t>
  </si>
  <si>
    <t>závěs na ingredience</t>
  </si>
  <si>
    <t>dřevěný z modřínu, kulatého profilu o průměru 5 cm a délce 100 cm, tyče spojené konopnými provazy zavěšenými do klenby : 2</t>
  </si>
  <si>
    <t>soubor replik dobového kuchyňského náčiní</t>
  </si>
  <si>
    <t xml:space="preserve">4 ks litinové a smaltované pekáče o různých velikostech od 35do 55 cm : </t>
  </si>
  <si>
    <t xml:space="preserve">4 ks litinové pánve a lívanečník : </t>
  </si>
  <si>
    <t xml:space="preserve">2 ks keramické formy na bábovku : </t>
  </si>
  <si>
    <t xml:space="preserve">2 ks dřevěné formy na perník - dvoustranná, základ tvoří dřevěná silnější destička, v níž byla vydlabána forma s přísllušným motivem, obvyklé jsou figurální motivy - husar na koni, nemluvně v povijanu, sedlák, kominík, voják, nebo zvířecí motivy - kůň : </t>
  </si>
  <si>
    <t xml:space="preserve">beránek, jelen či symboly lásky - srdce, rozměry např. 38x24x4 cm : </t>
  </si>
  <si>
    <t>obaly na potraviny</t>
  </si>
  <si>
    <t xml:space="preserve">6 ks keramické dózy na cukry, mouku, kávu, koření : </t>
  </si>
  <si>
    <t xml:space="preserve">1 ks plechové dózy na kako (např. kako Zora, 30. léta 20. století, 19x19x26 cm) : </t>
  </si>
  <si>
    <t xml:space="preserve">1 ks plechová dóza od kávy (např. káva Kulius Meinl nebo Kuklíkova káva) : </t>
  </si>
  <si>
    <t xml:space="preserve">1 ks plechová dóza od čaje (především od čínských) : </t>
  </si>
  <si>
    <t>skříňka pod umyvadlo</t>
  </si>
  <si>
    <t>dřevěná, dvoudvířková, šířka 60 cm, výška 80 cm : 1</t>
  </si>
  <si>
    <t xml:space="preserve">historizující truhlářský atyp : </t>
  </si>
  <si>
    <t>kovářská výheň, měch</t>
  </si>
  <si>
    <t>kovářská výheň - s kovovým stolem o rozměrech v/š/h 80/60/95 cm, s ohňovou mísou se třemi (popř. dvěma) otvory o rozměrech 26x55 cm, s 1 malým a 1 velkým ochranným klínem : 1</t>
  </si>
  <si>
    <t xml:space="preserve">nejlépe s elektroventilátorem a plechovým korytem na uhlí, nad výhní kovový odtah (dymník) na šířku stolu; 1 ks měch - starý kovářský, s dřevěnou konstrukcí a koženým měchem : </t>
  </si>
  <si>
    <t>špalek a sekyrka, dřevo</t>
  </si>
  <si>
    <t>dřevěný špalek, sekyra s kovaným ostřím a dřevěným topůrkem : 1</t>
  </si>
  <si>
    <t>kovadlina, kladivo, pilník, kovářské kleště, kovový kartáč, utínka, sekáče, babky (tvarovací, nástroje), průbojníky, kovářský svěrák, vratidla</t>
  </si>
  <si>
    <t xml:space="preserve">1 ks kovadlina cca 100 kg, rozměry v/š/h 30/60/10 cm : </t>
  </si>
  <si>
    <t xml:space="preserve">6 ks kladivo každé s dřevěnou násadou s podélnými vlákny bez suků a různé druhy sekáčů - za studena, za tepla, probíjející kladivo sloužící k vyseknutí díry do materiálu za horka (hmotnost cca 1 kg) : </t>
  </si>
  <si>
    <t xml:space="preserve">podkovářské kladivo, vyrovnávací kladivo (hmotnost cca 1,5 kg) a klasické kovářské kladivo - pro jednoruční kování, zajištění klínkem proti sklouznutí násady, hmotnost cca 1,5 kg : </t>
  </si>
  <si>
    <t xml:space="preserve">5 ks kovářské kleště - na nýty - délka 50 cm : </t>
  </si>
  <si>
    <t xml:space="preserve">2 ks žlábkové kleště - pro uchopení materiálu různých tvarů a velikostí, čelisti mají V-drážku, hmotnost cca 0,5 kg : </t>
  </si>
  <si>
    <t xml:space="preserve">kleště s plochými čelistmi - délka čelisti 5 cm, délka kleštiny 22 cm : </t>
  </si>
  <si>
    <t xml:space="preserve">kleště obloučkovité - hmotnost 750 g : </t>
  </si>
  <si>
    <t xml:space="preserve">1 ks kovový kartáč - ocelový kartáč dvouřadý se štětinami z oceli nebo mosazi : </t>
  </si>
  <si>
    <t xml:space="preserve">1 ks utínka - sekáč zasazený do kovadliny, na který se položí materiál a úderem kladiva se nasekne z jedné nebo obou stran, hmotnost cca 1,1 kg : </t>
  </si>
  <si>
    <t xml:space="preserve">2 ks sekáče (vlček) - zahnutý a rovný : </t>
  </si>
  <si>
    <t xml:space="preserve">5 ks babka - 1 ks plochá s ostrými rohy, hmotnost 2 kg, 1 kg s hladkou pracovní plochou, s kulatou dráhou, plochá, hmotnost 1 kg, 3 ks babek o různých průměrech a tvarech dráhy - od 60 mm do 65 mm : </t>
  </si>
  <si>
    <t xml:space="preserve">1 ks kovářský svěrák - šířka 150 mm : </t>
  </si>
  <si>
    <t xml:space="preserve">2 ks vratidlo - ruční na závitník a na očko : </t>
  </si>
  <si>
    <t xml:space="preserve">3 ks kovářské rukavice - celokožené s celistvou dlaní beze švu a vystuženou dlaní kolem palce : </t>
  </si>
  <si>
    <t xml:space="preserve">1 ks zámečnický svěrák - kovový, čelisti 10-12 cm, váha 35 kg : </t>
  </si>
  <si>
    <t>ponk se 3 šuplíky</t>
  </si>
  <si>
    <t>kovová konstrukce stolu s masivní dřevěnou pracovní deskou, šuplíky a odkládacím prostorem v podobě dřevěných polic; rozměry výška 100-110 cm a délka 180 cm : 1</t>
  </si>
  <si>
    <t>dřevěný masív z modřínu, s opěradlem : 2</t>
  </si>
  <si>
    <t>káď s vodou,15 l</t>
  </si>
  <si>
    <t>kovová káď s vodou 15 l : 2</t>
  </si>
  <si>
    <t>věšák na předměty, které kovář bude vytvářet</t>
  </si>
  <si>
    <t>dřevěné závěsné tyče kulatého profilu o průměru 5 cm, délce 150 cm, zavěšené konopnými lany do klenby : 3</t>
  </si>
  <si>
    <t>figurína s ukázkou platnéřské práce</t>
  </si>
  <si>
    <t>mužská, životní velikost : 1</t>
  </si>
  <si>
    <t>1 ks dřevěný stůl pro vystavení zbraní</t>
  </si>
  <si>
    <t>masivní z modřínu, v/d/h 80/120/65 cm : 1</t>
  </si>
  <si>
    <t>cizelérská koule</t>
  </si>
  <si>
    <t>koule nebo půlkoule, z šedé litiny o průměru 200 mm : 1</t>
  </si>
  <si>
    <t>nástroje: rýkovák, modelovák, cizelerské kladívko, dřevěné špalíky, vytloukací kladívko atp</t>
  </si>
  <si>
    <t xml:space="preserve">1ks rýhovák - tupý sekáč : </t>
  </si>
  <si>
    <t xml:space="preserve">1 ks modelovák, zrnáč, matovák - speciální cizelérské nástroje pro opracování drobných detailů : </t>
  </si>
  <si>
    <t xml:space="preserve">3 ks cizelérské kladívko - speciální kladivo s velkou kruhovou ploskou a kuličkou místo nosu používané k tepání pomocí čakanu, malé (8/16 mm), střední (12/24 mm), velké (12/27 mm) - dřevěná rukojeť, tlouk kovový : </t>
  </si>
  <si>
    <t xml:space="preserve">10 ks cizelérský čakan - ocelová tyčinka na jedné straně s libovolným tvarem a dezénem pomocí níž a úderů kladiva se vytepává do kovu požadovaná stuktura a tvar, čakany jsou asi 15 cm dlouhé ocelové tyčinky, na jejichž jednom konci je vypilován požadovaný : </t>
  </si>
  <si>
    <t xml:space="preserve">tvar, či rydlem vyrytý dezén, tento konec je mírně vytvrzen a slouží k otiskování do kovu : </t>
  </si>
  <si>
    <t xml:space="preserve">5 ks dřevěných špalíků sloužících k modelování : </t>
  </si>
  <si>
    <t>pregéřská stolice a špalek</t>
  </si>
  <si>
    <t>dřevěná lavice se zapuštěným razidlem, na kterém probíhá ražba. Jedná se o na míru vyrobenou dřevěnou stolici s opěradlem a prodlouženou sedací částí, na níž je osazen špalek pro nasazení razidla - viz obrázek. : 1</t>
  </si>
  <si>
    <t>dvojité razidlo</t>
  </si>
  <si>
    <t>kované, vytvořené na míru, sestávající ze spodní a horní části, spodní se zasazuje trnem do pregéřské stolice či špalku : 1</t>
  </si>
  <si>
    <t xml:space="preserve">vrchní se drží v ruce a má plochou dráhu pro úder kladiva. Vnitřní části obou razidel obsahují reliéfní obrázek, který se razí do mincí (střížků) : </t>
  </si>
  <si>
    <t>kladivo</t>
  </si>
  <si>
    <t>s dřevěnou násadou a plochým klínkem : 1</t>
  </si>
  <si>
    <t>umyvadlo a výlevka</t>
  </si>
  <si>
    <t>se znakem kováře - např. kovadlinam kovaný, o rozměrech výška 40 cm a šířka 50 cm, : 1</t>
  </si>
  <si>
    <t>zbroj - nefunkční, celozbroj, z 14./15. st.</t>
  </si>
  <si>
    <t>průmyslový šicí stroj obuvnický</t>
  </si>
  <si>
    <t>-jehlový šicí stroj s vázaným stehem s potrojným podáváním - spodní podávání, jehelní a patkové podávání a velkým chapačem (možnost použít nitě až 40/3). Součástí je AC servomotor 220-240 V, výkon 750 W a možnost nastavení jehelní pozice jehly (nahoře- do : 1</t>
  </si>
  <si>
    <t xml:space="preserve">Je určen pro těžké průmyslové zatížení. Má malý průměr ramínka o průměru 51mm a je vhodný pro lemování výrobků. Lemovač se objednává samostatně podle způsobu a potřeby lemování. Je určen pro šití těžkých a velmi těžkých materiálů. Je perfektní pro čalouní : </t>
  </si>
  <si>
    <t xml:space="preserve">- potrojné podávání - spodní, jehelní a patkové : </t>
  </si>
  <si>
    <t xml:space="preserve">- délka stehu do 6 mm : </t>
  </si>
  <si>
    <t xml:space="preserve">- zdvih patky max 14 mm : </t>
  </si>
  <si>
    <t xml:space="preserve">- maximální šicí rychlost 2.800 ot.min : </t>
  </si>
  <si>
    <t xml:space="preserve">- 26 cm volný prostor mezi ramenem a jehlou : </t>
  </si>
  <si>
    <t xml:space="preserve">- automatická pozice jehly : </t>
  </si>
  <si>
    <t xml:space="preserve">- horizontálně uložený velkoobjemovým chapač - pro nitě síly až 40/3 : </t>
  </si>
  <si>
    <t xml:space="preserve">- jehelní system 134-35 : </t>
  </si>
  <si>
    <t xml:space="preserve">- doporučujeme sílu jehel 20 : </t>
  </si>
  <si>
    <t xml:space="preserve">kovový, stabilní a pevný stavec pro těžké šicí stroje s nastavitelnou výškou (69-83 cm) a držákem olejničky. Práškový nástřik v barvě stříbrné RAL 9006 : </t>
  </si>
  <si>
    <t xml:space="preserve">DESKA STOLU - kvalitní deseka stolu vyrobená z překližky břízy (30 vrstev) , která dokonale tlumící chvění. PREMIUM EX má špičkový laminátový povrch hroní desky se strukturou určenou pro textilní průmysl. : </t>
  </si>
  <si>
    <t xml:space="preserve">maximálně odolný proti mechanickému poškození, otěrům, olejům atd.. Boční hrany jsou chráněny lištami ABS. : </t>
  </si>
  <si>
    <t xml:space="preserve">energeticky úsporný, jedno-fázový 220-240 V AC Servo motor s výkonem 750W. Works only when the machine is sewing (no idling running). Možnost nastavení maximálních otáček, velmi tichý, elektronická regulace rychlosti s rovnoměrnou regulací : </t>
  </si>
  <si>
    <t>policový systém</t>
  </si>
  <si>
    <t>šířka cca 2,4 m, 5 polic, s dvířky, umístění pod klenbou místnosti vpravo od vstupu, dřevěná z modřínu : 1</t>
  </si>
  <si>
    <t xml:space="preserve">místnost K4-1-003 : </t>
  </si>
  <si>
    <t xml:space="preserve">truhlářský atyp z masivu - návrh, výroba, montáž : </t>
  </si>
  <si>
    <t>panel, rozměry 80x200 cm, textová a obrazová část v poměru 1:1, místnost K4-1-006</t>
  </si>
  <si>
    <t>pracovní stůl</t>
  </si>
  <si>
    <t>šířka cca 2,3 m, hloubka 0,8 m, výška 0,9 m, umístění pod okno vlevo od vstupu : 1</t>
  </si>
  <si>
    <t xml:space="preserve">truhlářský atyp : </t>
  </si>
  <si>
    <t>masivní, dřevěná z modřínu, s opěradlem : 2</t>
  </si>
  <si>
    <t>policový systém s dvířky</t>
  </si>
  <si>
    <t>místnost K4-1-004 : 1</t>
  </si>
  <si>
    <t>repliky středověké obuvi</t>
  </si>
  <si>
    <t xml:space="preserve">místnost K4-1-006 : </t>
  </si>
  <si>
    <t>soubor bude obsahovat středověké boty vysoké, nízké, dámské i pánské, renesanční boty, lancknechtské boty, viz obrázky : 6</t>
  </si>
  <si>
    <t>repliky nástrojů pro ševce: ševcovské kopyto, šídlo, nitě</t>
  </si>
  <si>
    <t xml:space="preserve">2 ks ševcovské kopyto - 1 ks litinové se stojnou a kopytem ve tvaru obuvi, výška cca 30 cm, 1 ks dřevěné kopyto ve tvaru obuvi - viz obrázek : </t>
  </si>
  <si>
    <t xml:space="preserve">1 ks sedlářský půlměsíc na řezání silné kůže (dřevěná rukojeť, kované ostří) : </t>
  </si>
  <si>
    <t xml:space="preserve">1 ks ševcovský knejp (kovaný nebo ocelový, jednostranně broušený) - na drobnější práce a zakřivené řezy : </t>
  </si>
  <si>
    <t xml:space="preserve">1 ks kosící nůž se šikmým jednostranně broušeným ostřím (celokovaný, popř. ocelový) : </t>
  </si>
  <si>
    <t xml:space="preserve">1 ks hranořízek - dřevěná rukojeť a kovaný bodec s rozdvojeným koncem, pro seříznutí hran okrajů : </t>
  </si>
  <si>
    <t xml:space="preserve">1 ks kružidlo - kovové, pro označení jednotlivých stehů : </t>
  </si>
  <si>
    <t xml:space="preserve">2 ks šídlo - s kulatým a kosočtverečným průřezem, želízko je naraženo v dřevěné rukojeti : </t>
  </si>
  <si>
    <t xml:space="preserve">1 ks linkovač - dřevěná rukojeť s plechem vytlačujícícm drážku : </t>
  </si>
  <si>
    <t xml:space="preserve">1 ks obtahovadlo - pro údržbu nástrojů, jedná se o dřevěné prkénko o rozměrech cca 10x8 cm potažený kůží : </t>
  </si>
  <si>
    <t xml:space="preserve">1 ks děrovací kleště pro otvory na druky : </t>
  </si>
  <si>
    <t xml:space="preserve">1 ks fidlovačka - k leštění kůže, dřevěná rukojeť, kovaná zaoblená zásada : </t>
  </si>
  <si>
    <t xml:space="preserve">1 ks kovové pravítko (do L, ve velikosti 50 cm) : </t>
  </si>
  <si>
    <t xml:space="preserve">1 ks malé kleště na protahování jehel : </t>
  </si>
  <si>
    <t xml:space="preserve">5 ks tupé sedlářské jehly : </t>
  </si>
  <si>
    <t xml:space="preserve"> ks sedlářské šídlo v průřezu tvaru kosočtverce, se želízkem zaraženým v držadle, nutné jsou různé velikosti : </t>
  </si>
  <si>
    <t xml:space="preserve">sedlářská smola : </t>
  </si>
  <si>
    <t xml:space="preserve">10 ks lněných nití (např. nesterilní lněné nitě 4A), včelí vosk : </t>
  </si>
  <si>
    <t>verpánek</t>
  </si>
  <si>
    <t>trojnohá židle o velikosti 40 cm, dřevěná z modřínu, bez opěradla, s kulatým sedákem o průměru 40 cm bez polstrování : 2</t>
  </si>
  <si>
    <t xml:space="preserve">truhlářský atyp dle dobového vzoru - historická patina : </t>
  </si>
  <si>
    <t>pracovní, dřevěný z modřínu, rozměry š/h/v 100x60x80 cm, bez povrchové úpravy : 2</t>
  </si>
  <si>
    <t xml:space="preserve">truhlářský atyp - historická patina : </t>
  </si>
  <si>
    <t>závěsná tyč / konstrukce</t>
  </si>
  <si>
    <t>tyč kulatého profilu o průměru 5 cm, z modřínu, délka 180 cm, zavěšené na konopných provazech : 2</t>
  </si>
  <si>
    <t>skříňka (malá)</t>
  </si>
  <si>
    <t>jednoduchá, masiv, dřevěná z modřínu, dvoudveřová, v/š/h 80/100/40 cm, 2 vnitřní police, bez povrchové úpravy : 2</t>
  </si>
  <si>
    <t>výrobky: brašny, opasky, měšce, tašvice, náramky</t>
  </si>
  <si>
    <t>repliky nástrojů pro brašnáře: vybavení brašnářské dílny –  šídlo, nitě, nůž, nůžky,</t>
  </si>
  <si>
    <t>podium</t>
  </si>
  <si>
    <t>vývěsní štít historizující, materiál - kov, dřevo, (grafický návrh, výroba a montáž), řemeslná práce</t>
  </si>
  <si>
    <t>kovaný, s botou o výšce 50 cm : 1</t>
  </si>
  <si>
    <t>panel, rozměry 80x200 cm, textová a obazová část v poměru 1:1</t>
  </si>
  <si>
    <t>hrnčířský kruh</t>
  </si>
  <si>
    <t>kopací, lehké kovové konstrukce s dřevěným podkružím, sedačka podélně i svisle nastavitelná, podkruží na hřídeli s možností nastavení výšky, rozměry délka 80 cm, šířka 75 cm, výška 75 cm, kruhová hlava o průměru 30 cm : 2</t>
  </si>
  <si>
    <t>pracovní, dřevěný z modřínu, rozměry v/š/h 90/120/80 cm, bez povrchové úpravy : 1</t>
  </si>
  <si>
    <t xml:space="preserve">truhlářský atyp - historizující - patina : </t>
  </si>
  <si>
    <t>hlína</t>
  </si>
  <si>
    <t>hrnčířská točířská hlína - různých barev, balení po 10 kg, výpalné od 950 stupňů : 10</t>
  </si>
  <si>
    <t>keramická pec</t>
  </si>
  <si>
    <t>žáruvzdorné šamotové cihly, pojivo jíl, elektrická, včetně historizující obezdívky : 1</t>
  </si>
  <si>
    <t>006a</t>
  </si>
  <si>
    <t>glazura</t>
  </si>
  <si>
    <t>mletá skla speciálního složení s přísadou kaolinu, keramických pigmentů, barvících oxidů, kalících prostředků a dalších přísad, balení po 10 kg - lesklé i matné, různých barev : 10</t>
  </si>
  <si>
    <t>police na odkládání hotových výrobků</t>
  </si>
  <si>
    <t>masivní, dřevěné z modřínu, délka 2 m, výška 5 cm, hloubka 25 cm, zavěšené na jednoduché vnitřní kované konzoly - trny, bez povrchové úpravy : 3</t>
  </si>
  <si>
    <t xml:space="preserve">truhlářský atyp - patina : </t>
  </si>
  <si>
    <t>jednoduchá, dřevěná z modřínu, dvoudveřová, rozměry v/š/h 80/100/40 cm, 2 vnitřní police, bez povrchové úpravy : 3</t>
  </si>
  <si>
    <t>výlevka, umyvadlo</t>
  </si>
  <si>
    <t>zabudováno v truhlářském atyp výrobku : 1</t>
  </si>
  <si>
    <t>nástroje – dřevěné tyčinky, hřebeny, kosti, radýlka</t>
  </si>
  <si>
    <t xml:space="preserve">specifikace souboru : </t>
  </si>
  <si>
    <t>4 ks kovové čepele; 4 ks rydla; 1 ks cidlina; 1 ks přírodní houba; 5 ks dřevěné špachtle a čepele; 2 ks očka - vše dřevěnou masivní násadou, kovové části z oceli : 1</t>
  </si>
  <si>
    <t>výrobky - kachle, hrnce, poklice, džbány, mísy, trojnožky, poháry, misky, lahve, konvičky, hrnky,, talíře, poháry atp</t>
  </si>
  <si>
    <t xml:space="preserve">6 ks keramické talíře - talíř je plochá nádoba s rovným, nebo mírně kónickým podokrajím, různé průměry od 20 do 40 cm : </t>
  </si>
  <si>
    <t xml:space="preserve">2 ks mísa pernice - má převážně rovné nebo mírně kónické stěny, vyhnutý, vodorovný oválný nebo mírně dovnitř skosený okraj, který byl někdy zdoben rádélkováním, nalepováním promačkávaného pásku, nebo prostými rýhami : </t>
  </si>
  <si>
    <t xml:space="preserve">2 ks hluboká mísa, výrazně šikmé stěny, bez širokého podokrají talířovitého typu : </t>
  </si>
  <si>
    <t xml:space="preserve"> 2 ks mísa s talířovým podokrajím – úzký podokraj, kolmo nebo šikmo vytažený okraj, transparentní glazura, různé barvy; : </t>
  </si>
  <si>
    <t xml:space="preserve">4 ks pokliček - polokulovité a kuželovité, s držákem či s uchem : </t>
  </si>
  <si>
    <t xml:space="preserve">2 ks pánve - mělké okrouhlé nádoby, 3 nožky : </t>
  </si>
  <si>
    <t xml:space="preserve"> 5 ks hrnce - malý hrníček (výška 10 cm), hrnek (15 cm), střední hrnec (20-30 cm), velký hrnec (40-50 cm), zásobnice (nad 40 cm) : </t>
  </si>
  <si>
    <t xml:space="preserve">5 ks kachlů - hrncovitý, pohárovitý, báňkovitý, tyglíkovitý a miskovitý : </t>
  </si>
  <si>
    <t>kovaný, s hrncem o výšce 50 cm : 1</t>
  </si>
  <si>
    <t>vitrína – fragmenty historických sklářských výrobků</t>
  </si>
  <si>
    <t>skleněná, patrová, rozměry v/š/d 180/50/70 cm, 4 patra skleněných polic, bez osvětlení a zabezpečení : 2</t>
  </si>
  <si>
    <t>uzamykatelná skříňka</t>
  </si>
  <si>
    <t>vitrína – historické sklo</t>
  </si>
  <si>
    <t>skleněná, patrová, rozměry v/š/d 180/50/70 cm, 4 patra skleněných polic, bez osvětlení a zabezpečení : 1</t>
  </si>
  <si>
    <t>sklářský kahan (hořák)</t>
  </si>
  <si>
    <t>nástroje pro skláře: sklářské formy, kleště, nůžky, nálepníky, sekáčky, vařechy a svalíky, foukací, píšťala, mramorová deska</t>
  </si>
  <si>
    <t xml:space="preserve">4 ks sklářské píšťaly dřevěné (12x1350 mm, 14x1500 mm, 16x1500 mm, 22x1500 mm) : </t>
  </si>
  <si>
    <t xml:space="preserve">3 ks sklářské nůžky (kulaté, rovné, taglio) : </t>
  </si>
  <si>
    <t xml:space="preserve">4 ks nabírací palice s koulí s návarkem 30 mm, 50 mm, 70 mm a 100 mm : </t>
  </si>
  <si>
    <t xml:space="preserve">3 ks optišky malé, střední a velké - 6 žeber, 10 žeber a 12 žeber, 1 ks rádlo; 2 ks pinzeta 280 a 330 mm; 1 ks roztočka 350 mm; 1 ks zářezka 350 mm : </t>
  </si>
  <si>
    <t>police na odkládání hotových výrobků ze skla</t>
  </si>
  <si>
    <t>masivní, dřevěné z modřínu, délka 170 cm, šířka 5 cm, hloubka 25 cm, zavěšené na jednoduchých vnitřních kovaných konzolách - trny, bez povrchové úpravy : 3</t>
  </si>
  <si>
    <t xml:space="preserve">truhlářský atyp - historizující : </t>
  </si>
  <si>
    <t>pracovní, masivní, dřevěný z modřínu, výška 100 cm, hloubka 80 cm, šířka 120 cm, bez povrchové úpravy : 1</t>
  </si>
  <si>
    <t>jednoduchá, masivní, dřevěná z modřínu, dvoudveřová, výška 80 cm, šířka 100 cm, hloubka 40 cm, 2 vnitřní police, bez povrchové úpravy : 1</t>
  </si>
  <si>
    <t>masivní, dřevěná z modřínu, s opěradlem : 1</t>
  </si>
  <si>
    <t>kovaný, o výšce 60 cm, se znakem skláře : 1</t>
  </si>
  <si>
    <t>001-01</t>
  </si>
  <si>
    <t>panel,rozměry 80x200 cm, textová a obrazová část v poměru 1:1</t>
  </si>
  <si>
    <t xml:space="preserve">umístěny v místnostech : </t>
  </si>
  <si>
    <t>K4-1-001 : 1</t>
  </si>
  <si>
    <t>K4-2-002a Chodba : 4</t>
  </si>
  <si>
    <t>K2-2-002 Průchod : 3</t>
  </si>
  <si>
    <t>dobový hostinec : 2</t>
  </si>
  <si>
    <t>slad a jeho výroba : 2</t>
  </si>
  <si>
    <t>bednářství : 2</t>
  </si>
  <si>
    <t>chodba - ingredience na výrobu piva : 2</t>
  </si>
  <si>
    <t>001-02</t>
  </si>
  <si>
    <t>002-01</t>
  </si>
  <si>
    <t>párník s varnou</t>
  </si>
  <si>
    <t>002-02</t>
  </si>
  <si>
    <t>chmelovar (velký)</t>
  </si>
  <si>
    <t>mladinová pánev, dymník a topeniště - otevřené topeniště vyzděné z cihel o výšce cca 100 cm a průměru 100 cm, s přikládacím otvorem segmentově zaklenutém : 1</t>
  </si>
  <si>
    <t xml:space="preserve">v horní části bude vložená měděná mladinová pánev, odsávání vzduchu bude vyřešeno pomocí odtahu zděným dymníkem na šířku topeniště, nefunkční (atrapa) : </t>
  </si>
  <si>
    <t>002-03</t>
  </si>
  <si>
    <t>chmelovar (malý)</t>
  </si>
  <si>
    <t>002-04</t>
  </si>
  <si>
    <t>pytel se sladem</t>
  </si>
  <si>
    <t>tzv. žok, výška asi 107 cm, průměr 57 cm, z juty, nejlépe s potiskem "Žatecký chmel" v dobovém provedení : 4</t>
  </si>
  <si>
    <t>002-05</t>
  </si>
  <si>
    <t>sada velkých vařech</t>
  </si>
  <si>
    <t>4 ks, dřevěné dlouhé vařechy 1 metr dlouhá násada a zhruba stejně dlouhé dřevěné lopaty : 1</t>
  </si>
  <si>
    <t>002-06</t>
  </si>
  <si>
    <t>hřeblo</t>
  </si>
  <si>
    <t>sloužilo k urovnání zeleného sladu na hvozdě, dřevěná násada asi 1 metr dlouhá a plochá dřevěná zhrabovačka : 1</t>
  </si>
  <si>
    <t>002-07</t>
  </si>
  <si>
    <t>děrovaná káď vystlaná slámou</t>
  </si>
  <si>
    <t>káď o objemu 10 litrů, dřevěná, okovaná, ve dně provrtané drobné dírky a vložená sláma : 1</t>
  </si>
  <si>
    <t>002-08</t>
  </si>
  <si>
    <t>proutěný košík</t>
  </si>
  <si>
    <t>vyplétaný košík o výšce 40 cm : 1</t>
  </si>
  <si>
    <t>002-09</t>
  </si>
  <si>
    <t>káď s pšenicí či ječmenem zalitým vodou (nutno obměňovat)</t>
  </si>
  <si>
    <t>dřevěná káď o obsahu 20 l, okovaná : 1</t>
  </si>
  <si>
    <t>002-10</t>
  </si>
  <si>
    <t>hmoždíř</t>
  </si>
  <si>
    <t>na drcení sladu, kovový, s tloukem : 1</t>
  </si>
  <si>
    <t>002-11</t>
  </si>
  <si>
    <t>šoufky</t>
  </si>
  <si>
    <t>nádoba pivovarská, kterou se přelévá pivo ze sudu do sudu, délka násady asi 1 metr : 5</t>
  </si>
  <si>
    <t>002-12</t>
  </si>
  <si>
    <t>naběračky</t>
  </si>
  <si>
    <t>dřevěné naběračky na dlouhé násadě (asi 1 metr) : 3</t>
  </si>
  <si>
    <t>002-13</t>
  </si>
  <si>
    <t>vystírací káď s ručním míchadlem</t>
  </si>
  <si>
    <t>dřevěná nádoba s ručním míchadlem - široká okovaná káď s dlouhou dřevěnou tyčí pro míchání (pro potřeby expozice průměr max. 100 cm, míchadlo dlouhé 150 cm) : 1</t>
  </si>
  <si>
    <t>002-14</t>
  </si>
  <si>
    <t>štoky</t>
  </si>
  <si>
    <t>nízké dřevěné vany - zařízení osazené na zděných pilířích, pro potřeby expozice pilíř 50 cm vysoký a štok maximálně 1 m dlouhý : 2</t>
  </si>
  <si>
    <t xml:space="preserve">Do plochých van se napustila tekutina z varny do výšky asi 30 cm. Štoky byly mírně nakloněny k odtokovému otvoru. : </t>
  </si>
  <si>
    <t>002-15</t>
  </si>
  <si>
    <t>káď</t>
  </si>
  <si>
    <t>kvasná káď - dřevěná káď pro otevřené kvašení, okovaná, o obsahu 30 l : 1</t>
  </si>
  <si>
    <t>003-01</t>
  </si>
  <si>
    <t>jednotlivé druhy sladu v ošatkách</t>
  </si>
  <si>
    <t>003-02</t>
  </si>
  <si>
    <t>dřevěné stolečky</t>
  </si>
  <si>
    <t>nízký stoleček dřevěný z modřínu, masivní, výška 50 cm, široký 35 cm, hluboký 20 cm, bez povrchové úpravy : 7+3</t>
  </si>
  <si>
    <t xml:space="preserve">historizují truhlářský atyp : </t>
  </si>
  <si>
    <t>003-03</t>
  </si>
  <si>
    <t>4 ks slaměné o průměru 28 cm, 3 ks slaměné o průměru 20 cm : 7+3</t>
  </si>
  <si>
    <t>003-04</t>
  </si>
  <si>
    <t>náduvník</t>
  </si>
  <si>
    <t>formou modelu provést řez náduvníkem, velikost modelu max. 1x1 m : 1</t>
  </si>
  <si>
    <t>003-05</t>
  </si>
  <si>
    <t>humno</t>
  </si>
  <si>
    <t>formou modelu dle fotografie, zrno může být v modelu autentické, velikost max. 1x1 m : 1</t>
  </si>
  <si>
    <t>003-06</t>
  </si>
  <si>
    <t>hvozd</t>
  </si>
  <si>
    <t>formou modelu - řez hvozdem dle schématu, velikost max. 1x1 m : 1</t>
  </si>
  <si>
    <t>004-01</t>
  </si>
  <si>
    <t>pivovarský sud</t>
  </si>
  <si>
    <t>transportní, dřevěný, různých objemů - 1/4, 1/2 a 1 hl, pobíjené železnými obručemi : 3</t>
  </si>
  <si>
    <t>004-02</t>
  </si>
  <si>
    <t>bednářské náčiní</t>
  </si>
  <si>
    <t xml:space="preserve">3 ks seker - štípací sekera, křídlovka - bednářské sekery s dřevěnou násadou a speciálně tvarovaným topůrkem - viz obrázek : </t>
  </si>
  <si>
    <t xml:space="preserve">2 ks poříz - oblý a rovný, obouručný řezný kovový nástroj na opracování dřeva sestávající ze dvou dřevěných rukojetí a kovaného ostří : </t>
  </si>
  <si>
    <t xml:space="preserve"> 1 ks strouhací stolice - tzv. dědek, dřevěná stolice na opracování dřeva sestávající z 1. tlamy : </t>
  </si>
  <si>
    <t xml:space="preserve">2. sedátka (dřevěná deska), 3. nohy (šlapátka) : </t>
  </si>
  <si>
    <t xml:space="preserve">4 ks hoblíky - macek - dlouhý hoblík s rukojetí vzadu, svou délkou je uzpůsoben k vyrovnání velkých ploch, dušník - sloužil k vyhoblování drážky po obvodu sudu, do kterého se vkládá dno, člunkař - vypouklý dospod i do boků, uběrák - na vnitřky sudů : </t>
  </si>
  <si>
    <t xml:space="preserve">1 ks kružidlo - dřevěné, s kovovými bodci : </t>
  </si>
  <si>
    <t xml:space="preserve">1 ks palice - dřevěná : </t>
  </si>
  <si>
    <t xml:space="preserve">4 ks šablony - dřevěné : </t>
  </si>
  <si>
    <t xml:space="preserve">3 ks bednářské nože a škrabky - dřevěná násada, kované ostří : </t>
  </si>
  <si>
    <t xml:space="preserve">1 ks kožená zástěra - celokožená, pro dospělého muže (90-100 cm dlouhá+řemínky přes ramena) : </t>
  </si>
  <si>
    <t>004-03</t>
  </si>
  <si>
    <t>pivovarské náčiní</t>
  </si>
  <si>
    <t xml:space="preserve">3 ks měchačky - dřevěné, cca 1 metr dlouhé; 1 ks troky - dřevěné, rozměry 200x75 cm : </t>
  </si>
  <si>
    <t>vitrína s originální keramikou a sklem</t>
  </si>
  <si>
    <t>skleněná, patrová, výška 180 cm, délka 130 cm, 5 pater skleněných polic : 1</t>
  </si>
  <si>
    <t>005-01</t>
  </si>
  <si>
    <t>historické fotografie</t>
  </si>
  <si>
    <t>českokrumlovské hospody, krčmy, pivovar (exteriér i interiér), z počátku 20. století, modřínové rámy+pasparty : 15</t>
  </si>
  <si>
    <t>005-02</t>
  </si>
  <si>
    <t>dobový stůl z krčmy</t>
  </si>
  <si>
    <t>inspirace renesančním stolem z Velešína, masivní dřevo, vyřezávané bočnice s motivem fauna, bočnice stojí na dřevěném soklu sestávajícího z profilované římsy a dřevěných prken : 1</t>
  </si>
  <si>
    <t xml:space="preserve">silná dřevěná prkna kladená na sráz tvoří rovněž desku stolu, vyřezávaná a dekorovaná vegetabilními motivy je rovněž spojnice obou bočnic, rozměry v/š/h 80/220/90 cm : </t>
  </si>
  <si>
    <t>005-03</t>
  </si>
  <si>
    <t>sekretář</t>
  </si>
  <si>
    <t>dřevěný nábytek z masívu se spodní částí ve formě komody se dvěma zásuvkami a dvěma plnými dvířky, na níž je na vyřezávaných nožkách umístěna prosklená skříň se dvěma dvířky, výška komody 90 cm, nožky 35 cm a skříň 80 cm : 1</t>
  </si>
  <si>
    <t>005-04</t>
  </si>
  <si>
    <t>pivní poháry a korbele</t>
  </si>
  <si>
    <t>zápůjčka z místního muzea nebo zámku, popř. nákup v antiku pivních korbelů skleněných, keraických, s cínovými či alpakovými pokličkami : 10</t>
  </si>
  <si>
    <t>005-05</t>
  </si>
  <si>
    <t>pivní lahve</t>
  </si>
  <si>
    <t>zápůjčka z místního muzea nebo zámku, popř. nákup historických lahví v antiku různých velikostí a barev - výška 34 cm, průměr 9 cm - lahve pocházející z 30.-40. let 20. st., barvy zelené a hnědé s reliéfními nápisy, nebo výška 26 cm, průměr 7 cm, : 10</t>
  </si>
  <si>
    <t xml:space="preserve"> s patentními pákovými uzávěry : </t>
  </si>
  <si>
    <t>005-06</t>
  </si>
  <si>
    <t>reklamní štít</t>
  </si>
  <si>
    <t>Sklepní část - Sladování potranin a alchimistická dílna</t>
  </si>
  <si>
    <t>1.NP - Expozice lidských dovedností, umu našich předků - interaktivní část</t>
  </si>
  <si>
    <t>Půda</t>
  </si>
  <si>
    <t>dřevěný stůl pro položení radlic, pluhu, rýče, motyky</t>
  </si>
  <si>
    <t>"selský" stůl z tmavého masívu, rozměry 200x80 cm, hloubka 70 cm, dub nebo modřín : 1</t>
  </si>
  <si>
    <t>závěs na srpy, kosy, cepy</t>
  </si>
  <si>
    <t>dřevěná tyč o průměru 5 cm, délka 2 m, dřevěné ukotvení do zdi : 2</t>
  </si>
  <si>
    <t>001-03</t>
  </si>
  <si>
    <t>repliky historických nástrojů – cep, srpy, kosa, radlice, pluhy, rýč, motyka</t>
  </si>
  <si>
    <t>2 ks kosa, 2 ks, srp, 1 ks koště, 2 ks celodřevěné hrábě, 1 ks dřevěné hrábě na seno, 2 ks cepy, lopata, motyka, apod. : 1</t>
  </si>
  <si>
    <t>001-04</t>
  </si>
  <si>
    <t>panel, lrozměry 170x80 cm včetně informačního textu a obrázků</t>
  </si>
  <si>
    <t>001-05</t>
  </si>
  <si>
    <t>"jáma" (násyp hlíny)</t>
  </si>
  <si>
    <t>hlína 70 l, jemný písek (pro skladování mrkví) 50 l, v nízké dřevěné ohrádce : 3</t>
  </si>
  <si>
    <t>001-06</t>
  </si>
  <si>
    <t>obaly ze dřeva: různě dlabané nádoby, sudy, koše, bedny, vědra, přenosky na láhve</t>
  </si>
  <si>
    <t>borovicové dřevo, dřevěný škopek 10-40 l, dřevěné vědro 20 l, dřevěný trakař délka 2 m, proutěná nůše s popruhy vrbová : 1</t>
  </si>
  <si>
    <t>001-07</t>
  </si>
  <si>
    <t>obaly z keramiky: zásobnice, lahvice</t>
  </si>
  <si>
    <t>001-08</t>
  </si>
  <si>
    <t>obaly ze skla: hruškovitý tvar, čtyřboké láhve, různé typy uzávěrů</t>
  </si>
  <si>
    <t xml:space="preserve">keramické nádoby s víky glazované, jednoduché, bez zdobení - soubor 10 ks ve velikostech od 0,5 l do 1 l - džbán 1 l; 3 ks keramické mísy průměry 30 cm a 20 cm; : </t>
  </si>
  <si>
    <t xml:space="preserve">3 ks keramické "hrnce" s uchy historizující o různých velikostech; skladované potraviny - mrkev, jablka, hrách, čočka, koření, zelí, kapusta, cibule, česnek, okurky, ředkev, obilí : </t>
  </si>
  <si>
    <t>001-09</t>
  </si>
  <si>
    <t>obaly kovové: cínové šroubovací láhve</t>
  </si>
  <si>
    <t>2 ks plechové konve na mléko s uchem, 20 l; bandaska smaltovaná, výška 30 cm, 2 l; 2 ks konve na mléko pocínované 2,5 l a 3 l : 1</t>
  </si>
  <si>
    <t>001-10</t>
  </si>
  <si>
    <t>závěs na copy s cibulí a česnekem</t>
  </si>
  <si>
    <t>dřevěná modřínová tyč o průměru 3 cm a délky 2 m, dřevěné ukotvení ve zdi 15 cm, bez povrchové úpravy : 2</t>
  </si>
  <si>
    <t>001-11</t>
  </si>
  <si>
    <t>dřevěné sudy na pivo a víno</t>
  </si>
  <si>
    <t>různé velikosti 10, 30 a 50 litrů, s obručemi : 4</t>
  </si>
  <si>
    <t>001-12</t>
  </si>
  <si>
    <t>dřevěné bedničky pro skladování potravin</t>
  </si>
  <si>
    <t>přírodní mořené dřevo natur ve velikosti 50x30x20 cm, s úchytama : 20</t>
  </si>
  <si>
    <t>001-13</t>
  </si>
  <si>
    <t>žernov, ošatky s druhy obilí</t>
  </si>
  <si>
    <t>žernov - na mletí obilí, kamenný, průměr asi 50 cm; 4 ks ošatky - vyráběné ručně původní technologií, od 20 do 40 cm průměr, různé tvary; vzorky obilí - pšenice, žito, ječmen, oves - 1 kg od každého druhu : 1</t>
  </si>
  <si>
    <t>001-14</t>
  </si>
  <si>
    <t>figurína - Cellarius (správce sklepa, mnich)</t>
  </si>
  <si>
    <t>mnich se svazkem klíčů a keramickým pohárem v ruce, životní velikost : 1</t>
  </si>
  <si>
    <t>001-15</t>
  </si>
  <si>
    <t>držáky na louče</t>
  </si>
  <si>
    <t>kovové, přízední, kované : 2</t>
  </si>
  <si>
    <t>pec</t>
  </si>
  <si>
    <t>alchymistická pec destilační, okrouhlá, keramická nebo zděná, průměr asi 70 cm, maketa - pec krbová, přízední, zděná : 2</t>
  </si>
  <si>
    <t>dřevěný stůl</t>
  </si>
  <si>
    <t>dřevěný stůl, historizující, 2mx80cm, výška 90 cm, z masívu, natur mořené dřevo : 2</t>
  </si>
  <si>
    <t>přístěnné dřevěné skříňky, regály (délka 1 m)</t>
  </si>
  <si>
    <t>regály délka 1 m, jednoduché policové skříně délka 1 m, výška polic 30 cm, na nádoby a křivule, natur mořené dřevo : 4</t>
  </si>
  <si>
    <t>dřevěná, selská, mořené dřevo, natur, rozměry v/š/d 45/140/36 cm : 1</t>
  </si>
  <si>
    <t>dřevěná stolička</t>
  </si>
  <si>
    <t>selská, natur mořená, bez opěradla (pro jednu osobu), rozměry 40x40 cm : 2</t>
  </si>
  <si>
    <t>dřevěné z modřínu, masív, mořený natural, délka 1,5 m, hloubka 25 cm, výška 5 cm, zavěšené na skryté konzoly : 7</t>
  </si>
  <si>
    <t>skleněné křivule, keramické nádoby</t>
  </si>
  <si>
    <t>10 ks křivulí, objem alespoň 1 litr; 15 ks baněk, objem alespoň 1 l; 15 ks kónických baněk, objem alespoň 1 l, vše bez potisku : 1</t>
  </si>
  <si>
    <t>replika renesanční bedny</t>
  </si>
  <si>
    <t>dřevěná truhla s kováním, z masívu, rozměry 100x60x60 cm : 1</t>
  </si>
  <si>
    <t>měděné nádoby (průměr 100 cm, 50 cm), patinované</t>
  </si>
  <si>
    <t>soubor měděných nádob různých tvarů a průměrů, patinované - misky, tyglíky s držadly, trojnožky, džbánky, hmoždíře, 20 ks hrnců : 1</t>
  </si>
  <si>
    <t>alchymistické a magické značky a symboly na stěnách</t>
  </si>
  <si>
    <t>bílá barva, malovat ručně : 1</t>
  </si>
  <si>
    <t>barevné osvětlení (korigovatelné reflektory, filtry)</t>
  </si>
  <si>
    <t>skryté, teplé (denní světlo), efekt zamlženého prostoru : 1</t>
  </si>
  <si>
    <t xml:space="preserve">dodávka včetně návrhu způsobu osvětlení a návrhu svítidel : </t>
  </si>
  <si>
    <t>akustické efekty (reproduktory, CDpřehrávač)</t>
  </si>
  <si>
    <t>naběračky, pinzety ad. náčiní</t>
  </si>
  <si>
    <t>hadi, žáby a ptáci v lihu (4 skleněné stojatky)</t>
  </si>
  <si>
    <t>4 ks nádob s naloženými živočichy : 1</t>
  </si>
  <si>
    <t>štelář se zalaminovanými listy</t>
  </si>
  <si>
    <t>dřevěný policový regál se sešikmenými policemi z modřínu, výška 80 cm, šířka 30 cm - 5 polic, texty na A4 formátu (jazykové mutace) : 1</t>
  </si>
  <si>
    <t>002-16</t>
  </si>
  <si>
    <t>šatnový věšák na kabáty</t>
  </si>
  <si>
    <t xml:space="preserve">atypický truhlářský výrobek : </t>
  </si>
  <si>
    <t>návrh, výroba, dodávka a motáž : 2</t>
  </si>
  <si>
    <t>Šatní skříň - uzamykatelné skříňky (18 ks) na drobnější věci (kabelky tašky apod.)</t>
  </si>
  <si>
    <t>rozměr: 2800x500x2100mm, 9 samostatně uzamykatelných boxů, korpus - LTD tl.18mm dřevodekor standard, olepeno hranou ABS tl.2mm, záda sololak bílý standard, rektifikační nožky 100mm (sokl 100mm) : 1</t>
  </si>
  <si>
    <t xml:space="preserve">dvířka - kazetová DTD dýha dub tl.22mm,výplň tl.8mm, povrchová úprava mořením + PUR lak transparent, nábytkové závěsy, úchyty standard : </t>
  </si>
  <si>
    <t xml:space="preserve">kompletná dokumentace, výroba, dodávka a montáž : </t>
  </si>
  <si>
    <t xml:space="preserve">Zadavatel upozorňuje, že materiálové a estetické provedení musí odpovídat vysokému standardu památkově chráněného objektu. : </t>
  </si>
  <si>
    <t>dřevěné historizující lavice</t>
  </si>
  <si>
    <t>dřevěná z modřínu, šířka 2 m, hloubka 40 cm, výška 50 cm, matný lak : 10</t>
  </si>
  <si>
    <t xml:space="preserve">historizující atypický truhlářský výrobek - patinovaný : </t>
  </si>
  <si>
    <t>dřevěné historizující stoličky</t>
  </si>
  <si>
    <t>dřevěná z modřínu, 40x40 cm, výška 50 cm, matný lak : 10</t>
  </si>
  <si>
    <t>dřevěné historizující stoly</t>
  </si>
  <si>
    <t>dřevěný z modřínu, 120x60 cm, výška 80 cm, matný lak : 5</t>
  </si>
  <si>
    <t>dřevěný z modřínu, 100x40, výška 80 cm, 2 dveře, matný lak : 2</t>
  </si>
  <si>
    <t>multimediální vybavení</t>
  </si>
  <si>
    <t xml:space="preserve">dataprojektor s plátnem včetně uchycení, : </t>
  </si>
  <si>
    <t xml:space="preserve">filmová smyčka - úvod do expozice : </t>
  </si>
  <si>
    <t>stolokrb</t>
  </si>
  <si>
    <t xml:space="preserve">zděná konstrukce tradiční technologií z pálených cihel kladených na vápennou maltu, omítaná hrubou vápennou omítkou : </t>
  </si>
  <si>
    <t xml:space="preserve">Ve spodní partii stolokrbu se budou nacházet obdélné segmentově zaklenuté otvory sloužící pro uskladnění dřeva. : </t>
  </si>
  <si>
    <t xml:space="preserve">Horní část bude vyskládána z cihel režných plných. Rozměry by měly odpovídat šířce zadní stěny, tj. cca 170 cm a na šířku cca 110 cm, na výšku 90 cm. : </t>
  </si>
  <si>
    <t xml:space="preserve">Nad stolokrbem se bude nacházet konstrukce zděného dymníku odpovídající šířce místnosti a stolokrbu - zděný z plných cihel, omítaný vápennou omítkou, natřený čistě bílým vápenným nátěrem : </t>
  </si>
  <si>
    <t xml:space="preserve"> Konstrukce by měla být nesena dřevěnými trámy. : </t>
  </si>
  <si>
    <t xml:space="preserve">zpracování výrobní dokumentace, výroba : </t>
  </si>
  <si>
    <t>historické nádobí</t>
  </si>
  <si>
    <t>specifikace soubru : 1</t>
  </si>
  <si>
    <t xml:space="preserve">dřevěné lžíce a vařečky, keramické korbely a poháry, poháry ze skla a tepaného kovu, kotlík, aquamanile, konvice, proutěný košík, trojnožka, hrnce, pánve, dršlák (cedník s dírkovaným dnem), sběračky, forma na bábovku, hmoždíř, talíře : </t>
  </si>
  <si>
    <t>masivní dřevěné police</t>
  </si>
  <si>
    <t>délka 1 m, hloubka 30 cm : 2</t>
  </si>
  <si>
    <t>krejčovské panny pro vystavené kostýmy</t>
  </si>
  <si>
    <t>základní fundus kostýmů včetně doplňků, obuvi a paruk</t>
  </si>
  <si>
    <t xml:space="preserve">soubor slouží pro obměňování vystavených kostýmů v rámci expozice a řemeslných dílen : </t>
  </si>
  <si>
    <t xml:space="preserve">a dále pro animační činnost v rámci expozice i v rámci programových činností v rámci schola historica : </t>
  </si>
  <si>
    <t/>
  </si>
  <si>
    <t xml:space="preserve">materiál na kostýmy - tradiční materiály samet, vlněné sukno, brokát (hedvábný, bavlněný), hedvábí : </t>
  </si>
  <si>
    <t xml:space="preserve">materiály budou vzorkovány - zadavatel požaduje vysokou kvalitu materiálu vč užitých galanterních doplňků : </t>
  </si>
  <si>
    <t xml:space="preserve">zadavatel dále požaduje vysokou kvalitu řemeslného zpracování s užitím dobových střihů : </t>
  </si>
  <si>
    <t xml:space="preserve">soubor kostýmů je kompletní dodávkou vč. návrhů dle dobových obrazů, případně funčních replik : </t>
  </si>
  <si>
    <t xml:space="preserve">kostýmy vč. doplňků (klobouky, čepce, opasky apod.) : </t>
  </si>
  <si>
    <t xml:space="preserve">civilní kostým středověký šitý z vlněného a lněného plátna sestávající z bruch, nohavic, tuniky, opasku kápě - 4 kusy : </t>
  </si>
  <si>
    <t xml:space="preserve">kostým civilní středověký dámský 4 kusy : </t>
  </si>
  <si>
    <t xml:space="preserve">kostým honosný dámský středověký (4kusy + 2 kusy dívčí) - různé velikosti : </t>
  </si>
  <si>
    <t xml:space="preserve">kostým honosný středověký pánský (4kusy + 2 kusy chlapecké) - různé velikosti : </t>
  </si>
  <si>
    <t xml:space="preserve">kostým honosný renesanční dámský (inspirace obrazová galerie v Nelahozevsi - obrazy Rožmberků, Polyxena z Pernštejna, apod.)(4kusy + 2 kusy dívčí) - různé velikosti : </t>
  </si>
  <si>
    <t xml:space="preserve">kostým honosný renesanční pánský (inspirace obrazová galerie v Nelahozevsi - obrazy Rožmberků)(4kusy + 2 kusy chlapecké) - různé velikosti : </t>
  </si>
  <si>
    <t xml:space="preserve">kostým renesanční měšťanský dámský (2kusy + 1 kus dívčí) - různé velikosti : </t>
  </si>
  <si>
    <t xml:space="preserve">kostým renesanční měšťanský pánský  (2kusy + 1 kus chlapecký) - různé velikosti : </t>
  </si>
  <si>
    <t xml:space="preserve">kostým lidový renesanční dámský (2kusy + 1 kus dívčí) - různé velikosti : </t>
  </si>
  <si>
    <t xml:space="preserve">kostým lidový barokní pánský  (2kusy + 1 kus chlapecký) - různé velikosti : </t>
  </si>
  <si>
    <t xml:space="preserve">kostým honosný  barokn, rokokovýí dámský (inspirace SHZ Český Krumlov - Bellarie, apod)(4kusy + 2 kusy dívčí) - různé velikosti : </t>
  </si>
  <si>
    <t xml:space="preserve">kostým honosný  barokní, rokokový pánský (inspirace SHZ Český Krumlov - Bellarie, apod)(4kusy + 2 kusy chlapecké) - různé velikosti : </t>
  </si>
  <si>
    <t xml:space="preserve">kostým  barokní měšťanský dámský (2kusy + 1 kus dívčí) - různé velikosti : </t>
  </si>
  <si>
    <t xml:space="preserve">kostým barokní  měšťanský pánský  (2kusy + 1 kus chlapecký) - různé velikosti : </t>
  </si>
  <si>
    <t xml:space="preserve">kostým lidový  barokní dámský (2kusy + 1 kus dívčí) - různé velikosti : </t>
  </si>
  <si>
    <t xml:space="preserve">kostým lidový  barokní pánský  (2kusy + 1 kus chlapecký) - různé velikosti : </t>
  </si>
  <si>
    <t xml:space="preserve">kostýmy pro práci s dětskými skupinami - přehozy, košile 20 ks : </t>
  </si>
  <si>
    <t xml:space="preserve">obuv historická dámská 10 párů : </t>
  </si>
  <si>
    <t xml:space="preserve">obuv historická pánská 10 párů : </t>
  </si>
  <si>
    <t xml:space="preserve">doplňky ke kostýmů - repliky šperků : </t>
  </si>
  <si>
    <t xml:space="preserve">doplňky ke kostýmům - paruky (4x baroko, 2x rokoko) : </t>
  </si>
  <si>
    <t xml:space="preserve">doplňky ke kostýmům - pera, kabelky, tašvice apod. : </t>
  </si>
  <si>
    <t xml:space="preserve">řádové oděvy žebravých řádů (porovnání) : </t>
  </si>
  <si>
    <t xml:space="preserve">františkánský řádový oděv - tmavě hnědý hábit s kapucí přepásaný bílým provazovým cingulem - 1 komplet : </t>
  </si>
  <si>
    <t xml:space="preserve">dominikánský řádový oděv - bílý hábit s kapucí, bílý škapulíř, kožené cingulum, černý plášť -  1 komplet : </t>
  </si>
  <si>
    <t xml:space="preserve">karmelitánský řádový oděv - temně hnědý hábit, bílý plášť, škapulíř - 1 komplet : </t>
  </si>
  <si>
    <t xml:space="preserve">augustiniáni - černý vlněný hábit s širokými rukávy a dlouhou zašpičatělou kapucí, kožené cingulum -1 komplet : </t>
  </si>
  <si>
    <t>mobilní šatnové tyčové stojany - skládací</t>
  </si>
  <si>
    <t>atypický zámečnický výrobek : 6</t>
  </si>
  <si>
    <t xml:space="preserve">délka 2,1 m, výška 1,8 m : </t>
  </si>
  <si>
    <t>004-04</t>
  </si>
  <si>
    <t>pevné šatnové tyčové stojany</t>
  </si>
  <si>
    <t>ocelová konstrukce s opláštěním dřevem výška umístění šatnové tyče 1,8 m : 1</t>
  </si>
  <si>
    <t xml:space="preserve">délka stojanu 3 m, šířka stojanu 80-90 cm, sora zaklopené policí a opatřené závěsy proti prachu - počet stojanů 5 kusů : </t>
  </si>
  <si>
    <t xml:space="preserve">návrh, dílenská dokumentace : </t>
  </si>
  <si>
    <t>004-05</t>
  </si>
  <si>
    <t>uzamykatené prosklené skříňky</t>
  </si>
  <si>
    <t>rozměr:  1200x500x2100 mm,  korpus - LTD tl.18mm dřevodekor standard,dýha dub tl.2mm, záda sololak bílý standard, rektifikační nožky 100mm (sokl 100mm) : 4</t>
  </si>
  <si>
    <t xml:space="preserve">dvířka - kazetová DTD dýha dub tl.22mm,výplň tl.8mm, kombinace s prosklením, povrchová úprava mořením + PUR lak transparent, nábytkové historizující kování : </t>
  </si>
  <si>
    <t xml:space="preserve">vnitřní police : </t>
  </si>
  <si>
    <t xml:space="preserve">kompletní dokumentace, výroba, dodávka a montáž : </t>
  </si>
  <si>
    <t>004-06</t>
  </si>
  <si>
    <t>policový systém na stěně včele valené klenby</t>
  </si>
  <si>
    <t xml:space="preserve">hloubka 50 cm, výška 310 cm, š.200 cm, DTD,  dýha dub : </t>
  </si>
  <si>
    <t xml:space="preserve">police a šuplíky : </t>
  </si>
  <si>
    <t>kompletní dokumentace, výroba, dodávka a montáž : 1</t>
  </si>
  <si>
    <t>004-07</t>
  </si>
  <si>
    <t>stoličky na sezení - historizující, polstované sedátko</t>
  </si>
  <si>
    <t>004-08</t>
  </si>
  <si>
    <t>zrcadlo v historizujícím dřevěném rámu 1200x80 cm</t>
  </si>
  <si>
    <t>004-09</t>
  </si>
  <si>
    <t>závěsy a záclony na okna</t>
  </si>
  <si>
    <t>004-10</t>
  </si>
  <si>
    <t>stolek kulatý ke stoličkám, pr.80 cm, v. 75 cm, historizující</t>
  </si>
  <si>
    <t>dvoupatrový tyčový systém na pověšení kostýmů 2 kusy délka 3 m, 1 kus délka 2,5 m</t>
  </si>
  <si>
    <t>ocelová konstrukce s opláštěním dřevem výška umístění šatnové tyče 1,8 m, a 3 m : 1</t>
  </si>
  <si>
    <t xml:space="preserve">šířka stojanu 80-90 cm, shora zaklopené policí a opatřené závěsy proti prachu : </t>
  </si>
  <si>
    <t>policový systém s prosklenými uzamykatelnými dvířky a šuplíky</t>
  </si>
  <si>
    <t>pod oknem spojovací chodbičky polstrované sedátko súložným prostorem pod sedátkem</t>
  </si>
  <si>
    <t>005-07</t>
  </si>
  <si>
    <t>006-01</t>
  </si>
  <si>
    <t>středověké topidlo - krb</t>
  </si>
  <si>
    <t>krb, zděný, nefunkční replika, dřevo (polínka), krbová sada (ručně kovaný pohrabáč, lopatka na popel, měch na rozdmýchávání ohně), umístění v rohu místnosti, výška k lunetě, rozměry dle dokumentace : 1</t>
  </si>
  <si>
    <t>006-02</t>
  </si>
  <si>
    <t>nástěnný koberec (tapiserie) – replika</t>
  </si>
  <si>
    <t>replika gotické tapiserie, nemusí být dodržen původní technologický postup, rozměry orientace na výšku: šířka 1 m, výška 1,8 m, ikonografie libovolná odpovídající původnímu užití a době : 1</t>
  </si>
  <si>
    <t>006-03</t>
  </si>
  <si>
    <t>gotická skříň či almara (replika)</t>
  </si>
  <si>
    <t>dřevěná z masívu, ručně hoblovaná, mořené dřevo natural, kování, výška 150 cm, šířka 80 cm, hloubka 30 cm, viz obrázek : 1</t>
  </si>
  <si>
    <t>006-04</t>
  </si>
  <si>
    <t>lavice dřevěná (pod okno)</t>
  </si>
  <si>
    <t>replika gotické lavice, délka 100 cm, výška 50 cm, šířka 40 cm, mořená, patinovaná, masív, dub, natural, překlopné opěradlo : 1</t>
  </si>
  <si>
    <t>006-05</t>
  </si>
  <si>
    <t>luxusní židle typu faldistorium – replika</t>
  </si>
  <si>
    <t>sedák 40x40 cm, dřevěný, potažený kůží, nohy zdobené, vyřezávané, spodní část ve stylu zvířecí tlapy, horní část hlava lva; beranní, nebarvená kožešina : 1</t>
  </si>
  <si>
    <t>006-06</t>
  </si>
  <si>
    <t>trojnožka, masív mořený, patina, výška 50 cm, sedák kulatý, průměr 40 cm, dub : 1</t>
  </si>
  <si>
    <t>006-07</t>
  </si>
  <si>
    <t>kožešina (beraní) na lavici</t>
  </si>
  <si>
    <t>beranní, bílá : 1</t>
  </si>
  <si>
    <t>006-08</t>
  </si>
  <si>
    <t>stojan na rytířskou zbroj</t>
  </si>
  <si>
    <t>funkční, celozbroj, : 1</t>
  </si>
  <si>
    <t>006-09</t>
  </si>
  <si>
    <t>krucifix (replika)</t>
  </si>
  <si>
    <t>výška 40 cm, dřevěný, lipové dřevo (měkké dřevo), možnost vybavit z inventáře křižovníků : 1</t>
  </si>
  <si>
    <t>006-10</t>
  </si>
  <si>
    <t>relikviář</t>
  </si>
  <si>
    <t>replika domečkového relikviáře, plech s nýtováním, zdobením, velikost 30x20x10 cm : 1</t>
  </si>
  <si>
    <t>006-11</t>
  </si>
  <si>
    <t>stylové osvětlení lustr</t>
  </si>
  <si>
    <t>006-12</t>
  </si>
  <si>
    <t>středověká rytířská přilba, drátěná košile, meč (soubojový, tzv. dvouručák), štít, pancíř, rukavice</t>
  </si>
  <si>
    <t>plátová zbroj rytíře - 14.-15. století, dekorační, nefunkční : 1</t>
  </si>
  <si>
    <t>006-13</t>
  </si>
  <si>
    <t>dva meče jako dekorace na zeď + palcát, řemdih, štít</t>
  </si>
  <si>
    <t>1,5 ruky, palcát listový, řemdih na krátké násadě, gotický jezdecký štít - 15. st., dekorační, nefunkční repliky : 1</t>
  </si>
  <si>
    <t>006-14</t>
  </si>
  <si>
    <t>předměty denní potřeby: číše, konvice, mísa, šatstvo a doplňky, pergameny, psací potřeby, (vzdělanější jedinec), mapa</t>
  </si>
  <si>
    <t>gotické nádobí (měděné nebo cínové): 2 ks korbele, keramický džbán, 2 ks cínové talíře na pověšení na zeď, 2 ks sklenice z lesního skla, růženec masivní : 1</t>
  </si>
  <si>
    <t>006-15</t>
  </si>
  <si>
    <t>gotické dveře, oboustranné dveře (průchodové)</t>
  </si>
  <si>
    <t>replika, výška 200 cm, šířka 90 cm, dřevěné, dubové, zdobené kováním, nýtováním, patinované : 1</t>
  </si>
  <si>
    <t>006-16</t>
  </si>
  <si>
    <t>vitráž</t>
  </si>
  <si>
    <t>sklomalba do okna, rozměry viz dokumentace, replika gotické okenní vitráže, ornamentální, výška 160 cm, šířka 100 cm : 1</t>
  </si>
  <si>
    <t>006-17</t>
  </si>
  <si>
    <t>stojan s vysvětlujícícmi popisky</t>
  </si>
  <si>
    <t>dřevěný policový regál se sešikmenými policemi z modřínu, výška 80 cm, šířka 30 cm, 5 polic, texty na A4 formátu (jazykové mutace) : 1</t>
  </si>
  <si>
    <t>007-01</t>
  </si>
  <si>
    <t>replika renesančních kamen</t>
  </si>
  <si>
    <t>kachlová renesanční kamna, nefunkční, výška max. 2 m i se soklem, šířka 80x80 cm, kamna nebudou stát v rohu : 1</t>
  </si>
  <si>
    <t>007-02</t>
  </si>
  <si>
    <t>„pohádková“ truhla srenesančními módními doplňky (klobouky, korále, šaty, vějíře, pláště, závoje, apod.)</t>
  </si>
  <si>
    <t>dřevěná truhla z masívu, dubová, kování s ornamenty, malovaná, rozměry š/h/v 100/70/50 cm : 1</t>
  </si>
  <si>
    <t>007-03</t>
  </si>
  <si>
    <t>renesanční stolek kulatý</t>
  </si>
  <si>
    <t>stůl s deskou o průměru 60 cm, zdobený intarzií a vyřezávanou nohou s renesanční ornamentikou : 1</t>
  </si>
  <si>
    <t>007-04</t>
  </si>
  <si>
    <t>hřeben, zrcadlo (stolní), pudřenka, líčidla</t>
  </si>
  <si>
    <t>repliky - renesanční hřeben s kovovým úchytem, zdobený ornamenty; zrcadlo stolní v dřevěném ornamentálně vyřezávaném rámu, výška max. 70 cm, libovolný tvar : 1</t>
  </si>
  <si>
    <t>007-05</t>
  </si>
  <si>
    <t>2x polstrované renesanční křeslo (replika) spodručkami</t>
  </si>
  <si>
    <t>dřevěné křeslo s područkami z ořechového dřeva, čalouněné, vyřezávané, zdobené renesanční ornamentikou : 2</t>
  </si>
  <si>
    <t>007-06</t>
  </si>
  <si>
    <t>2x polstrovaná stolička</t>
  </si>
  <si>
    <t>v renesančním stylu, dřevěna z ořechu, zdobená, vyřezávaná, bez polstrování, područky a opěradlo, šířka 60 cm, výška opěrky 40 cm, výška sedáku 93 cm : 2</t>
  </si>
  <si>
    <t>007-07</t>
  </si>
  <si>
    <t>renesanční kabinet (příborník)</t>
  </si>
  <si>
    <t>replika renesančního příborníku s dvířky a policí na talíře a nádobí, dřevěný, mořené dřevo, ořechové dřevo, vyřezávaný, rozměry v/š/h 180/140/40 cm : 1</t>
  </si>
  <si>
    <t>007-08</t>
  </si>
  <si>
    <t>nástěnný koberec – tapiserie</t>
  </si>
  <si>
    <t>tkaný koberec, replika renesančního nástěnného koberce, rozměry na šířku: 1,6x2 metry : 1</t>
  </si>
  <si>
    <t>007-09</t>
  </si>
  <si>
    <t>007-10</t>
  </si>
  <si>
    <t>svícen</t>
  </si>
  <si>
    <t>renesanční svícen, kovaný na ornamentálně zdobené noze, výška 1,5 m : 1</t>
  </si>
  <si>
    <t>007-11</t>
  </si>
  <si>
    <t>předměty denní potřeby hřebeny, flakonek na voňavku, truhlička na šperky, líčidla i číše, konvice,, mísa na ovoce, šatstvo a doplňky, sakrální předměty, kniha</t>
  </si>
  <si>
    <t>šperkovnice dřevěná, malovaná, rozměry 30x20x10 cm; lakovaná nádobka na pudr, kulatá, ze dřeva, malovaná, průměr 10 cm; růženec; vějíř krajkový, replika; šperky - imitace náhrdelníku, prstenu, náramku, brože a dvou náušnic (umělé perly, sklo, apod.), : 1</t>
  </si>
  <si>
    <t xml:space="preserve">číše, konvice,mísa na ovoce, šatstvo a doplňky, sakrální předměty, kniha : </t>
  </si>
  <si>
    <t xml:space="preserve">renesanční styl : </t>
  </si>
  <si>
    <t>007-12</t>
  </si>
  <si>
    <t>štelář se zalaminovanými listy: dřevěný policový regál se sešikmenými policemi, výška 80 cm, šířka 30 cm - 5 polic, texty na A4 formátu (jazykové mutace) : 1</t>
  </si>
  <si>
    <t>008-01</t>
  </si>
  <si>
    <t>008-02</t>
  </si>
  <si>
    <t>káď s vodou (kulatá)</t>
  </si>
  <si>
    <t>dřevěná, z modřínu, výška 55 cm, průměr 35 cm : 1</t>
  </si>
  <si>
    <t>008-03</t>
  </si>
  <si>
    <t>dřevo, masív, modřín, zavěšené na zapuštěných vrutech, délka 150 cm, šířka 3 cm, hloubka 30 cm : 3</t>
  </si>
  <si>
    <t>008-04</t>
  </si>
  <si>
    <t>dřevěný, dubový, výška 80 cm, délka 100 cm, hloubka 50 cm : 3</t>
  </si>
  <si>
    <t>008-05</t>
  </si>
  <si>
    <t>klasických rozměrů, dřevo, dub, s opěradlem : 4</t>
  </si>
  <si>
    <t>008-06</t>
  </si>
  <si>
    <t>umyvadlo + stolek</t>
  </si>
  <si>
    <t>umyvadlo standardní, 55 cm šířka, hloubka 45 cm : 1</t>
  </si>
  <si>
    <t>008-07</t>
  </si>
  <si>
    <t>zrcadlo</t>
  </si>
  <si>
    <t>v dřevěném rámu, oválné, výška 70 cm, šířka 55 cm : 1</t>
  </si>
  <si>
    <t>008-08</t>
  </si>
  <si>
    <t>formy na mýdla</t>
  </si>
  <si>
    <t>1 ks s kráječem - dřevěná, smrk, rozměry formy 37 x 7 cm, kráječ 47 x 7 cm, 3 ks forma jednodílná z prolisované plastové fólie – různé velikosti a motivy, 3 ks forma na mýdlo dvoudílná z prolisované plastové fólie – různých velikostí a motivů : 7</t>
  </si>
  <si>
    <t>008-09</t>
  </si>
  <si>
    <t>násěnné osvětlení (nad malování)</t>
  </si>
  <si>
    <t>008-10</t>
  </si>
  <si>
    <t>svíčky (klasické), barvy na vosk (ekologické), štětce na malování</t>
  </si>
  <si>
    <t>50 ks svíček, voskové a z včelích plástů různých velikostí a šířek, 5 ks barva lihová stříbrná, balení 0,5l, 5 ks barva lihová zlatá, balení 0,5l, barvy na malování na voskové bázi 16 druhů v tubách po 50 ml – dohromady 80 ks, 50 ks štětce na malování růz : 1</t>
  </si>
  <si>
    <t xml:space="preserve">různých velikostí od 2 – 12, ploché, se štětinami vyrobenými z jemných plastových vláken : </t>
  </si>
  <si>
    <t>008-11</t>
  </si>
  <si>
    <t>šperky a růžence s kaptorgamy na parfémy</t>
  </si>
  <si>
    <t>medailonky s možností vložení tuhých parfémů – vzhled viz obrázek, 1 ks replika středověké kaptorgy – viz obrázek : 5</t>
  </si>
  <si>
    <t>008-12</t>
  </si>
  <si>
    <t>nádoby s mýdlem a mastmi, dřevěné oválné mističky o průměru 20 cm</t>
  </si>
  <si>
    <t>009-01</t>
  </si>
  <si>
    <t>009-02</t>
  </si>
  <si>
    <t>dřevěný, dubový, rozměry v/d/h 80/100/50 cm : 2</t>
  </si>
  <si>
    <t>009-03</t>
  </si>
  <si>
    <t>závěsná tyč na bylinky</t>
  </si>
  <si>
    <t>průměr 2 cm, dřevěná tyč ze smrkového dřeva, délka 3 metry, zavěšená na konopných provazech : 3</t>
  </si>
  <si>
    <t>009-04</t>
  </si>
  <si>
    <t>magnetická tabule</t>
  </si>
  <si>
    <t>bílá, dřevěná, rozměr 90x60 cm : 1</t>
  </si>
  <si>
    <t>009-05</t>
  </si>
  <si>
    <t>herbář + stolek + lampa</t>
  </si>
  <si>
    <t>herbář - kniha formátu A2 (420x594 mm), v pevných deskách, ruční papír, 50 stran; stolek - dřevo, dub, výška 8 cm, s výklopnou plochou pro nadzvednutí knihy o velikosti formátu A2 - tzn. 60x45 cm; osvětlení - : 1</t>
  </si>
  <si>
    <t xml:space="preserve">stojací lampa korespondující designově se svítidly v místnosti : </t>
  </si>
  <si>
    <t>009-06</t>
  </si>
  <si>
    <t>magnetka - velikost A, rozměr 230x160 mm, materiál magnet, potisk</t>
  </si>
  <si>
    <t>009-07</t>
  </si>
  <si>
    <t>magnetka - velikost B, rozměr 180x100 mm, materiál magnet, potisk</t>
  </si>
  <si>
    <t>009-08</t>
  </si>
  <si>
    <t>magnetka - velikost C, rozměr 160x67 mm, materiál magnet, potisk</t>
  </si>
  <si>
    <t>009-09</t>
  </si>
  <si>
    <t>magnetka - velikost D, rozměr 117x100 mm, materiál magnet, potisk</t>
  </si>
  <si>
    <t>009-10</t>
  </si>
  <si>
    <t>mističky, dřevěné o průměru 10 cm</t>
  </si>
  <si>
    <t>010-01</t>
  </si>
  <si>
    <t>010-02</t>
  </si>
  <si>
    <t>replika otáčecího vrtulníku + piedest</t>
  </si>
  <si>
    <t>zmenšená replika podle plánu Leonarda da Vinci, výška 2 m, šířka 2,5 m, měkké dřevo (jabloň, lípa, hruška) : 1</t>
  </si>
  <si>
    <t>010-03</t>
  </si>
  <si>
    <t>stolek kulatý pr.80 cm výška 75 cm - historizující</t>
  </si>
  <si>
    <t>010-04</t>
  </si>
  <si>
    <t>židle nebo stoličky polstrované - historizující</t>
  </si>
  <si>
    <t>010-05</t>
  </si>
  <si>
    <t>závěs na zateplení dveří vzimním období - sametový obostranný délky 2,5 m a šířky 2x200 cm</t>
  </si>
  <si>
    <t>010-06</t>
  </si>
  <si>
    <t>011-01</t>
  </si>
  <si>
    <t>vitrína na originály keramických středověkých hraček akostěnými či kovovými hracími figurkami, panny, koničci, šachové figurky, hrací kostky</t>
  </si>
  <si>
    <t>celoprosklená s dřevěným soklem (výška 40cm), dub, celková výška 80 cm, šířka 110 cm, hloubka 50 cm : 1</t>
  </si>
  <si>
    <t>011-02</t>
  </si>
  <si>
    <t>011-03</t>
  </si>
  <si>
    <t>stolečky + 4 židličky (set)</t>
  </si>
  <si>
    <t>3 ks stolečky dřevěné, masív, dub lakovaný mat, rozměry 60 x 42 x 40 cm, 12 ks židliček dřevěné, masiv, dub lakovaný mat, výška sedáku 25 cm, s opěradlem : 3</t>
  </si>
  <si>
    <t>011-04</t>
  </si>
  <si>
    <t>truhla</t>
  </si>
  <si>
    <t>dřevěná, dub, s umělecky pojatým kováním, rozměry 50 x 80 x 50 cm : 1</t>
  </si>
  <si>
    <t>011-05</t>
  </si>
  <si>
    <t>dřevěná, masív, lakovaný dub mat, s odklápěcím sedákem a úložným prostorem, 28 x 27 x 53 cm, výška sedáku 27 cm, výška opěradla 28 cm : 1</t>
  </si>
  <si>
    <t>011-06</t>
  </si>
  <si>
    <t>zvýšené dřevěné pódium 15 cm s kobercem</t>
  </si>
  <si>
    <t>dřevěné, dub, lakovaný mat, délka 215 cm, hloubka 150 cm : 1</t>
  </si>
  <si>
    <t>011-07</t>
  </si>
  <si>
    <t>polštáře, sedáky</t>
  </si>
  <si>
    <t>011-08</t>
  </si>
  <si>
    <t>piedesta</t>
  </si>
  <si>
    <t>011-09</t>
  </si>
  <si>
    <t>repliky (materiálově i vzhledově autentické) středověkých her a hraček, šachy a vrchcáby, kostky, katry, koníčci, panny</t>
  </si>
  <si>
    <t>2ks šachy – hrací plocha dřevěná ze dvou druhů tmavě a světle mořených dřev, rozměry plochy 42 x 42 cm, figurky dřevěné vyřezávané nebo cínové, 1 ks vrhcáby – dřevěná hrací plocha 90 x 90 cm, dřevěné kostky i figury, 10 ks kostky - dřevěné, : 1</t>
  </si>
  <si>
    <t xml:space="preserve">kostěné, karty – replika středověkých papírových karet, viz obrázek, 2 ks koníčci - dřevěný, ořech, s vyřezávanou koní hlavou a dřevěnou násadou, délka 100 cm, 2ks meče – bukové, délka 40 a 60 cm, 10 ks hliněné panny, : </t>
  </si>
  <si>
    <t xml:space="preserve">zvířátka – repliky středověkých hraček, rozměry kolem 10 – 15 cm : </t>
  </si>
  <si>
    <t>011-10</t>
  </si>
  <si>
    <t>model létajícího stroje Leonarda da Vinci – k zavěšení</t>
  </si>
  <si>
    <t>dřevěný (balza), v kombinaci s lehkou a pevnou látkou – viz obrázek, rozměry: 250x360 cm, funkční replika : 1</t>
  </si>
  <si>
    <t>011-11</t>
  </si>
  <si>
    <t>interaktivní dřevěné hračky s koly atd.</t>
  </si>
  <si>
    <t>např. model padáku od Leonarda da Vinci délka 36 cm, výška 64 cm, šířka 39 cm, kombinace dřeva (balza) a lehké a pevné látky nebo jeřáb – dřevěný (balza), na dřevěné otočné platformě, se systémem lan a kladek, výška 1 metr, průměr platformy 60 cm : 1</t>
  </si>
  <si>
    <t>011-12</t>
  </si>
  <si>
    <t>soubor dřevěných zvířátek</t>
  </si>
  <si>
    <t>soubor 18 dřevěných soch, zvířata různé druhy : 1</t>
  </si>
  <si>
    <t>012-01</t>
  </si>
  <si>
    <t>replika Gutenbergova tiskařského stroje vyrobená na zakázku</t>
  </si>
  <si>
    <t>např. z Památníku bible kralické v Kralicích nad Oslavou, dřevěný, dub, délka 210 cm x 200 cm výška : 1</t>
  </si>
  <si>
    <t>012-02</t>
  </si>
  <si>
    <t>ikonografický materiál</t>
  </si>
  <si>
    <t>2 ks replik raně novověkých knih vázaných v kůži, ruční papír – Kladivo na čarodějnice, Divadlo ďáblů : 1</t>
  </si>
  <si>
    <t>012-03</t>
  </si>
  <si>
    <t>stůl dřevěný, dub lakovaný mat, výška 80 cm, šířka 160 cm x hloubka 60 cm</t>
  </si>
  <si>
    <t>012-04</t>
  </si>
  <si>
    <t>židličky dřevěné, dub lakovaný mat, klasických rozměrů s opěrkou</t>
  </si>
  <si>
    <t>012-05</t>
  </si>
  <si>
    <t>raznice (štočky) s písmeny, papír, voda, tiskařská barva (nejedovatá!), vodové barvy pro šablonovou, malbu, papíry A4, nůžky, šablonové předlohy (vzorník šablon)</t>
  </si>
  <si>
    <t>raznice (štočky) s písmeny – mosazné nebo dřevěné litery, z každého písmene (malá i velká) a číslice 3 ks, výška velkých písmen 25 mm, malých písmen 19 mm, 100ks  papír – ruční, formátu A4 : 1</t>
  </si>
  <si>
    <t xml:space="preserve">iskařská barva vodou ředitelná černá, 5 litrů, 20 ks vodové barvy pro šablonovou malbu, 10 ks štětce různých tlouštěk,  5 kartonů papíry A4, 3ks  nůžky – 14 a 18 cm, 25 ks šablonové předlohy (vzorník šablon) na PVC folii 90 x 60 cm : </t>
  </si>
  <si>
    <t>012-06</t>
  </si>
  <si>
    <t>013-01</t>
  </si>
  <si>
    <t>kruhové pódium, dřevěné z dubu, průměr 170 cm, výška 40 cm</t>
  </si>
  <si>
    <t>013-02</t>
  </si>
  <si>
    <t>polštářky, textilní, 45x40 cm</t>
  </si>
  <si>
    <t>013-03</t>
  </si>
  <si>
    <t>neviditelné police</t>
  </si>
  <si>
    <t>013-04</t>
  </si>
  <si>
    <t>dřevěná kopie středověkého psacího pulpitu (otáčecí)</t>
  </si>
  <si>
    <t>dřevěný, ořech, výška zdobené nohy (např. lev stojící na zadních nohách – viz obrázek) 80 cm, v tlapách nese dřevěnou desku o šířce 60 cm, výšce 80 cm a tloušťce 5 cm, u pulpitu faldistorium  - skládací, o 4 nožkách spojených ve tvaru písmene x, sedátko l : 1</t>
  </si>
  <si>
    <t xml:space="preserve">sedátko látkové (režná konopná nebo lněná látka, popř. kůže), výška 40 cm, šířka 35 cm, dřevěné (ořech) : </t>
  </si>
  <si>
    <t>013-05</t>
  </si>
  <si>
    <t>pulpit zjednodušený se stoličkou</t>
  </si>
  <si>
    <t>dřevěný stojan, dub, výška nohou 80 cm, s jednou poličkou a nastavitelnou podpěrou pro knihu namísto psací desky o rozměrech 60 x 40 cm, stolička dřevěná, 4 nohá, bez opěradla, dub, výška 40, šířka 40, hloubka 30 cm : 3</t>
  </si>
  <si>
    <t>013-06</t>
  </si>
  <si>
    <t>knihovny v nikách s maketami knih</t>
  </si>
  <si>
    <t>5ks dřevěných polic osazených v nice dle jejich rozměrů – max. 270 cm délka, tloušťka 5 cm, hloubka 20 cm, zapuštěné vruty do stěn, dřevo dub : 4</t>
  </si>
  <si>
    <t>013-07</t>
  </si>
  <si>
    <t>makety knih</t>
  </si>
  <si>
    <t>013-08</t>
  </si>
  <si>
    <t>rám na vypínání pergamenu</t>
  </si>
  <si>
    <t>rám dřevěný, tloušťka latí 4 cm, velikosti 120 x 120 cm, měkké dřevo (jabloň, třešeň), tmavě mořená, 80 ks hřebíčků pro zachycení režných hrubých nití, telecí kůže cca 100 x 100 cm – rozčleněna na 4 různě vyčiněné díly : 1</t>
  </si>
  <si>
    <t>013-09</t>
  </si>
  <si>
    <t>kravské a kozí rohy na inkoust (sloužily jako kalamář), inkoust (nejlépe duběnkový), sada písařsky, upravených husích a jiných brk na psaní, stříbrná tužka, ruční papíry, pergamenová folia,</t>
  </si>
  <si>
    <t>předtištěné vzorníky středověkého písma (od karolínské minuskuly po gotickou frakturu), rám na vypínání pergamenu s napnutým pergamenovým foliem, svíčky (klasické, nikoliv čajové), pečetní vosk, pečetidlo s logem (město Český Krumlov, krumlovské kláštery či něco podobného), misky na připravené barevné pigmenty (ultramarínová modř, zelená, červená, žlutá, bílá), černý inkoust, štětce různých průměrů, dřevěná deska na míchání a ředění barev, nádobka s vodou, předtištěné motivy folia středověkého rukopisu k malování na ručním papíru</t>
  </si>
  <si>
    <t>5 ks duběnkový inkoust, 6 ks brka husí a jiná písařsky upravená, 1 ks stříbrná tužka, 50 ks ruční papír o formátu A4 (21x30 cm), 10 ks pergamenová folia o formátu cca A4 : 2</t>
  </si>
  <si>
    <t>013-10</t>
  </si>
  <si>
    <t>kompletní dodávka hardware i software případně včetně kce potřebné k umístění kiosku : 3</t>
  </si>
  <si>
    <t xml:space="preserve">informační náplň - informace o expozici + kvízy a pod : </t>
  </si>
  <si>
    <t>013-11</t>
  </si>
  <si>
    <t>013-12</t>
  </si>
  <si>
    <t>Polofaksimile středověkého rukopisu, Vyšehradský kodex nebo Liber Depictus</t>
  </si>
  <si>
    <t>013-13</t>
  </si>
  <si>
    <t>vzorník středověkého písma od karolínské minuskuly po gotickou frakturu</t>
  </si>
  <si>
    <t>ruční papír o formátu A4 s abecedou psanou v různých typech středověkého písma (karolínská minuskula, diplomatická minuskula, gotická minuskula, gotica texturalis – majuskulové písmo nápisové, gotica cursiva, bastarda – okrouhlá a hrotitá) : 6</t>
  </si>
  <si>
    <t>013-14</t>
  </si>
  <si>
    <t>svíčky</t>
  </si>
  <si>
    <t>válcová, z včelího vosku, knot z rostlinného textilního materiálu, výška 12 cm, průměr 6 cm : 5</t>
  </si>
  <si>
    <t>013-15</t>
  </si>
  <si>
    <t>pečetní vosk, tyčinka 15 cm, hmotnost 50g</t>
  </si>
  <si>
    <t>013-16</t>
  </si>
  <si>
    <t>pečetidlo s logem klášterů, dřevěná rukojeť (ušlechtilé dřevo) – výška 10 cm, průměr pečetidla 3 cm,, pečetidlo z leštěné mosazi</t>
  </si>
  <si>
    <t>013-17</t>
  </si>
  <si>
    <t>štětce, akvarelové, přírodní vlas, velikost 8, 10, 12, 16, 20, 24</t>
  </si>
  <si>
    <t>013-18</t>
  </si>
  <si>
    <t>černý inkoust</t>
  </si>
  <si>
    <t>013-19</t>
  </si>
  <si>
    <t>dřevěná deska na míchání barev, deska z dřevěné překližky, velikost 35 x 25 cm</t>
  </si>
  <si>
    <t>013-20</t>
  </si>
  <si>
    <t>nádobka s vodou, dřevěná, olejovaný ořech, průměr 11 cm</t>
  </si>
  <si>
    <t>013-21</t>
  </si>
  <si>
    <t>předtištěné motivy folia středověkého rukopisu k malování na ručním papíru, plastové šablony o velikosti formátu A4</t>
  </si>
  <si>
    <t>panely zavěšené na kovových řetízcích – viz obrázek</t>
  </si>
  <si>
    <t>vitrína, celoprosklená, se dvěma skleněnými policemi, rozměry š/v/h 100/120/60</t>
  </si>
  <si>
    <t>expoziční předměty k historickým řemeslům</t>
  </si>
  <si>
    <t>židle dřevěná, masív, dub, s opěradlem, klasických rozměrů</t>
  </si>
  <si>
    <t>tesařské "kozy"</t>
  </si>
  <si>
    <t>pevné, sestávající z trámce, úhlopříčného ztužení, spodní příčle, převázky a nohy – rozměry: trámec 80x80 mm, podélné úhlopříčné ztužení  24 x 100 mm, spodní příčel 24 x 80 mm, převážka 20 x 250 mm a nohy 100 x 100 mm, délka trámce 1500 mm : 2</t>
  </si>
  <si>
    <t xml:space="preserve">a výška nohou včetně trámce 1000 mm : </t>
  </si>
  <si>
    <t>Camera obscura, vestavba do krovu, SDK kce, návrh a realizace</t>
  </si>
  <si>
    <t>model Českého Krumlova, návrh a realizace včetně montáže na půdě</t>
  </si>
  <si>
    <t>Danse macabra, návrh a realizace včetně vizuálních a zvukových efektů, vč. potřebného vybavení, audiovizuální technikou</t>
  </si>
  <si>
    <t>soubor předmětů k tajemné půdě, návrh a realizace projektu tajemné půdy</t>
  </si>
  <si>
    <t>piedesty pro modely krovů, celodřevěný, masív, dub, v. 80 x 120 (š.) x 65 (h.)</t>
  </si>
  <si>
    <t>dřevěná kosntrukce pro zavěšení dveří a oken</t>
  </si>
  <si>
    <t>2 ks pro prvky z klášterů a 2 ks pro prvky z Českokrumlovska, dřevěný rám, masív, dub, výška 210 cm, délka 2,5 metry (pro dveře), resp. 130 cm x 200 cm (pro okna) : 4</t>
  </si>
  <si>
    <t>dřevěné lavice pro osazení dřevěných a keramických prvků, dřevěná, dub, masív, délka 2 metry,, výška 40 cm, šířka 40 cm</t>
  </si>
  <si>
    <t>dřevěný stůl s prosklenou krycí deskou, nohy masív, dub, rozměry v/š/h 80/100/60</t>
  </si>
  <si>
    <t>regál vyrobený z okenního rámu s kusy omítek, historizující rám špaletového okna se dvěma policemi, a dvěma zasklenými křídly</t>
  </si>
  <si>
    <t>001-16</t>
  </si>
  <si>
    <t>papírová stěna, role papíru zavěšená na dřevěnou tyč o šířce 195 cm, průměr 2cm, délka role 2 metry</t>
  </si>
  <si>
    <t>001-17</t>
  </si>
  <si>
    <t>hák, hasičský hák na shazování hasičských trámů</t>
  </si>
  <si>
    <t>001-18</t>
  </si>
  <si>
    <t>reliéf sv. Floriana, velikost cca 50x70 cm</t>
  </si>
  <si>
    <t>Trezorová místnost</t>
  </si>
  <si>
    <t>Muzeální expozice</t>
  </si>
  <si>
    <t>vitrína</t>
  </si>
  <si>
    <t>piedesta, černá, samostatně stojící, potažená tkaninou antracitové barvy,pro sochařské exponáty</t>
  </si>
  <si>
    <t>samostojná (mobilní) stěna pro obrazové exponáty, dřevoštěpka</t>
  </si>
  <si>
    <t>panel, s panoráma ČK a jeho klášterů</t>
  </si>
  <si>
    <t>texty na zeď</t>
  </si>
  <si>
    <t>texty na schodišťové stupně</t>
  </si>
  <si>
    <t>čtyři ručně provedené nápisy umístěné na čelech schodišťových stupňů v chodbě, bílá barva, 70 znaků, velikost písmena 8 cm, historizující font : 1</t>
  </si>
  <si>
    <t>text před prahem místnosti K3-2-006</t>
  </si>
  <si>
    <t>ručně provedený nápis na podlaze chodby před prahem místnosti "Zřít Boha", bílá barva, otěru odolné provedení, velikost písmene 12 cm, historizující font : 1</t>
  </si>
  <si>
    <t>časová osa - reprosoustava, audio systém, kompletní dodávka včetně technického AV vybavení, a nahrávek</t>
  </si>
  <si>
    <t>časová osa - milníky, světelné body, kompletní dodávka</t>
  </si>
  <si>
    <t>body budou umístěny po celé délce chodby, představují časové mílníky v historii města, provedení ve formě podsvíceného kruhu průměru 20 cm, mléčné sklo s nápisem - datace a příslušná událost, umístění ve výšce 90 cm nad podlahou : 10</t>
  </si>
  <si>
    <t>židlička, dřevěná stolička bez opěradla, modřín, matný lak, 40x40 cm, výška 50 cm, truhlářský atyp dle dobového vzoru</t>
  </si>
  <si>
    <t>podstavec pro sochu sv. Františka, 30x30 cm, výška 60 cm, modřín bez povrchové úpravy</t>
  </si>
  <si>
    <t>barokní obrazy - pouze instalace zapůjčeno z depozitáře RŘK</t>
  </si>
  <si>
    <t>postel</t>
  </si>
  <si>
    <t>dřevěná postel s čely, délka 1,8 m, šířka 70 cm, s dřevěnými nebesy ve výšce 1,8 m, materiál modřín, bez zdobení, bez povrchové úpravy, vzor klášter v Müstairu : 1</t>
  </si>
  <si>
    <t>polštář z peří, velikost 60x40 cm, barva bílá včetně povlečení z tkané látky v přírodní barvě</t>
  </si>
  <si>
    <t>vlněná deka (nebarvená), deka z pravé vlny, rozměr 1,8x0,7 m, nebarvená, bez vzoru</t>
  </si>
  <si>
    <t>slaměná matrace</t>
  </si>
  <si>
    <t>v rozměru k umístění do postele, výška cca 25 cm, včetně prostěradla z tkané látky v přírodní barvě : 1</t>
  </si>
  <si>
    <t>dřevěná truhla</t>
  </si>
  <si>
    <t>masivní dřevo z modřínu, s replikou historického pásového kování a závěsů, pásové kování opatřené grafitovou černí, 3 ks kování - 2 pásy, 1 na zámek, výška 55 cm, délka 100 cm, bez povrchové úpravy, 4 nožky : 1</t>
  </si>
  <si>
    <t>růženec, šňůrka s navlečenými dřevěnými korálky a s dřevěným křížkem o délce 6 cm</t>
  </si>
  <si>
    <t>dřevěná malá skříňka s dvířky</t>
  </si>
  <si>
    <t>malá modřínová skříňka na nožičkách, historizující s dvířky, rozměry: výška 70 cm, šířka 80 cm, hloubka 50 cm : 1</t>
  </si>
  <si>
    <t>hygienické potřeby: džbán, lavor, nočník</t>
  </si>
  <si>
    <t>sada předmětů shodného provedení, historizující vzhled, materiál smaltovaný kov, barva bílá : 1</t>
  </si>
  <si>
    <t>přízední panely 80x200 cm</t>
  </si>
  <si>
    <t>stojan na antipendia a pláštíky na ciborium</t>
  </si>
  <si>
    <t>dřevěný stojan pro umístění tří antipendií a dvou pláštíků na ciborium, šířka 3 m, výška 2 m, z jedné strany stojanu se umístí dvě antipendia, z druhé strany stojanu třetí antipendium a oba pláštíky : 1</t>
  </si>
  <si>
    <t>kolovrátek svřetenem a vlnou – replika – ukázka tkaní textilií</t>
  </si>
  <si>
    <t>dřevěný kolovrátek, matný lak, včetně vřetene a vlny : 1</t>
  </si>
  <si>
    <t>stolička, stolička ke kolovrátku, shodné materiálové a povrchové provedení</t>
  </si>
  <si>
    <t>konstrukce/rám s ukázky tradičních textilií (kus vlněné, konopné látky, lněné sukno, samet, hedvábí, apod.)</t>
  </si>
  <si>
    <t>rám šířky 0,8 m, výšky 1,2 m s vypnutými ukázkami jednotlivých textilií, v každém rámu 4 kusy textilií, umístění po stranách okna : 2</t>
  </si>
  <si>
    <t>konstrukce se vzorky textilií</t>
  </si>
  <si>
    <t>rám šířky 0,8 m, výšky 1,2 m s vypnutými ukázkami jednotlivých textilií, v každém rámu 4 kusy textilií, umístění po stranách okna : 1</t>
  </si>
  <si>
    <t>003-07</t>
  </si>
  <si>
    <t>sedací kostka, PVC, transparentní plastová kostka k sezení, rozměr 40x40x40 cm</t>
  </si>
  <si>
    <t>šířka 140 cm, hloubka 70 cm, výška 1 m, skleněná vitrína, police ve výšce 70 cm nad úrovní podlahy, osvětlení LED pásky v horních rozích vitríny : 2</t>
  </si>
  <si>
    <t>obrazy - pouze instalace</t>
  </si>
  <si>
    <t>sv. Anděl strážce a sv. Archanděl Michael z kostelní kruchty, 120 x 96 cm (vč. Rámu) : 2</t>
  </si>
  <si>
    <t xml:space="preserve">restaurované obrazy - zápujčka od RŘK : </t>
  </si>
  <si>
    <t>dřevěný kříž, modřínové dřevo, bez povrchové úpravy, rozměr 2x1,3 m, z trámů 10x10 cm</t>
  </si>
  <si>
    <t>velikost dle klekátka z křížové chodby minoritů, ovládání možné jen při kleknutí : 1</t>
  </si>
  <si>
    <t xml:space="preserve">kompletní dodávka hardware i software případně včetně kce potřebné k umístění kiosku : </t>
  </si>
  <si>
    <t>replika středověké důtky, délka cca 1 m, různé materiály: provazové, řetízkové s dřevěnými konci</t>
  </si>
  <si>
    <t>lidské šlépěje - bosá noha, od vstupu do místnosti ke klekátku s multimediálním kioskem,, barva červená, ručně malované, otěruvzdorné provedení</t>
  </si>
  <si>
    <t>magnetická tabule s potiskem, rozměry výška 100 cm, šířka 100 cm, materiál plát magnetické tabule, povrchová úprava - barevný potisk (fólie)</t>
  </si>
  <si>
    <t>magnetka velikosti A, průměr 150 mm, plastický magnet, potisk</t>
  </si>
  <si>
    <t>magnetka velikosti B, rozměr 180x100 mm, plastický magnet, potisk</t>
  </si>
  <si>
    <t>stojan na repliku hábitu a pláště, výška 2 m, dřevěný, modřín, matný lak</t>
  </si>
  <si>
    <t>replika řádového oděvu sv. Kláry - hábitu a pláště, délka cca 180 cm</t>
  </si>
  <si>
    <t>005-08</t>
  </si>
  <si>
    <t>klášterní oděv řádové sestry pro možnost oblečení ze strany návštěvníků, délka cca 180 cm, s kápí</t>
  </si>
  <si>
    <t>005-09</t>
  </si>
  <si>
    <t>věšák na klášterní oděv, samostatně stojící dřevěný věšák, výška 2 m, modřín, matný lak</t>
  </si>
  <si>
    <t>005-10</t>
  </si>
  <si>
    <t>podstavec pro sochu sv. Kláry, 30x30 cm, výška 60 cm, modřín bez povrchové úpravy</t>
  </si>
  <si>
    <t>005-11</t>
  </si>
  <si>
    <t>šířka 140 cm, hloubka 60 cm, výška 1 m, skleněná vitrína, police ve výšce 70 cm nad úrovní podlahy, osvětlení LED pásky v horních rozích vitríny : 2</t>
  </si>
  <si>
    <t>podstavec pro sochu, 30x30 cm, výška 60 cm, modřín bez povrchové úpravy</t>
  </si>
  <si>
    <t>uměl. objekty: Liber depictus (faksimile), Krumlovský sborník (fotokopie), Ukřižovaný Kristus, (Český  Krumlov, Okresní vlastivědné muzeum, i. č. 17/M.), Pieta z klášterního kostela B. Těla a</t>
  </si>
  <si>
    <t>Panny Marie (1380), deskový obraz Assumpty Lannovy nebo tzv. Madony z Vídně, popř jiný deskový obraz z depozitu NG vztahující se k Českému Krumlovu (zápujčky předjednány s NG v Praze)</t>
  </si>
  <si>
    <t>Krumlovský sborník: barevné skeny ze stran 66, 78, 81, 82, 93, 98, 100, 105, 202, 236, 238, 239, 247, 248, 287, 329, 444. Rukopis je deponován v Knihovně Národního muzea v Praze pod signaturou III B 10, datace 1417-1420. : 1</t>
  </si>
  <si>
    <t>obraz pouze montáž - obraz zapůjčen z depozitu</t>
  </si>
  <si>
    <t>pořízení snímků, sestavení videosekvencí</t>
  </si>
  <si>
    <t>Elektronická předmětová ochrana - všechny expozice 1,6, 7a, dodávka a montáž čidel</t>
  </si>
  <si>
    <t>JEŘÁB</t>
  </si>
  <si>
    <t>středověký jeřáb, viz obr. příloha</t>
  </si>
  <si>
    <t>ORLOJ</t>
  </si>
  <si>
    <t>orloj, na půdorysu cca 4x4 m výška, výška cca 7 m, ručně tesaná konstrukce s dřevěným hodinovým, strojem (funkčním) s kamennými závažími, osazený 4 analogiemii soch světců</t>
  </si>
  <si>
    <t>TECH.ZAŘÍZENÍ</t>
  </si>
  <si>
    <t>hydraulická pila, viz obr.příloha</t>
  </si>
  <si>
    <t>VINAŘSKÝ LIS</t>
  </si>
  <si>
    <t>vinařský lis, viz obr. příloha</t>
  </si>
  <si>
    <t>Panel, místnost K1-1-044</t>
  </si>
  <si>
    <t>Lavice, místnost č. K1-1-044</t>
  </si>
  <si>
    <t>Odborná obrazová publikace zarámovaná k pevnému zavěšení na zeď, místnost č.K1-1-046</t>
  </si>
  <si>
    <t>Panel - historie kláštera, místnost č.K1-1-046</t>
  </si>
  <si>
    <t>300</t>
  </si>
  <si>
    <t>piedest s modelem kláštera</t>
  </si>
  <si>
    <t>umístěno v návštěvnickém centru : 1</t>
  </si>
  <si>
    <t>OIS</t>
  </si>
  <si>
    <t>orientační a informační tabule v exteriérech i interiérech, návrh a realizace vč. publicity projektu, IOP</t>
  </si>
  <si>
    <t>20 ks soklů pod exponáty</t>
  </si>
  <si>
    <t>20 ks aranžovacích figurín</t>
  </si>
  <si>
    <t>10 ks koberce různých velikostí</t>
  </si>
  <si>
    <t>prosklené vitríny</t>
  </si>
  <si>
    <t>Výstavní panel</t>
  </si>
  <si>
    <t>=</t>
  </si>
  <si>
    <t>Soupis prací, dodávek a služeb</t>
  </si>
  <si>
    <t>Zakázka :</t>
  </si>
  <si>
    <t>Zhotovitel není oprávněn dodávku každé příslušné položky mobiliáře nebo exponátů uskutečnit dříve, než bude zadavatelem odsouhlasen vzorek.		 Samotná dodávka pak musí odpovídat  odsouhlasenému vzorku.</t>
  </si>
  <si>
    <t xml:space="preserve">Rekapitulace </t>
  </si>
  <si>
    <t>Rekapitulace</t>
  </si>
  <si>
    <r>
      <t xml:space="preserve">ručně provedené texty - kurzíva, umístěné na zdi chodby s úryvky z řehole sv. Kláry a z dopisů sv. Kláry sv. Anežce, šedá barva, 2000 znaků, velikost písma 8 cm, historizující font : </t>
    </r>
    <r>
      <rPr>
        <sz val="8"/>
        <color rgb="FFFF0000"/>
        <rFont val="Arial CE"/>
        <charset val="238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</si>
</sst>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indexed="9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4" fillId="0" borderId="0" xfId="0" applyNumberFormat="1" applyFont="1" applyAlignment="1">
      <alignment wrapText="1"/>
    </xf>
    <xf numFmtId="0" fontId="13" fillId="0" borderId="0" xfId="0" applyFont="1"/>
    <xf numFmtId="0" fontId="16" fillId="0" borderId="37" xfId="0" applyFont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 shrinkToFit="1"/>
    </xf>
    <xf numFmtId="0" fontId="16" fillId="4" borderId="39" xfId="0" applyFont="1" applyFill="1" applyBorder="1" applyAlignment="1">
      <alignment horizontal="center" vertical="center" wrapText="1" shrinkToFit="1"/>
    </xf>
    <xf numFmtId="4" fontId="17" fillId="0" borderId="37" xfId="0" applyNumberFormat="1" applyFont="1" applyBorder="1" applyAlignment="1">
      <alignment vertical="center"/>
    </xf>
    <xf numFmtId="4" fontId="17" fillId="0" borderId="44" xfId="0" applyNumberFormat="1" applyFont="1" applyBorder="1" applyAlignment="1">
      <alignment vertical="center"/>
    </xf>
    <xf numFmtId="4" fontId="17" fillId="0" borderId="39" xfId="0" applyNumberFormat="1" applyFont="1" applyBorder="1" applyAlignment="1">
      <alignment vertical="center" shrinkToFit="1"/>
    </xf>
    <xf numFmtId="4" fontId="17" fillId="0" borderId="42" xfId="0" applyNumberFormat="1" applyFont="1" applyBorder="1" applyAlignment="1">
      <alignment vertical="center" shrinkToFit="1"/>
    </xf>
    <xf numFmtId="4" fontId="17" fillId="0" borderId="40" xfId="0" applyNumberFormat="1" applyFont="1" applyBorder="1" applyAlignment="1">
      <alignment vertical="center"/>
    </xf>
    <xf numFmtId="4" fontId="17" fillId="0" borderId="43" xfId="0" applyNumberFormat="1" applyFont="1" applyBorder="1" applyAlignment="1">
      <alignment vertical="center" shrinkToFit="1"/>
    </xf>
    <xf numFmtId="4" fontId="16" fillId="0" borderId="37" xfId="0" applyNumberFormat="1" applyFont="1" applyBorder="1" applyAlignment="1">
      <alignment vertical="center"/>
    </xf>
    <xf numFmtId="4" fontId="16" fillId="6" borderId="40" xfId="0" applyNumberFormat="1" applyFont="1" applyFill="1" applyBorder="1" applyAlignment="1">
      <alignment vertical="center"/>
    </xf>
    <xf numFmtId="4" fontId="16" fillId="6" borderId="10" xfId="0" applyNumberFormat="1" applyFont="1" applyFill="1" applyBorder="1" applyAlignment="1">
      <alignment vertical="center"/>
    </xf>
    <xf numFmtId="4" fontId="16" fillId="6" borderId="10" xfId="0" applyNumberFormat="1" applyFont="1" applyFill="1" applyBorder="1" applyAlignment="1">
      <alignment horizontal="center" vertical="center"/>
    </xf>
    <xf numFmtId="4" fontId="16" fillId="6" borderId="10" xfId="0" applyNumberFormat="1" applyFont="1" applyFill="1" applyBorder="1" applyAlignment="1">
      <alignment vertical="center" shrinkToFit="1"/>
    </xf>
    <xf numFmtId="4" fontId="16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5" fillId="0" borderId="0" xfId="0" applyFont="1" applyAlignment="1">
      <alignment vertical="top"/>
    </xf>
    <xf numFmtId="0" fontId="18" fillId="0" borderId="0" xfId="0" applyFont="1" applyAlignment="1">
      <alignment vertical="top"/>
    </xf>
    <xf numFmtId="164" fontId="18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7" xfId="0" applyNumberFormat="1" applyFont="1" applyBorder="1"/>
    <xf numFmtId="164" fontId="7" fillId="0" borderId="29" xfId="0" applyNumberFormat="1" applyFont="1" applyBorder="1"/>
    <xf numFmtId="0" fontId="7" fillId="4" borderId="48" xfId="0" applyFont="1" applyFill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164" fontId="7" fillId="4" borderId="52" xfId="0" applyNumberFormat="1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49" fontId="7" fillId="4" borderId="55" xfId="0" applyNumberFormat="1" applyFont="1" applyFill="1" applyBorder="1"/>
    <xf numFmtId="0" fontId="7" fillId="4" borderId="56" xfId="0" applyFont="1" applyFill="1" applyBorder="1"/>
    <xf numFmtId="164" fontId="7" fillId="4" borderId="57" xfId="0" applyNumberFormat="1" applyFont="1" applyFill="1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8" xfId="0" applyFill="1" applyBorder="1" applyAlignment="1">
      <alignment vertical="top"/>
    </xf>
    <xf numFmtId="0" fontId="0" fillId="4" borderId="59" xfId="0" applyFill="1" applyBorder="1" applyAlignment="1">
      <alignment vertical="top"/>
    </xf>
    <xf numFmtId="0" fontId="0" fillId="4" borderId="59" xfId="0" applyFill="1" applyBorder="1" applyAlignment="1">
      <alignment horizontal="center" vertical="top"/>
    </xf>
    <xf numFmtId="49" fontId="0" fillId="4" borderId="59" xfId="0" applyNumberFormat="1" applyFill="1" applyBorder="1" applyAlignment="1">
      <alignment vertical="top"/>
    </xf>
    <xf numFmtId="0" fontId="0" fillId="4" borderId="61" xfId="0" applyFill="1" applyBorder="1" applyAlignment="1">
      <alignment vertical="top"/>
    </xf>
    <xf numFmtId="0" fontId="19" fillId="0" borderId="0" xfId="0" applyFont="1"/>
    <xf numFmtId="0" fontId="21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59" xfId="0" applyNumberFormat="1" applyFill="1" applyBorder="1" applyAlignment="1">
      <alignment vertical="top" wrapText="1"/>
    </xf>
    <xf numFmtId="0" fontId="0" fillId="4" borderId="60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9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9" fillId="0" borderId="42" xfId="0" applyFont="1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19" fillId="0" borderId="42" xfId="0" applyNumberFormat="1" applyFont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9" fillId="5" borderId="42" xfId="0" applyNumberFormat="1" applyFont="1" applyFill="1" applyBorder="1" applyAlignment="1" applyProtection="1">
      <alignment vertical="top" shrinkToFit="1"/>
      <protection locked="0"/>
    </xf>
    <xf numFmtId="4" fontId="19" fillId="0" borderId="42" xfId="0" applyNumberFormat="1" applyFont="1" applyBorder="1" applyAlignment="1">
      <alignment vertical="top" shrinkToFit="1"/>
    </xf>
    <xf numFmtId="4" fontId="19" fillId="0" borderId="37" xfId="0" applyNumberFormat="1" applyFont="1" applyBorder="1" applyAlignment="1">
      <alignment vertical="top" shrinkToFit="1"/>
    </xf>
    <xf numFmtId="0" fontId="0" fillId="4" borderId="46" xfId="0" applyFill="1" applyBorder="1" applyAlignment="1">
      <alignment vertical="top"/>
    </xf>
    <xf numFmtId="0" fontId="19" fillId="0" borderId="62" xfId="0" applyFont="1" applyBorder="1" applyAlignment="1">
      <alignment vertical="top"/>
    </xf>
    <xf numFmtId="4" fontId="0" fillId="4" borderId="63" xfId="0" applyNumberFormat="1" applyFill="1" applyBorder="1" applyAlignment="1">
      <alignment vertical="top" shrinkToFit="1"/>
    </xf>
    <xf numFmtId="4" fontId="19" fillId="0" borderId="64" xfId="0" applyNumberFormat="1" applyFont="1" applyBorder="1" applyAlignment="1">
      <alignment vertical="top" shrinkToFit="1"/>
    </xf>
    <xf numFmtId="0" fontId="0" fillId="4" borderId="59" xfId="0" applyFill="1" applyBorder="1" applyAlignment="1">
      <alignment vertical="top" wrapText="1"/>
    </xf>
    <xf numFmtId="0" fontId="0" fillId="4" borderId="48" xfId="0" applyFill="1" applyBorder="1" applyAlignment="1">
      <alignment vertical="top"/>
    </xf>
    <xf numFmtId="49" fontId="0" fillId="4" borderId="49" xfId="0" applyNumberFormat="1" applyFill="1" applyBorder="1" applyAlignment="1">
      <alignment vertical="top"/>
    </xf>
    <xf numFmtId="4" fontId="0" fillId="0" borderId="65" xfId="0" applyNumberFormat="1" applyBorder="1" applyAlignment="1">
      <alignment vertical="top"/>
    </xf>
    <xf numFmtId="4" fontId="0" fillId="0" borderId="66" xfId="0" applyNumberFormat="1" applyBorder="1" applyAlignment="1">
      <alignment vertical="top"/>
    </xf>
    <xf numFmtId="0" fontId="19" fillId="0" borderId="23" xfId="0" applyFont="1" applyBorder="1" applyAlignment="1">
      <alignment vertical="top"/>
    </xf>
    <xf numFmtId="0" fontId="19" fillId="0" borderId="24" xfId="0" applyNumberFormat="1" applyFont="1" applyBorder="1" applyAlignment="1">
      <alignment vertical="top"/>
    </xf>
    <xf numFmtId="4" fontId="19" fillId="0" borderId="24" xfId="0" applyNumberFormat="1" applyFont="1" applyBorder="1" applyAlignment="1">
      <alignment vertical="top" shrinkToFit="1"/>
    </xf>
    <xf numFmtId="4" fontId="19" fillId="0" borderId="68" xfId="0" applyNumberFormat="1" applyFont="1" applyBorder="1" applyAlignment="1">
      <alignment vertical="top" shrinkToFit="1"/>
    </xf>
    <xf numFmtId="0" fontId="15" fillId="4" borderId="69" xfId="0" applyFont="1" applyFill="1" applyBorder="1"/>
    <xf numFmtId="49" fontId="15" fillId="4" borderId="70" xfId="0" applyNumberFormat="1" applyFont="1" applyFill="1" applyBorder="1"/>
    <xf numFmtId="0" fontId="15" fillId="4" borderId="70" xfId="0" applyFont="1" applyFill="1" applyBorder="1" applyAlignment="1">
      <alignment horizontal="center"/>
    </xf>
    <xf numFmtId="0" fontId="15" fillId="4" borderId="70" xfId="0" applyFont="1" applyFill="1" applyBorder="1"/>
    <xf numFmtId="4" fontId="15" fillId="4" borderId="71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9" fillId="0" borderId="42" xfId="0" applyNumberFormat="1" applyFont="1" applyBorder="1" applyAlignment="1">
      <alignment horizontal="left" vertical="top" wrapText="1"/>
    </xf>
    <xf numFmtId="49" fontId="15" fillId="4" borderId="70" xfId="0" applyNumberFormat="1" applyFont="1" applyFill="1" applyBorder="1" applyAlignment="1">
      <alignment horizontal="left"/>
    </xf>
    <xf numFmtId="49" fontId="18" fillId="0" borderId="0" xfId="0" applyNumberFormat="1" applyFont="1" applyAlignment="1">
      <alignment vertical="top"/>
    </xf>
    <xf numFmtId="166" fontId="7" fillId="0" borderId="29" xfId="0" applyNumberFormat="1" applyFont="1" applyBorder="1"/>
    <xf numFmtId="166" fontId="7" fillId="4" borderId="57" xfId="0" applyNumberFormat="1" applyFont="1" applyFill="1" applyBorder="1"/>
    <xf numFmtId="0" fontId="0" fillId="4" borderId="41" xfId="0" applyFill="1" applyBorder="1" applyAlignment="1">
      <alignment horizontal="center" vertical="top" shrinkToFit="1"/>
    </xf>
    <xf numFmtId="0" fontId="19" fillId="0" borderId="38" xfId="0" applyFont="1" applyBorder="1" applyAlignment="1">
      <alignment horizontal="center" vertical="top" shrinkToFit="1"/>
    </xf>
    <xf numFmtId="0" fontId="22" fillId="0" borderId="38" xfId="0" applyNumberFormat="1" applyFont="1" applyBorder="1" applyAlignment="1">
      <alignment horizontal="center" vertical="top" wrapText="1" shrinkToFit="1"/>
    </xf>
    <xf numFmtId="165" fontId="22" fillId="0" borderId="42" xfId="0" applyNumberFormat="1" applyFont="1" applyBorder="1" applyAlignment="1">
      <alignment vertical="top" wrapText="1" shrinkToFit="1"/>
    </xf>
    <xf numFmtId="0" fontId="22" fillId="0" borderId="67" xfId="0" applyNumberFormat="1" applyFont="1" applyBorder="1" applyAlignment="1">
      <alignment horizontal="center" vertical="top" wrapText="1" shrinkToFit="1"/>
    </xf>
    <xf numFmtId="165" fontId="22" fillId="0" borderId="72" xfId="0" applyNumberFormat="1" applyFont="1" applyBorder="1" applyAlignment="1">
      <alignment vertical="top" wrapText="1" shrinkToFit="1"/>
    </xf>
    <xf numFmtId="4" fontId="19" fillId="0" borderId="72" xfId="0" applyNumberFormat="1" applyFont="1" applyBorder="1" applyAlignment="1">
      <alignment vertical="top" shrinkToFit="1"/>
    </xf>
    <xf numFmtId="0" fontId="22" fillId="0" borderId="42" xfId="0" quotePrefix="1" applyNumberFormat="1" applyFont="1" applyBorder="1" applyAlignment="1">
      <alignment horizontal="left" vertical="top" wrapText="1"/>
    </xf>
    <xf numFmtId="0" fontId="22" fillId="0" borderId="72" xfId="0" quotePrefix="1" applyNumberFormat="1" applyFont="1" applyBorder="1" applyAlignment="1">
      <alignment horizontal="left" vertical="top" wrapText="1"/>
    </xf>
    <xf numFmtId="0" fontId="19" fillId="0" borderId="67" xfId="0" applyFont="1" applyBorder="1" applyAlignment="1">
      <alignment horizontal="center" vertical="top" shrinkToFit="1"/>
    </xf>
    <xf numFmtId="165" fontId="19" fillId="0" borderId="72" xfId="0" applyNumberFormat="1" applyFont="1" applyBorder="1" applyAlignment="1">
      <alignment vertical="top" shrinkToFit="1"/>
    </xf>
    <xf numFmtId="4" fontId="19" fillId="5" borderId="72" xfId="0" applyNumberFormat="1" applyFont="1" applyFill="1" applyBorder="1" applyAlignment="1" applyProtection="1">
      <alignment vertical="top" shrinkToFit="1"/>
      <protection locked="0"/>
    </xf>
    <xf numFmtId="0" fontId="19" fillId="0" borderId="72" xfId="0" applyNumberFormat="1" applyFont="1" applyBorder="1" applyAlignment="1">
      <alignment horizontal="left" vertical="top" wrapText="1"/>
    </xf>
    <xf numFmtId="49" fontId="15" fillId="0" borderId="0" xfId="0" applyNumberFormat="1" applyFont="1" applyAlignment="1">
      <alignment vertical="top"/>
    </xf>
    <xf numFmtId="0" fontId="19" fillId="0" borderId="12" xfId="0" applyFont="1" applyBorder="1"/>
    <xf numFmtId="49" fontId="19" fillId="0" borderId="11" xfId="0" applyNumberFormat="1" applyFont="1" applyBorder="1"/>
    <xf numFmtId="0" fontId="19" fillId="0" borderId="13" xfId="0" applyFont="1" applyBorder="1"/>
    <xf numFmtId="49" fontId="19" fillId="0" borderId="47" xfId="0" applyNumberFormat="1" applyFont="1" applyBorder="1"/>
    <xf numFmtId="166" fontId="19" fillId="0" borderId="29" xfId="0" applyNumberFormat="1" applyFont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19" fillId="4" borderId="53" xfId="0" applyFont="1" applyFill="1" applyBorder="1"/>
    <xf numFmtId="0" fontId="19" fillId="4" borderId="54" xfId="0" applyFont="1" applyFill="1" applyBorder="1"/>
    <xf numFmtId="0" fontId="19" fillId="4" borderId="55" xfId="0" applyFont="1" applyFill="1" applyBorder="1"/>
    <xf numFmtId="49" fontId="19" fillId="4" borderId="55" xfId="0" applyNumberFormat="1" applyFont="1" applyFill="1" applyBorder="1"/>
    <xf numFmtId="0" fontId="19" fillId="4" borderId="56" xfId="0" applyFont="1" applyFill="1" applyBorder="1"/>
    <xf numFmtId="166" fontId="19" fillId="4" borderId="57" xfId="0" applyNumberFormat="1" applyFont="1" applyFill="1" applyBorder="1"/>
    <xf numFmtId="0" fontId="22" fillId="0" borderId="42" xfId="0" applyNumberFormat="1" applyFont="1" applyBorder="1" applyAlignment="1">
      <alignment horizontal="center" vertical="top" wrapText="1" shrinkToFit="1"/>
    </xf>
    <xf numFmtId="0" fontId="19" fillId="0" borderId="72" xfId="0" applyFont="1" applyBorder="1" applyAlignment="1">
      <alignment horizontal="center" vertical="top" shrinkToFit="1"/>
    </xf>
    <xf numFmtId="0" fontId="7" fillId="7" borderId="48" xfId="0" applyFont="1" applyFill="1" applyBorder="1"/>
    <xf numFmtId="165" fontId="19" fillId="7" borderId="42" xfId="0" applyNumberFormat="1" applyFont="1" applyFill="1" applyBorder="1" applyAlignment="1">
      <alignment vertical="top" shrinkToFit="1"/>
    </xf>
    <xf numFmtId="165" fontId="22" fillId="7" borderId="42" xfId="0" applyNumberFormat="1" applyFont="1" applyFill="1" applyBorder="1" applyAlignment="1">
      <alignment vertical="top" wrapText="1" shrinkToFit="1"/>
    </xf>
    <xf numFmtId="0" fontId="22" fillId="7" borderId="42" xfId="0" quotePrefix="1" applyNumberFormat="1" applyFont="1" applyFill="1" applyBorder="1" applyAlignment="1">
      <alignment horizontal="left" vertical="top" wrapText="1"/>
    </xf>
    <xf numFmtId="0" fontId="19" fillId="7" borderId="62" xfId="0" applyFont="1" applyFill="1" applyBorder="1" applyAlignment="1">
      <alignment vertical="top"/>
    </xf>
    <xf numFmtId="0" fontId="0" fillId="7" borderId="46" xfId="0" applyFill="1" applyBorder="1" applyAlignment="1">
      <alignment vertical="top"/>
    </xf>
    <xf numFmtId="0" fontId="19" fillId="7" borderId="23" xfId="0" applyFont="1" applyFill="1" applyBorder="1" applyAlignment="1">
      <alignment vertical="top"/>
    </xf>
    <xf numFmtId="0" fontId="19" fillId="7" borderId="42" xfId="0" applyNumberFormat="1" applyFont="1" applyFill="1" applyBorder="1" applyAlignment="1">
      <alignment horizontal="left" vertical="top" wrapText="1"/>
    </xf>
    <xf numFmtId="4" fontId="19" fillId="5" borderId="37" xfId="0" applyNumberFormat="1" applyFont="1" applyFill="1" applyBorder="1" applyAlignment="1" applyProtection="1">
      <alignment vertical="top" shrinkToFit="1"/>
      <protection locked="0"/>
    </xf>
    <xf numFmtId="4" fontId="19" fillId="0" borderId="38" xfId="0" applyNumberFormat="1" applyFont="1" applyBorder="1" applyAlignment="1">
      <alignment vertical="top" shrinkToFit="1"/>
    </xf>
    <xf numFmtId="0" fontId="19" fillId="7" borderId="37" xfId="0" applyNumberFormat="1" applyFont="1" applyFill="1" applyBorder="1" applyAlignment="1">
      <alignment vertical="top"/>
    </xf>
    <xf numFmtId="49" fontId="7" fillId="7" borderId="47" xfId="0" applyNumberFormat="1" applyFont="1" applyFill="1" applyBorder="1"/>
    <xf numFmtId="49" fontId="7" fillId="7" borderId="11" xfId="0" applyNumberFormat="1" applyFont="1" applyFill="1" applyBorder="1"/>
    <xf numFmtId="0" fontId="7" fillId="7" borderId="12" xfId="0" applyFont="1" applyFill="1" applyBorder="1"/>
    <xf numFmtId="0" fontId="7" fillId="7" borderId="13" xfId="0" applyFont="1" applyFill="1" applyBorder="1"/>
    <xf numFmtId="166" fontId="7" fillId="7" borderId="29" xfId="0" applyNumberFormat="1" applyFont="1" applyFill="1" applyBorder="1"/>
    <xf numFmtId="0" fontId="19" fillId="0" borderId="37" xfId="0" applyNumberFormat="1" applyFont="1" applyFill="1" applyBorder="1" applyAlignment="1">
      <alignment vertical="top"/>
    </xf>
    <xf numFmtId="0" fontId="19" fillId="0" borderId="42" xfId="0" applyNumberFormat="1" applyFont="1" applyFill="1" applyBorder="1" applyAlignment="1">
      <alignment horizontal="left" vertical="top" wrapText="1"/>
    </xf>
    <xf numFmtId="0" fontId="19" fillId="7" borderId="0" xfId="0" applyFont="1" applyFill="1" applyBorder="1" applyAlignment="1">
      <alignment vertical="top"/>
    </xf>
    <xf numFmtId="0" fontId="19" fillId="0" borderId="0" xfId="0" applyNumberFormat="1" applyFont="1" applyBorder="1" applyAlignment="1">
      <alignment vertical="top"/>
    </xf>
    <xf numFmtId="0" fontId="19" fillId="0" borderId="0" xfId="0" applyFont="1" applyBorder="1" applyAlignment="1">
      <alignment horizontal="center" vertical="top" shrinkToFit="1"/>
    </xf>
    <xf numFmtId="4" fontId="19" fillId="5" borderId="0" xfId="0" applyNumberFormat="1" applyFont="1" applyFill="1" applyBorder="1" applyAlignment="1" applyProtection="1">
      <alignment vertical="top" shrinkToFit="1"/>
      <protection locked="0"/>
    </xf>
    <xf numFmtId="4" fontId="19" fillId="0" borderId="0" xfId="0" applyNumberFormat="1" applyFont="1" applyBorder="1" applyAlignment="1">
      <alignment vertical="top" shrinkToFit="1"/>
    </xf>
    <xf numFmtId="0" fontId="19" fillId="7" borderId="0" xfId="0" applyNumberFormat="1" applyFont="1" applyFill="1" applyBorder="1" applyAlignment="1">
      <alignment horizontal="left" vertical="top" wrapText="1"/>
    </xf>
    <xf numFmtId="165" fontId="19" fillId="7" borderId="0" xfId="0" applyNumberFormat="1" applyFont="1" applyFill="1" applyBorder="1" applyAlignment="1">
      <alignment vertical="top" shrinkToFit="1"/>
    </xf>
    <xf numFmtId="0" fontId="0" fillId="7" borderId="48" xfId="0" applyFill="1" applyBorder="1"/>
    <xf numFmtId="0" fontId="19" fillId="7" borderId="0" xfId="0" applyNumberFormat="1" applyFont="1" applyFill="1" applyBorder="1" applyAlignment="1">
      <alignment vertical="top"/>
    </xf>
    <xf numFmtId="0" fontId="22" fillId="7" borderId="0" xfId="0" quotePrefix="1" applyNumberFormat="1" applyFont="1" applyFill="1" applyBorder="1" applyAlignment="1">
      <alignment horizontal="left" vertical="top" wrapText="1"/>
    </xf>
    <xf numFmtId="0" fontId="22" fillId="7" borderId="0" xfId="0" applyNumberFormat="1" applyFont="1" applyFill="1" applyBorder="1" applyAlignment="1">
      <alignment horizontal="center" vertical="top" wrapText="1" shrinkToFit="1"/>
    </xf>
    <xf numFmtId="165" fontId="22" fillId="7" borderId="0" xfId="0" applyNumberFormat="1" applyFont="1" applyFill="1" applyBorder="1" applyAlignment="1">
      <alignment vertical="top" wrapText="1" shrinkToFit="1"/>
    </xf>
    <xf numFmtId="0" fontId="5" fillId="7" borderId="0" xfId="0" applyFont="1" applyFill="1" applyAlignment="1">
      <alignment horizontal="left"/>
    </xf>
    <xf numFmtId="4" fontId="0" fillId="7" borderId="37" xfId="0" applyNumberFormat="1" applyFill="1" applyBorder="1"/>
    <xf numFmtId="4" fontId="17" fillId="7" borderId="0" xfId="0" applyNumberFormat="1" applyFont="1" applyFill="1" applyBorder="1" applyAlignment="1">
      <alignment vertical="center" wrapText="1"/>
    </xf>
    <xf numFmtId="4" fontId="17" fillId="7" borderId="0" xfId="0" applyNumberFormat="1" applyFont="1" applyFill="1" applyBorder="1" applyAlignment="1">
      <alignment horizontal="center" vertical="center" wrapText="1"/>
    </xf>
    <xf numFmtId="4" fontId="17" fillId="7" borderId="0" xfId="0" applyNumberFormat="1" applyFont="1" applyFill="1" applyBorder="1" applyAlignment="1">
      <alignment vertical="center" wrapText="1" shrinkToFit="1"/>
    </xf>
    <xf numFmtId="4" fontId="17" fillId="7" borderId="42" xfId="0" applyNumberFormat="1" applyFont="1" applyFill="1" applyBorder="1" applyAlignment="1">
      <alignment vertical="center" shrinkToFi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7" fillId="0" borderId="0" xfId="0" applyNumberFormat="1" applyFont="1" applyBorder="1" applyAlignment="1">
      <alignment vertical="center" wrapText="1"/>
    </xf>
    <xf numFmtId="4" fontId="17" fillId="0" borderId="0" xfId="0" applyNumberFormat="1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vertical="center" wrapText="1" shrinkToFit="1"/>
    </xf>
    <xf numFmtId="4" fontId="13" fillId="7" borderId="11" xfId="0" applyNumberFormat="1" applyFont="1" applyFill="1" applyBorder="1"/>
    <xf numFmtId="4" fontId="13" fillId="7" borderId="12" xfId="0" applyNumberFormat="1" applyFont="1" applyFill="1" applyBorder="1"/>
    <xf numFmtId="0" fontId="0" fillId="7" borderId="0" xfId="0" applyNumberFormat="1" applyFill="1" applyAlignment="1">
      <alignment wrapText="1"/>
    </xf>
    <xf numFmtId="4" fontId="17" fillId="0" borderId="45" xfId="0" applyNumberFormat="1" applyFont="1" applyBorder="1" applyAlignment="1">
      <alignment vertical="center" wrapText="1"/>
    </xf>
    <xf numFmtId="4" fontId="17" fillId="0" borderId="45" xfId="0" applyNumberFormat="1" applyFont="1" applyBorder="1" applyAlignment="1">
      <alignment horizontal="center" vertical="center" wrapText="1"/>
    </xf>
    <xf numFmtId="4" fontId="17" fillId="0" borderId="45" xfId="0" applyNumberFormat="1" applyFont="1" applyBorder="1" applyAlignment="1">
      <alignment vertical="center" wrapText="1" shrinkToFit="1"/>
    </xf>
    <xf numFmtId="4" fontId="17" fillId="7" borderId="0" xfId="0" applyNumberFormat="1" applyFont="1" applyFill="1" applyBorder="1" applyAlignment="1">
      <alignment vertical="center" wrapText="1"/>
    </xf>
    <xf numFmtId="4" fontId="17" fillId="7" borderId="0" xfId="0" applyNumberFormat="1" applyFont="1" applyFill="1" applyBorder="1" applyAlignment="1">
      <alignment horizontal="center" vertical="center" wrapText="1"/>
    </xf>
    <xf numFmtId="4" fontId="17" fillId="7" borderId="0" xfId="0" applyNumberFormat="1" applyFont="1" applyFill="1" applyBorder="1" applyAlignment="1">
      <alignment vertical="center" wrapText="1" shrinkToFit="1"/>
    </xf>
    <xf numFmtId="4" fontId="17" fillId="0" borderId="10" xfId="0" applyNumberFormat="1" applyFont="1" applyBorder="1" applyAlignment="1">
      <alignment vertical="center" wrapText="1"/>
    </xf>
    <xf numFmtId="4" fontId="17" fillId="0" borderId="10" xfId="0" applyNumberFormat="1" applyFont="1" applyBorder="1" applyAlignment="1">
      <alignment horizontal="center" vertical="center" wrapText="1"/>
    </xf>
    <xf numFmtId="4" fontId="17" fillId="0" borderId="1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8" fillId="0" borderId="0" xfId="0" applyNumberFormat="1" applyFont="1" applyAlignment="1">
      <alignment vertical="top" wrapTex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20" fillId="7" borderId="37" xfId="0" applyNumberFormat="1" applyFont="1" applyFill="1" applyBorder="1" applyAlignment="1">
      <alignment horizontal="left" vertical="top" wrapText="1"/>
    </xf>
    <xf numFmtId="0" fontId="20" fillId="7" borderId="0" xfId="0" applyNumberFormat="1" applyFont="1" applyFill="1" applyBorder="1" applyAlignment="1">
      <alignment vertical="top" wrapText="1" shrinkToFit="1"/>
    </xf>
    <xf numFmtId="165" fontId="20" fillId="7" borderId="0" xfId="0" applyNumberFormat="1" applyFont="1" applyFill="1" applyBorder="1" applyAlignment="1">
      <alignment vertical="top" wrapText="1" shrinkToFit="1"/>
    </xf>
    <xf numFmtId="4" fontId="20" fillId="7" borderId="0" xfId="0" applyNumberFormat="1" applyFont="1" applyFill="1" applyBorder="1" applyAlignment="1">
      <alignment vertical="top" wrapText="1" shrinkToFit="1"/>
    </xf>
    <xf numFmtId="4" fontId="20" fillId="7" borderId="38" xfId="0" applyNumberFormat="1" applyFont="1" applyFill="1" applyBorder="1" applyAlignment="1">
      <alignment vertical="top" wrapText="1" shrinkToFit="1"/>
    </xf>
    <xf numFmtId="0" fontId="20" fillId="0" borderId="37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8" xfId="0" applyNumberFormat="1" applyFont="1" applyBorder="1" applyAlignment="1">
      <alignment vertical="top" wrapText="1" shrinkToFit="1"/>
    </xf>
    <xf numFmtId="0" fontId="20" fillId="7" borderId="24" xfId="0" applyNumberFormat="1" applyFont="1" applyFill="1" applyBorder="1" applyAlignment="1">
      <alignment horizontal="left" vertical="top" wrapText="1"/>
    </xf>
    <xf numFmtId="0" fontId="20" fillId="7" borderId="25" xfId="0" applyNumberFormat="1" applyFont="1" applyFill="1" applyBorder="1" applyAlignment="1">
      <alignment vertical="top" wrapText="1" shrinkToFit="1"/>
    </xf>
    <xf numFmtId="165" fontId="20" fillId="7" borderId="25" xfId="0" applyNumberFormat="1" applyFont="1" applyFill="1" applyBorder="1" applyAlignment="1">
      <alignment vertical="top" wrapText="1" shrinkToFit="1"/>
    </xf>
    <xf numFmtId="4" fontId="20" fillId="7" borderId="25" xfId="0" applyNumberFormat="1" applyFont="1" applyFill="1" applyBorder="1" applyAlignment="1">
      <alignment vertical="top" wrapText="1" shrinkToFit="1"/>
    </xf>
    <xf numFmtId="4" fontId="20" fillId="7" borderId="67" xfId="0" applyNumberFormat="1" applyFont="1" applyFill="1" applyBorder="1" applyAlignment="1">
      <alignment vertical="top" wrapText="1" shrinkToFit="1"/>
    </xf>
    <xf numFmtId="0" fontId="15" fillId="0" borderId="0" xfId="0" applyNumberFormat="1" applyFont="1" applyAlignment="1">
      <alignment vertical="top" wrapText="1"/>
    </xf>
    <xf numFmtId="4" fontId="2" fillId="7" borderId="0" xfId="0" applyNumberFormat="1" applyFont="1" applyFill="1" applyAlignment="1">
      <alignment horizontal="center"/>
    </xf>
    <xf numFmtId="0" fontId="0" fillId="4" borderId="51" xfId="0" applyFill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4"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84" t="s">
        <v>0</v>
      </c>
      <c r="C5" s="284"/>
      <c r="D5" s="284"/>
      <c r="E5" s="284"/>
      <c r="F5" s="284"/>
      <c r="G5" s="285"/>
      <c r="H5" s="15"/>
    </row>
    <row r="6" spans="1:8" x14ac:dyDescent="0.2">
      <c r="A6" s="20" t="s">
        <v>6</v>
      </c>
      <c r="B6" s="286"/>
      <c r="C6" s="286"/>
      <c r="D6" s="286"/>
      <c r="E6" s="286"/>
      <c r="F6" s="286"/>
      <c r="G6" s="287"/>
      <c r="H6" s="15"/>
    </row>
    <row r="7" spans="1:8" x14ac:dyDescent="0.2">
      <c r="A7" s="20" t="s">
        <v>7</v>
      </c>
      <c r="B7" s="286"/>
      <c r="C7" s="286"/>
      <c r="D7" s="286"/>
      <c r="E7" s="286"/>
      <c r="F7" s="286"/>
      <c r="G7" s="287"/>
      <c r="H7" s="15"/>
    </row>
    <row r="8" spans="1:8" x14ac:dyDescent="0.2">
      <c r="A8" s="20" t="s">
        <v>8</v>
      </c>
      <c r="B8" s="286"/>
      <c r="C8" s="286"/>
      <c r="D8" s="286"/>
      <c r="E8" s="286"/>
      <c r="F8" s="286"/>
      <c r="G8" s="287"/>
      <c r="H8" s="15"/>
    </row>
    <row r="9" spans="1:8" x14ac:dyDescent="0.2">
      <c r="A9" s="20" t="s">
        <v>9</v>
      </c>
      <c r="B9" s="286"/>
      <c r="C9" s="286"/>
      <c r="D9" s="286"/>
      <c r="E9" s="286"/>
      <c r="F9" s="286"/>
      <c r="G9" s="287"/>
      <c r="H9" s="15"/>
    </row>
    <row r="10" spans="1:8" x14ac:dyDescent="0.2">
      <c r="A10" s="20" t="s">
        <v>10</v>
      </c>
      <c r="B10" s="286"/>
      <c r="C10" s="286"/>
      <c r="D10" s="286"/>
      <c r="E10" s="286"/>
      <c r="F10" s="286"/>
      <c r="G10" s="287"/>
      <c r="H10" s="15"/>
    </row>
    <row r="11" spans="1:8" x14ac:dyDescent="0.2">
      <c r="A11" s="20" t="s">
        <v>11</v>
      </c>
      <c r="B11" s="276"/>
      <c r="C11" s="276"/>
      <c r="D11" s="276"/>
      <c r="E11" s="276"/>
      <c r="F11" s="276"/>
      <c r="G11" s="277"/>
      <c r="H11" s="15"/>
    </row>
    <row r="12" spans="1:8" x14ac:dyDescent="0.2">
      <c r="A12" s="20" t="s">
        <v>12</v>
      </c>
      <c r="B12" s="278"/>
      <c r="C12" s="279"/>
      <c r="D12" s="279"/>
      <c r="E12" s="279"/>
      <c r="F12" s="279"/>
      <c r="G12" s="280"/>
      <c r="H12" s="15"/>
    </row>
    <row r="13" spans="1:8" ht="13.5" thickBot="1" x14ac:dyDescent="0.25">
      <c r="A13" s="21" t="s">
        <v>13</v>
      </c>
      <c r="B13" s="281"/>
      <c r="C13" s="281"/>
      <c r="D13" s="281"/>
      <c r="E13" s="281"/>
      <c r="F13" s="281"/>
      <c r="G13" s="282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83" t="s">
        <v>39</v>
      </c>
      <c r="B17" s="283"/>
      <c r="C17" s="283"/>
      <c r="D17" s="283"/>
      <c r="E17" s="283"/>
      <c r="F17" s="283"/>
      <c r="G17" s="283"/>
      <c r="H17" s="15"/>
    </row>
  </sheetData>
  <sheetProtection password="B85D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AZ104"/>
  <sheetViews>
    <sheetView showGridLines="0" tabSelected="1" topLeftCell="B91" zoomScaleNormal="100" zoomScaleSheetLayoutView="75" workbookViewId="0">
      <selection activeCell="C92" sqref="C92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  <col min="52" max="52" width="95.5703125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1324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1325</v>
      </c>
      <c r="D5" s="14" t="s">
        <v>40</v>
      </c>
      <c r="F5" s="80" t="s">
        <v>42</v>
      </c>
      <c r="G5" s="11"/>
      <c r="I5" s="11"/>
    </row>
    <row r="6" spans="1:14" ht="13.5" customHeight="1" x14ac:dyDescent="0.25">
      <c r="B6" s="10"/>
      <c r="C6" s="37"/>
      <c r="D6" s="79" t="s">
        <v>41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81" t="s">
        <v>43</v>
      </c>
      <c r="H11" s="13" t="s">
        <v>2</v>
      </c>
      <c r="I11" s="83" t="s">
        <v>47</v>
      </c>
      <c r="J11" s="51"/>
    </row>
    <row r="12" spans="1:14" x14ac:dyDescent="0.2">
      <c r="D12" s="81" t="s">
        <v>44</v>
      </c>
      <c r="H12" s="13" t="s">
        <v>3</v>
      </c>
      <c r="I12" s="83" t="s">
        <v>48</v>
      </c>
      <c r="J12" s="51"/>
    </row>
    <row r="13" spans="1:14" ht="12" customHeight="1" x14ac:dyDescent="0.2">
      <c r="C13" s="82" t="s">
        <v>46</v>
      </c>
      <c r="D13" s="81" t="s">
        <v>45</v>
      </c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270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4"/>
      <c r="B21" s="85" t="s">
        <v>20</v>
      </c>
      <c r="C21" s="86"/>
      <c r="D21" s="86"/>
      <c r="E21" s="87"/>
      <c r="F21" s="88"/>
      <c r="G21" s="88"/>
      <c r="H21" s="95" t="s">
        <v>21</v>
      </c>
      <c r="I21" s="96" t="s">
        <v>22</v>
      </c>
      <c r="J21" s="97" t="s">
        <v>23</v>
      </c>
    </row>
    <row r="22" spans="1:16" x14ac:dyDescent="0.2">
      <c r="A22" s="92"/>
      <c r="B22" s="92" t="s">
        <v>49</v>
      </c>
      <c r="C22" s="93"/>
      <c r="D22" s="93"/>
      <c r="E22" s="93"/>
      <c r="F22" s="93"/>
      <c r="G22" s="94"/>
      <c r="H22" s="98"/>
      <c r="I22" s="99">
        <v>1</v>
      </c>
      <c r="J22" s="100"/>
    </row>
    <row r="23" spans="1:16" x14ac:dyDescent="0.2">
      <c r="A23" s="92"/>
      <c r="B23" s="92" t="s">
        <v>50</v>
      </c>
      <c r="C23" s="93" t="s">
        <v>49</v>
      </c>
      <c r="D23" s="93"/>
      <c r="E23" s="93"/>
      <c r="F23" s="93"/>
      <c r="G23" s="94"/>
      <c r="H23" s="98"/>
      <c r="I23" s="99">
        <v>1</v>
      </c>
      <c r="J23" s="100">
        <f>'Rekapitulace Objekt 00'!H19</f>
        <v>0</v>
      </c>
      <c r="O23" t="s">
        <v>1323</v>
      </c>
      <c r="P23" t="s">
        <v>1323</v>
      </c>
    </row>
    <row r="24" spans="1:16" x14ac:dyDescent="0.2">
      <c r="A24" s="92"/>
      <c r="B24" s="271" t="s">
        <v>51</v>
      </c>
      <c r="C24" s="93"/>
      <c r="D24" s="93"/>
      <c r="E24" s="93"/>
      <c r="F24" s="93"/>
      <c r="G24" s="94"/>
      <c r="H24" s="98"/>
      <c r="I24" s="99">
        <v>7</v>
      </c>
      <c r="J24" s="100"/>
    </row>
    <row r="25" spans="1:16" x14ac:dyDescent="0.2">
      <c r="A25" s="92"/>
      <c r="B25" s="92" t="s">
        <v>52</v>
      </c>
      <c r="C25" s="93" t="s">
        <v>53</v>
      </c>
      <c r="D25" s="93"/>
      <c r="E25" s="93"/>
      <c r="F25" s="93"/>
      <c r="G25" s="94"/>
      <c r="H25" s="98"/>
      <c r="I25" s="99">
        <v>6</v>
      </c>
      <c r="J25" s="100">
        <f>'Rekapitulace Objekt 01'!H24</f>
        <v>0</v>
      </c>
      <c r="O25" t="s">
        <v>1323</v>
      </c>
      <c r="P25" t="s">
        <v>1323</v>
      </c>
    </row>
    <row r="26" spans="1:16" x14ac:dyDescent="0.2">
      <c r="A26" s="92"/>
      <c r="B26" s="92" t="s">
        <v>54</v>
      </c>
      <c r="C26" s="93" t="s">
        <v>55</v>
      </c>
      <c r="D26" s="93"/>
      <c r="E26" s="93"/>
      <c r="F26" s="93"/>
      <c r="G26" s="94"/>
      <c r="H26" s="98"/>
      <c r="I26" s="99">
        <v>11</v>
      </c>
      <c r="J26" s="100">
        <f>'Rekapitulace Objekt 02'!H29</f>
        <v>0</v>
      </c>
      <c r="O26" t="s">
        <v>1323</v>
      </c>
      <c r="P26" t="s">
        <v>1323</v>
      </c>
    </row>
    <row r="27" spans="1:16" x14ac:dyDescent="0.2">
      <c r="A27" s="92"/>
      <c r="B27" s="92" t="s">
        <v>56</v>
      </c>
      <c r="C27" s="93" t="s">
        <v>57</v>
      </c>
      <c r="D27" s="93"/>
      <c r="E27" s="93"/>
      <c r="F27" s="93"/>
      <c r="G27" s="94"/>
      <c r="H27" s="98"/>
      <c r="I27" s="99">
        <v>3</v>
      </c>
      <c r="J27" s="100">
        <f>'Rekapitulace Objekt 03'!H21</f>
        <v>0</v>
      </c>
      <c r="O27" t="s">
        <v>1323</v>
      </c>
      <c r="P27" t="s">
        <v>1323</v>
      </c>
    </row>
    <row r="28" spans="1:16" x14ac:dyDescent="0.2">
      <c r="A28" s="92"/>
      <c r="B28" s="92" t="s">
        <v>58</v>
      </c>
      <c r="C28" s="93" t="s">
        <v>59</v>
      </c>
      <c r="D28" s="93"/>
      <c r="E28" s="93"/>
      <c r="F28" s="93"/>
      <c r="G28" s="94"/>
      <c r="H28" s="98"/>
      <c r="I28" s="99">
        <v>2</v>
      </c>
      <c r="J28" s="100">
        <f>'Rekapitulace Objekt 04'!H20</f>
        <v>0</v>
      </c>
      <c r="O28" t="s">
        <v>1323</v>
      </c>
      <c r="P28" t="s">
        <v>1323</v>
      </c>
    </row>
    <row r="29" spans="1:16" x14ac:dyDescent="0.2">
      <c r="A29" s="92"/>
      <c r="B29" s="92" t="s">
        <v>60</v>
      </c>
      <c r="C29" s="93" t="s">
        <v>61</v>
      </c>
      <c r="D29" s="93"/>
      <c r="E29" s="93"/>
      <c r="F29" s="93"/>
      <c r="G29" s="94"/>
      <c r="H29" s="98"/>
      <c r="I29" s="99">
        <v>1</v>
      </c>
      <c r="J29" s="100">
        <f>'Rekapitulace Objekt 05'!H19</f>
        <v>0</v>
      </c>
      <c r="O29" t="s">
        <v>1323</v>
      </c>
      <c r="P29" t="s">
        <v>1323</v>
      </c>
    </row>
    <row r="30" spans="1:16" x14ac:dyDescent="0.2">
      <c r="A30" s="92"/>
      <c r="B30" s="92" t="s">
        <v>62</v>
      </c>
      <c r="C30" s="93" t="s">
        <v>63</v>
      </c>
      <c r="D30" s="93"/>
      <c r="E30" s="93"/>
      <c r="F30" s="93"/>
      <c r="G30" s="94"/>
      <c r="H30" s="98"/>
      <c r="I30" s="99">
        <v>1</v>
      </c>
      <c r="J30" s="100">
        <f>'Rekapitulace Objekt 06'!H19</f>
        <v>0</v>
      </c>
      <c r="O30" t="s">
        <v>1323</v>
      </c>
      <c r="P30" t="s">
        <v>1323</v>
      </c>
    </row>
    <row r="31" spans="1:16" x14ac:dyDescent="0.2">
      <c r="A31" s="92"/>
      <c r="B31" s="92" t="s">
        <v>64</v>
      </c>
      <c r="C31" s="93" t="s">
        <v>65</v>
      </c>
      <c r="D31" s="93"/>
      <c r="E31" s="93"/>
      <c r="F31" s="93"/>
      <c r="G31" s="94"/>
      <c r="H31" s="98"/>
      <c r="I31" s="99">
        <v>1</v>
      </c>
      <c r="J31" s="100">
        <f>'Rekapitulace Objekt 07'!H19</f>
        <v>0</v>
      </c>
      <c r="O31" t="s">
        <v>1323</v>
      </c>
      <c r="P31" t="s">
        <v>1323</v>
      </c>
    </row>
    <row r="32" spans="1:16" ht="25.5" customHeight="1" x14ac:dyDescent="0.25">
      <c r="A32" s="102"/>
      <c r="B32" s="291" t="s">
        <v>66</v>
      </c>
      <c r="C32" s="292"/>
      <c r="D32" s="292"/>
      <c r="E32" s="292"/>
      <c r="F32" s="103"/>
      <c r="G32" s="104"/>
      <c r="H32" s="105"/>
      <c r="I32" s="106"/>
      <c r="J32" s="101">
        <f>SUM(J22:J31)</f>
        <v>0</v>
      </c>
    </row>
    <row r="34" spans="1:52" ht="25.5" x14ac:dyDescent="0.2">
      <c r="B34" s="293" t="s">
        <v>1326</v>
      </c>
      <c r="C34" s="293"/>
      <c r="D34" s="293"/>
      <c r="E34" s="293"/>
      <c r="F34" s="293"/>
      <c r="G34" s="293"/>
      <c r="H34" s="293"/>
      <c r="I34" s="293"/>
      <c r="J34" s="293"/>
      <c r="AZ34" s="107" t="str">
        <f>B34</f>
        <v>Zhotovitel není oprávněn dodávku každé příslušné položky mobiliáře nebo exponátů uskutečnit dříve, než bude zadavatelem odsouhlasen vzorek.		 Samotná dodávka pak musí odpovídat  odsouhlasenému vzorku.</v>
      </c>
    </row>
    <row r="42" spans="1:52" ht="15.75" x14ac:dyDescent="0.25">
      <c r="B42" s="108" t="s">
        <v>67</v>
      </c>
    </row>
    <row r="44" spans="1:52" ht="25.5" customHeight="1" x14ac:dyDescent="0.2">
      <c r="A44" s="109"/>
      <c r="B44" s="110" t="s">
        <v>68</v>
      </c>
      <c r="C44" s="111" t="s">
        <v>69</v>
      </c>
      <c r="D44" s="111"/>
      <c r="E44" s="111"/>
      <c r="F44" s="111"/>
      <c r="G44" s="112"/>
      <c r="H44" s="112"/>
      <c r="I44" s="112"/>
      <c r="J44" s="113" t="s">
        <v>70</v>
      </c>
    </row>
    <row r="45" spans="1:52" ht="25.5" customHeight="1" x14ac:dyDescent="0.2">
      <c r="A45" s="114"/>
      <c r="B45" s="115" t="s">
        <v>71</v>
      </c>
      <c r="C45" s="294"/>
      <c r="D45" s="294"/>
      <c r="E45" s="294"/>
      <c r="F45" s="295"/>
      <c r="G45" s="296"/>
      <c r="H45" s="296"/>
      <c r="I45" s="296"/>
      <c r="J45" s="116">
        <f>'06 01 Pol'!F8</f>
        <v>0</v>
      </c>
    </row>
    <row r="46" spans="1:52" ht="25.5" customHeight="1" x14ac:dyDescent="0.2">
      <c r="A46" s="114"/>
      <c r="B46" s="114" t="s">
        <v>72</v>
      </c>
      <c r="C46" s="288" t="s">
        <v>73</v>
      </c>
      <c r="D46" s="288"/>
      <c r="E46" s="288"/>
      <c r="F46" s="289"/>
      <c r="G46" s="290"/>
      <c r="H46" s="290"/>
      <c r="I46" s="290"/>
      <c r="J46" s="117">
        <f>'01 05 Pol'!F8</f>
        <v>0</v>
      </c>
    </row>
    <row r="47" spans="1:52" ht="25.5" customHeight="1" x14ac:dyDescent="0.2">
      <c r="A47" s="114"/>
      <c r="B47" s="114" t="s">
        <v>74</v>
      </c>
      <c r="C47" s="288" t="s">
        <v>75</v>
      </c>
      <c r="D47" s="288"/>
      <c r="E47" s="288"/>
      <c r="F47" s="289"/>
      <c r="G47" s="290"/>
      <c r="H47" s="290"/>
      <c r="I47" s="290"/>
      <c r="J47" s="117">
        <f>'01 05 Pol'!F22</f>
        <v>0</v>
      </c>
    </row>
    <row r="48" spans="1:52" ht="25.5" customHeight="1" x14ac:dyDescent="0.2">
      <c r="A48" s="114"/>
      <c r="B48" s="114" t="s">
        <v>74</v>
      </c>
      <c r="C48" s="288" t="s">
        <v>76</v>
      </c>
      <c r="D48" s="288"/>
      <c r="E48" s="288"/>
      <c r="F48" s="289"/>
      <c r="G48" s="290"/>
      <c r="H48" s="290"/>
      <c r="I48" s="290"/>
      <c r="J48" s="117">
        <f>'05 01 Pol'!F8</f>
        <v>0</v>
      </c>
    </row>
    <row r="49" spans="1:10" ht="25.5" customHeight="1" x14ac:dyDescent="0.2">
      <c r="A49" s="114"/>
      <c r="B49" s="114" t="s">
        <v>74</v>
      </c>
      <c r="C49" s="288" t="s">
        <v>77</v>
      </c>
      <c r="D49" s="288"/>
      <c r="E49" s="288"/>
      <c r="F49" s="289"/>
      <c r="G49" s="290"/>
      <c r="H49" s="290"/>
      <c r="I49" s="290"/>
      <c r="J49" s="117">
        <f>'04 02 Pol'!F8</f>
        <v>0</v>
      </c>
    </row>
    <row r="50" spans="1:10" ht="25.5" customHeight="1" x14ac:dyDescent="0.2">
      <c r="A50" s="114"/>
      <c r="B50" s="114" t="s">
        <v>74</v>
      </c>
      <c r="C50" s="288" t="s">
        <v>78</v>
      </c>
      <c r="D50" s="288"/>
      <c r="E50" s="288"/>
      <c r="F50" s="289"/>
      <c r="G50" s="290"/>
      <c r="H50" s="290"/>
      <c r="I50" s="290"/>
      <c r="J50" s="117">
        <f>'02 01 Pol'!F8</f>
        <v>0</v>
      </c>
    </row>
    <row r="51" spans="1:10" ht="25.5" customHeight="1" x14ac:dyDescent="0.2">
      <c r="A51" s="114"/>
      <c r="B51" s="114" t="s">
        <v>74</v>
      </c>
      <c r="C51" s="288" t="s">
        <v>79</v>
      </c>
      <c r="D51" s="288"/>
      <c r="E51" s="288"/>
      <c r="F51" s="289"/>
      <c r="G51" s="290"/>
      <c r="H51" s="290"/>
      <c r="I51" s="290"/>
      <c r="J51" s="117">
        <f>'02 02 Pol'!F8</f>
        <v>0</v>
      </c>
    </row>
    <row r="52" spans="1:10" ht="25.5" customHeight="1" x14ac:dyDescent="0.2">
      <c r="A52" s="114"/>
      <c r="B52" s="114" t="s">
        <v>74</v>
      </c>
      <c r="C52" s="288" t="s">
        <v>80</v>
      </c>
      <c r="D52" s="288"/>
      <c r="E52" s="288"/>
      <c r="F52" s="289"/>
      <c r="G52" s="290"/>
      <c r="H52" s="290"/>
      <c r="I52" s="290"/>
      <c r="J52" s="117">
        <f>'02 03 Pol'!F8</f>
        <v>0</v>
      </c>
    </row>
    <row r="53" spans="1:10" ht="25.5" customHeight="1" x14ac:dyDescent="0.2">
      <c r="A53" s="114"/>
      <c r="B53" s="114" t="s">
        <v>74</v>
      </c>
      <c r="C53" s="288" t="s">
        <v>81</v>
      </c>
      <c r="D53" s="288"/>
      <c r="E53" s="288"/>
      <c r="F53" s="289"/>
      <c r="G53" s="290"/>
      <c r="H53" s="290"/>
      <c r="I53" s="290"/>
      <c r="J53" s="117">
        <f>'02 04 Pol'!F8</f>
        <v>0</v>
      </c>
    </row>
    <row r="54" spans="1:10" ht="25.5" customHeight="1" x14ac:dyDescent="0.2">
      <c r="A54" s="114"/>
      <c r="B54" s="114" t="s">
        <v>74</v>
      </c>
      <c r="C54" s="288" t="s">
        <v>82</v>
      </c>
      <c r="D54" s="288"/>
      <c r="E54" s="288"/>
      <c r="F54" s="289"/>
      <c r="G54" s="290"/>
      <c r="H54" s="290"/>
      <c r="I54" s="290"/>
      <c r="J54" s="117">
        <f>'02 09 Pol'!F8</f>
        <v>0</v>
      </c>
    </row>
    <row r="55" spans="1:10" ht="25.5" customHeight="1" x14ac:dyDescent="0.2">
      <c r="A55" s="114"/>
      <c r="B55" s="114" t="s">
        <v>74</v>
      </c>
      <c r="C55" s="288" t="s">
        <v>83</v>
      </c>
      <c r="D55" s="288"/>
      <c r="E55" s="288"/>
      <c r="F55" s="289"/>
      <c r="G55" s="290"/>
      <c r="H55" s="290"/>
      <c r="I55" s="290"/>
      <c r="J55" s="117">
        <f>'04 01 Pol'!F8</f>
        <v>0</v>
      </c>
    </row>
    <row r="56" spans="1:10" ht="25.5" customHeight="1" x14ac:dyDescent="0.2">
      <c r="A56" s="114"/>
      <c r="B56" s="114" t="s">
        <v>74</v>
      </c>
      <c r="C56" s="288" t="s">
        <v>84</v>
      </c>
      <c r="D56" s="288"/>
      <c r="E56" s="288"/>
      <c r="F56" s="289"/>
      <c r="G56" s="290"/>
      <c r="H56" s="290"/>
      <c r="I56" s="290"/>
      <c r="J56" s="117">
        <f>'03 03 Pol'!F8</f>
        <v>0</v>
      </c>
    </row>
    <row r="57" spans="1:10" ht="25.5" customHeight="1" x14ac:dyDescent="0.2">
      <c r="A57" s="114"/>
      <c r="B57" s="114" t="s">
        <v>74</v>
      </c>
      <c r="C57" s="288" t="s">
        <v>85</v>
      </c>
      <c r="D57" s="288"/>
      <c r="E57" s="288"/>
      <c r="F57" s="289"/>
      <c r="G57" s="290"/>
      <c r="H57" s="290"/>
      <c r="I57" s="290"/>
      <c r="J57" s="117">
        <f>'02 05 Pol'!F8</f>
        <v>0</v>
      </c>
    </row>
    <row r="58" spans="1:10" ht="25.5" customHeight="1" x14ac:dyDescent="0.2">
      <c r="A58" s="114"/>
      <c r="B58" s="114" t="s">
        <v>74</v>
      </c>
      <c r="C58" s="288" t="s">
        <v>86</v>
      </c>
      <c r="D58" s="288"/>
      <c r="E58" s="288"/>
      <c r="F58" s="289"/>
      <c r="G58" s="290"/>
      <c r="H58" s="290"/>
      <c r="I58" s="290"/>
      <c r="J58" s="117">
        <f>'02 07 Pol'!F8</f>
        <v>0</v>
      </c>
    </row>
    <row r="59" spans="1:10" ht="25.5" customHeight="1" x14ac:dyDescent="0.2">
      <c r="A59" s="114"/>
      <c r="B59" s="114" t="s">
        <v>74</v>
      </c>
      <c r="C59" s="288" t="s">
        <v>87</v>
      </c>
      <c r="D59" s="288"/>
      <c r="E59" s="288"/>
      <c r="F59" s="289"/>
      <c r="G59" s="290"/>
      <c r="H59" s="290"/>
      <c r="I59" s="290"/>
      <c r="J59" s="117">
        <f>'02 08 Pol'!F8</f>
        <v>0</v>
      </c>
    </row>
    <row r="60" spans="1:10" ht="25.5" customHeight="1" x14ac:dyDescent="0.2">
      <c r="A60" s="114"/>
      <c r="B60" s="114" t="s">
        <v>74</v>
      </c>
      <c r="C60" s="288" t="s">
        <v>88</v>
      </c>
      <c r="D60" s="288"/>
      <c r="E60" s="288"/>
      <c r="F60" s="289"/>
      <c r="G60" s="290"/>
      <c r="H60" s="290"/>
      <c r="I60" s="290"/>
      <c r="J60" s="117">
        <f>'02 11 Pol'!F8</f>
        <v>0</v>
      </c>
    </row>
    <row r="61" spans="1:10" ht="25.5" customHeight="1" x14ac:dyDescent="0.2">
      <c r="A61" s="114"/>
      <c r="B61" s="114" t="s">
        <v>74</v>
      </c>
      <c r="C61" s="288" t="s">
        <v>65</v>
      </c>
      <c r="D61" s="288"/>
      <c r="E61" s="288"/>
      <c r="F61" s="289"/>
      <c r="G61" s="290"/>
      <c r="H61" s="290"/>
      <c r="I61" s="290"/>
      <c r="J61" s="117">
        <f>'07 01 Pol'!F8</f>
        <v>0</v>
      </c>
    </row>
    <row r="62" spans="1:10" ht="25.5" customHeight="1" x14ac:dyDescent="0.2">
      <c r="A62" s="114"/>
      <c r="B62" s="114" t="s">
        <v>74</v>
      </c>
      <c r="C62" s="288" t="s">
        <v>89</v>
      </c>
      <c r="D62" s="288"/>
      <c r="E62" s="288"/>
      <c r="F62" s="289"/>
      <c r="G62" s="290"/>
      <c r="H62" s="290"/>
      <c r="I62" s="290"/>
      <c r="J62" s="117">
        <f>'01 02 Pol'!F8+'01 03 Pol'!F8+'01 04 Pol'!F8</f>
        <v>0</v>
      </c>
    </row>
    <row r="63" spans="1:10" ht="25.5" customHeight="1" x14ac:dyDescent="0.2">
      <c r="A63" s="114"/>
      <c r="B63" s="114" t="s">
        <v>74</v>
      </c>
      <c r="C63" s="288" t="s">
        <v>90</v>
      </c>
      <c r="D63" s="288"/>
      <c r="E63" s="288"/>
      <c r="F63" s="289"/>
      <c r="G63" s="290"/>
      <c r="H63" s="290"/>
      <c r="I63" s="290"/>
      <c r="J63" s="117">
        <f>'01 06 Pol'!F8</f>
        <v>0</v>
      </c>
    </row>
    <row r="64" spans="1:10" ht="25.5" customHeight="1" x14ac:dyDescent="0.2">
      <c r="A64" s="114"/>
      <c r="B64" s="114" t="s">
        <v>74</v>
      </c>
      <c r="C64" s="288" t="s">
        <v>91</v>
      </c>
      <c r="D64" s="288"/>
      <c r="E64" s="288"/>
      <c r="F64" s="289"/>
      <c r="G64" s="290"/>
      <c r="H64" s="290"/>
      <c r="I64" s="290"/>
      <c r="J64" s="117">
        <f>'01 01 Pol'!F8</f>
        <v>0</v>
      </c>
    </row>
    <row r="65" spans="1:10" ht="25.5" customHeight="1" x14ac:dyDescent="0.2">
      <c r="A65" s="114"/>
      <c r="B65" s="114" t="s">
        <v>74</v>
      </c>
      <c r="C65" s="288" t="s">
        <v>92</v>
      </c>
      <c r="D65" s="288"/>
      <c r="E65" s="288"/>
      <c r="F65" s="289"/>
      <c r="G65" s="290"/>
      <c r="H65" s="290"/>
      <c r="I65" s="290"/>
      <c r="J65" s="117">
        <f>'03 02 Pol'!F8</f>
        <v>0</v>
      </c>
    </row>
    <row r="66" spans="1:10" ht="25.5" customHeight="1" x14ac:dyDescent="0.2">
      <c r="A66" s="114"/>
      <c r="B66" s="114" t="s">
        <v>74</v>
      </c>
      <c r="C66" s="288" t="s">
        <v>93</v>
      </c>
      <c r="D66" s="288"/>
      <c r="E66" s="288"/>
      <c r="F66" s="289"/>
      <c r="G66" s="290"/>
      <c r="H66" s="290"/>
      <c r="I66" s="290"/>
      <c r="J66" s="117">
        <f>'02 12 Pol'!F8</f>
        <v>0</v>
      </c>
    </row>
    <row r="67" spans="1:10" ht="25.5" customHeight="1" x14ac:dyDescent="0.2">
      <c r="A67" s="114"/>
      <c r="B67" s="114" t="s">
        <v>74</v>
      </c>
      <c r="C67" s="288" t="s">
        <v>94</v>
      </c>
      <c r="D67" s="288"/>
      <c r="E67" s="288"/>
      <c r="F67" s="289"/>
      <c r="G67" s="290"/>
      <c r="H67" s="290"/>
      <c r="I67" s="290"/>
      <c r="J67" s="117">
        <f>'03 01 Pol'!F8</f>
        <v>0</v>
      </c>
    </row>
    <row r="68" spans="1:10" ht="25.5" customHeight="1" x14ac:dyDescent="0.2">
      <c r="A68" s="114"/>
      <c r="B68" s="114" t="s">
        <v>95</v>
      </c>
      <c r="C68" s="288" t="s">
        <v>96</v>
      </c>
      <c r="D68" s="288"/>
      <c r="E68" s="288"/>
      <c r="F68" s="289"/>
      <c r="G68" s="290"/>
      <c r="H68" s="290"/>
      <c r="I68" s="290"/>
      <c r="J68" s="117">
        <f>'01 05 Pol'!F31</f>
        <v>0</v>
      </c>
    </row>
    <row r="69" spans="1:10" ht="25.5" customHeight="1" x14ac:dyDescent="0.2">
      <c r="A69" s="114"/>
      <c r="B69" s="114" t="s">
        <v>95</v>
      </c>
      <c r="C69" s="288" t="s">
        <v>97</v>
      </c>
      <c r="D69" s="288"/>
      <c r="E69" s="288"/>
      <c r="F69" s="289"/>
      <c r="G69" s="290"/>
      <c r="H69" s="290"/>
      <c r="I69" s="290"/>
      <c r="J69" s="117">
        <f>'03 01 Pol'!F40</f>
        <v>0</v>
      </c>
    </row>
    <row r="70" spans="1:10" ht="25.5" customHeight="1" x14ac:dyDescent="0.2">
      <c r="A70" s="114"/>
      <c r="B70" s="114" t="s">
        <v>95</v>
      </c>
      <c r="C70" s="288" t="s">
        <v>98</v>
      </c>
      <c r="D70" s="288"/>
      <c r="E70" s="288"/>
      <c r="F70" s="289"/>
      <c r="G70" s="290"/>
      <c r="H70" s="290"/>
      <c r="I70" s="290"/>
      <c r="J70" s="117">
        <f>'02 12 Pol'!F23+'05 01 Pol'!F13</f>
        <v>0</v>
      </c>
    </row>
    <row r="71" spans="1:10" ht="25.5" customHeight="1" x14ac:dyDescent="0.2">
      <c r="A71" s="114"/>
      <c r="B71" s="114" t="s">
        <v>95</v>
      </c>
      <c r="C71" s="288" t="s">
        <v>99</v>
      </c>
      <c r="D71" s="288"/>
      <c r="E71" s="288"/>
      <c r="F71" s="289"/>
      <c r="G71" s="290"/>
      <c r="H71" s="290"/>
      <c r="I71" s="290"/>
      <c r="J71" s="117">
        <f>'04 02 Pol'!F22</f>
        <v>0</v>
      </c>
    </row>
    <row r="72" spans="1:10" ht="25.5" customHeight="1" x14ac:dyDescent="0.2">
      <c r="A72" s="114"/>
      <c r="B72" s="114" t="s">
        <v>95</v>
      </c>
      <c r="C72" s="288" t="s">
        <v>100</v>
      </c>
      <c r="D72" s="288"/>
      <c r="E72" s="288"/>
      <c r="F72" s="289"/>
      <c r="G72" s="290"/>
      <c r="H72" s="290"/>
      <c r="I72" s="290"/>
      <c r="J72" s="117">
        <f>'02 02 Pol'!F22</f>
        <v>0</v>
      </c>
    </row>
    <row r="73" spans="1:10" ht="25.5" customHeight="1" x14ac:dyDescent="0.2">
      <c r="A73" s="114"/>
      <c r="B73" s="114" t="s">
        <v>95</v>
      </c>
      <c r="C73" s="288" t="s">
        <v>101</v>
      </c>
      <c r="D73" s="288"/>
      <c r="E73" s="288"/>
      <c r="F73" s="289"/>
      <c r="G73" s="290"/>
      <c r="H73" s="290"/>
      <c r="I73" s="290"/>
      <c r="J73" s="117">
        <f>'01 01 Pol'!F12</f>
        <v>0</v>
      </c>
    </row>
    <row r="74" spans="1:10" ht="25.5" customHeight="1" x14ac:dyDescent="0.2">
      <c r="A74" s="114"/>
      <c r="B74" s="114" t="s">
        <v>95</v>
      </c>
      <c r="C74" s="288" t="s">
        <v>102</v>
      </c>
      <c r="D74" s="288"/>
      <c r="E74" s="288"/>
      <c r="F74" s="289"/>
      <c r="G74" s="290"/>
      <c r="H74" s="290"/>
      <c r="I74" s="290"/>
      <c r="J74" s="117">
        <f>'03 02 Pol'!F17</f>
        <v>0</v>
      </c>
    </row>
    <row r="75" spans="1:10" ht="25.5" customHeight="1" x14ac:dyDescent="0.2">
      <c r="A75" s="114"/>
      <c r="B75" s="114" t="s">
        <v>103</v>
      </c>
      <c r="C75" s="288" t="s">
        <v>104</v>
      </c>
      <c r="D75" s="288"/>
      <c r="E75" s="288"/>
      <c r="F75" s="289"/>
      <c r="G75" s="290"/>
      <c r="H75" s="290"/>
      <c r="I75" s="290"/>
      <c r="J75" s="117">
        <f>'02 02 Pol'!F37</f>
        <v>0</v>
      </c>
    </row>
    <row r="76" spans="1:10" ht="25.5" customHeight="1" x14ac:dyDescent="0.2">
      <c r="A76" s="114"/>
      <c r="B76" s="114" t="s">
        <v>103</v>
      </c>
      <c r="C76" s="288" t="s">
        <v>105</v>
      </c>
      <c r="D76" s="288"/>
      <c r="E76" s="288"/>
      <c r="F76" s="289"/>
      <c r="G76" s="290"/>
      <c r="H76" s="290"/>
      <c r="I76" s="290"/>
      <c r="J76" s="117">
        <f>'04 02 Pol'!F36</f>
        <v>0</v>
      </c>
    </row>
    <row r="77" spans="1:10" ht="25.5" customHeight="1" x14ac:dyDescent="0.2">
      <c r="A77" s="114"/>
      <c r="B77" s="114" t="s">
        <v>103</v>
      </c>
      <c r="C77" s="288" t="s">
        <v>106</v>
      </c>
      <c r="D77" s="288"/>
      <c r="E77" s="288"/>
      <c r="F77" s="289"/>
      <c r="G77" s="290"/>
      <c r="H77" s="290"/>
      <c r="I77" s="290"/>
      <c r="J77" s="117">
        <f>'03 02 Pol'!F34</f>
        <v>0</v>
      </c>
    </row>
    <row r="78" spans="1:10" ht="25.5" customHeight="1" x14ac:dyDescent="0.2">
      <c r="A78" s="114"/>
      <c r="B78" s="114" t="s">
        <v>103</v>
      </c>
      <c r="C78" s="288" t="s">
        <v>107</v>
      </c>
      <c r="D78" s="288"/>
      <c r="E78" s="288"/>
      <c r="F78" s="289"/>
      <c r="G78" s="290"/>
      <c r="H78" s="290"/>
      <c r="I78" s="290"/>
      <c r="J78" s="117">
        <f>'02 12 Pol'!F54</f>
        <v>0</v>
      </c>
    </row>
    <row r="79" spans="1:10" ht="25.5" customHeight="1" x14ac:dyDescent="0.2">
      <c r="A79" s="114"/>
      <c r="B79" s="114" t="s">
        <v>108</v>
      </c>
      <c r="C79" s="288" t="s">
        <v>109</v>
      </c>
      <c r="D79" s="288"/>
      <c r="E79" s="288"/>
      <c r="F79" s="289"/>
      <c r="G79" s="290"/>
      <c r="H79" s="290"/>
      <c r="I79" s="290"/>
      <c r="J79" s="117">
        <f>'02 12 Pol'!F67</f>
        <v>0</v>
      </c>
    </row>
    <row r="80" spans="1:10" ht="25.5" customHeight="1" x14ac:dyDescent="0.2">
      <c r="A80" s="114"/>
      <c r="B80" s="114" t="s">
        <v>108</v>
      </c>
      <c r="C80" s="288" t="s">
        <v>110</v>
      </c>
      <c r="D80" s="288"/>
      <c r="E80" s="288"/>
      <c r="F80" s="289"/>
      <c r="G80" s="290"/>
      <c r="H80" s="290"/>
      <c r="I80" s="290"/>
      <c r="J80" s="117">
        <f>'03 02 Pol'!F49</f>
        <v>0</v>
      </c>
    </row>
    <row r="81" spans="1:10" ht="25.5" customHeight="1" x14ac:dyDescent="0.2">
      <c r="A81" s="114"/>
      <c r="B81" s="114" t="s">
        <v>108</v>
      </c>
      <c r="C81" s="288" t="s">
        <v>111</v>
      </c>
      <c r="D81" s="288"/>
      <c r="E81" s="288"/>
      <c r="F81" s="289"/>
      <c r="G81" s="290"/>
      <c r="H81" s="290"/>
      <c r="I81" s="290"/>
      <c r="J81" s="117">
        <f>'02 02 Pol'!F42</f>
        <v>0</v>
      </c>
    </row>
    <row r="82" spans="1:10" ht="25.5" customHeight="1" x14ac:dyDescent="0.2">
      <c r="A82" s="114"/>
      <c r="B82" s="114" t="s">
        <v>108</v>
      </c>
      <c r="C82" s="288" t="s">
        <v>112</v>
      </c>
      <c r="D82" s="288"/>
      <c r="E82" s="288"/>
      <c r="F82" s="289"/>
      <c r="G82" s="290"/>
      <c r="H82" s="290"/>
      <c r="I82" s="290"/>
      <c r="J82" s="117">
        <f>'04 02 Pol'!F50</f>
        <v>0</v>
      </c>
    </row>
    <row r="83" spans="1:10" ht="25.5" customHeight="1" x14ac:dyDescent="0.2">
      <c r="A83" s="114"/>
      <c r="B83" s="114" t="s">
        <v>113</v>
      </c>
      <c r="C83" s="288" t="s">
        <v>114</v>
      </c>
      <c r="D83" s="288"/>
      <c r="E83" s="288"/>
      <c r="F83" s="289"/>
      <c r="G83" s="290"/>
      <c r="H83" s="290"/>
      <c r="I83" s="290"/>
      <c r="J83" s="117">
        <f>'02 12 Pol'!F89</f>
        <v>0</v>
      </c>
    </row>
    <row r="84" spans="1:10" ht="25.5" customHeight="1" x14ac:dyDescent="0.2">
      <c r="A84" s="114"/>
      <c r="B84" s="114" t="s">
        <v>113</v>
      </c>
      <c r="C84" s="288" t="s">
        <v>115</v>
      </c>
      <c r="D84" s="288"/>
      <c r="E84" s="288"/>
      <c r="F84" s="289"/>
      <c r="G84" s="290"/>
      <c r="H84" s="290"/>
      <c r="I84" s="290"/>
      <c r="J84" s="117">
        <f>'03 02 Pol'!F111</f>
        <v>0</v>
      </c>
    </row>
    <row r="85" spans="1:10" ht="25.5" customHeight="1" x14ac:dyDescent="0.2">
      <c r="A85" s="114"/>
      <c r="B85" s="114" t="s">
        <v>113</v>
      </c>
      <c r="C85" s="288" t="s">
        <v>116</v>
      </c>
      <c r="D85" s="288"/>
      <c r="E85" s="288"/>
      <c r="F85" s="289"/>
      <c r="G85" s="290"/>
      <c r="H85" s="290"/>
      <c r="I85" s="290"/>
      <c r="J85" s="117">
        <f>'02 02 Pol'!F87</f>
        <v>0</v>
      </c>
    </row>
    <row r="86" spans="1:10" ht="25.5" customHeight="1" x14ac:dyDescent="0.2">
      <c r="A86" s="114"/>
      <c r="B86" s="114" t="s">
        <v>113</v>
      </c>
      <c r="C86" s="288" t="s">
        <v>117</v>
      </c>
      <c r="D86" s="288"/>
      <c r="E86" s="288"/>
      <c r="F86" s="289"/>
      <c r="G86" s="290"/>
      <c r="H86" s="290"/>
      <c r="I86" s="290"/>
      <c r="J86" s="117">
        <f>'04 02 Pol'!F66</f>
        <v>0</v>
      </c>
    </row>
    <row r="87" spans="1:10" ht="25.5" customHeight="1" x14ac:dyDescent="0.2">
      <c r="A87" s="114"/>
      <c r="B87" s="114" t="s">
        <v>118</v>
      </c>
      <c r="C87" s="288" t="s">
        <v>119</v>
      </c>
      <c r="D87" s="288"/>
      <c r="E87" s="288"/>
      <c r="F87" s="289"/>
      <c r="G87" s="290"/>
      <c r="H87" s="290"/>
      <c r="I87" s="290"/>
      <c r="J87" s="117">
        <f>'03 02 Pol'!F125</f>
        <v>0</v>
      </c>
    </row>
    <row r="88" spans="1:10" ht="25.5" customHeight="1" x14ac:dyDescent="0.2">
      <c r="A88" s="114"/>
      <c r="B88" s="114" t="s">
        <v>118</v>
      </c>
      <c r="C88" s="288" t="s">
        <v>120</v>
      </c>
      <c r="D88" s="288"/>
      <c r="E88" s="288"/>
      <c r="F88" s="289"/>
      <c r="G88" s="290"/>
      <c r="H88" s="290"/>
      <c r="I88" s="290"/>
      <c r="J88" s="117">
        <f>'04 02 Pol'!F79</f>
        <v>0</v>
      </c>
    </row>
    <row r="89" spans="1:10" ht="25.5" customHeight="1" x14ac:dyDescent="0.2">
      <c r="A89" s="114"/>
      <c r="B89" s="114" t="s">
        <v>121</v>
      </c>
      <c r="C89" s="297" t="s">
        <v>122</v>
      </c>
      <c r="D89" s="297"/>
      <c r="E89" s="297"/>
      <c r="F89" s="298"/>
      <c r="G89" s="299"/>
      <c r="H89" s="299"/>
      <c r="I89" s="299"/>
      <c r="J89" s="117">
        <f>'04 02 Pol'!F100</f>
        <v>0</v>
      </c>
    </row>
    <row r="90" spans="1:10" ht="25.5" customHeight="1" x14ac:dyDescent="0.2">
      <c r="A90" s="114"/>
      <c r="B90" s="114" t="s">
        <v>121</v>
      </c>
      <c r="C90" s="288" t="s">
        <v>123</v>
      </c>
      <c r="D90" s="288"/>
      <c r="E90" s="288"/>
      <c r="F90" s="289"/>
      <c r="G90" s="290"/>
      <c r="H90" s="290"/>
      <c r="I90" s="290"/>
      <c r="J90" s="117">
        <f>'03 02 Pol'!F159</f>
        <v>0</v>
      </c>
    </row>
    <row r="91" spans="1:10" ht="25.5" customHeight="1" x14ac:dyDescent="0.2">
      <c r="A91" s="114"/>
      <c r="B91" s="114" t="s">
        <v>124</v>
      </c>
      <c r="C91" s="288" t="s">
        <v>125</v>
      </c>
      <c r="D91" s="288"/>
      <c r="E91" s="288"/>
      <c r="F91" s="289"/>
      <c r="G91" s="290"/>
      <c r="H91" s="290"/>
      <c r="I91" s="290"/>
      <c r="J91" s="117">
        <f>'03 02 Pol'!F185</f>
        <v>0</v>
      </c>
    </row>
    <row r="92" spans="1:10" ht="25.5" customHeight="1" x14ac:dyDescent="0.2">
      <c r="A92" s="114"/>
      <c r="B92" s="114"/>
      <c r="C92" s="272"/>
      <c r="D92" s="272"/>
      <c r="E92" s="272"/>
      <c r="F92" s="273"/>
      <c r="G92" s="274"/>
      <c r="H92" s="274"/>
      <c r="I92" s="274"/>
      <c r="J92" s="275"/>
    </row>
    <row r="93" spans="1:10" ht="25.5" customHeight="1" x14ac:dyDescent="0.2">
      <c r="A93" s="114"/>
      <c r="B93" s="114" t="s">
        <v>126</v>
      </c>
      <c r="C93" s="288" t="s">
        <v>127</v>
      </c>
      <c r="D93" s="288"/>
      <c r="E93" s="288"/>
      <c r="F93" s="289"/>
      <c r="G93" s="290"/>
      <c r="H93" s="290"/>
      <c r="I93" s="290"/>
      <c r="J93" s="117">
        <f>'03 02 Pol'!F208</f>
        <v>0</v>
      </c>
    </row>
    <row r="94" spans="1:10" ht="25.5" customHeight="1" x14ac:dyDescent="0.2">
      <c r="A94" s="114"/>
      <c r="B94" s="114" t="s">
        <v>128</v>
      </c>
      <c r="C94" s="288" t="s">
        <v>129</v>
      </c>
      <c r="D94" s="288"/>
      <c r="E94" s="288"/>
      <c r="F94" s="289"/>
      <c r="G94" s="290"/>
      <c r="H94" s="290"/>
      <c r="I94" s="290"/>
      <c r="J94" s="117">
        <f>'03 02 Pol'!F224</f>
        <v>0</v>
      </c>
    </row>
    <row r="95" spans="1:10" ht="25.5" customHeight="1" x14ac:dyDescent="0.2">
      <c r="A95" s="114"/>
      <c r="B95" s="114" t="s">
        <v>130</v>
      </c>
      <c r="C95" s="288" t="s">
        <v>131</v>
      </c>
      <c r="D95" s="288"/>
      <c r="E95" s="288"/>
      <c r="F95" s="289"/>
      <c r="G95" s="290"/>
      <c r="H95" s="290"/>
      <c r="I95" s="290"/>
      <c r="J95" s="117">
        <f>'03 02 Pol'!F232</f>
        <v>0</v>
      </c>
    </row>
    <row r="96" spans="1:10" ht="25.5" customHeight="1" x14ac:dyDescent="0.2">
      <c r="A96" s="114"/>
      <c r="B96" s="114" t="s">
        <v>132</v>
      </c>
      <c r="C96" s="288" t="s">
        <v>133</v>
      </c>
      <c r="D96" s="288"/>
      <c r="E96" s="288"/>
      <c r="F96" s="289"/>
      <c r="G96" s="290"/>
      <c r="H96" s="290"/>
      <c r="I96" s="290"/>
      <c r="J96" s="117">
        <f>'03 02 Pol'!F262</f>
        <v>0</v>
      </c>
    </row>
    <row r="97" spans="1:10" ht="25.5" customHeight="1" x14ac:dyDescent="0.2">
      <c r="A97" s="114"/>
      <c r="B97" s="114" t="s">
        <v>134</v>
      </c>
      <c r="C97" s="288" t="s">
        <v>135</v>
      </c>
      <c r="D97" s="288"/>
      <c r="E97" s="288"/>
      <c r="F97" s="289"/>
      <c r="G97" s="290"/>
      <c r="H97" s="290"/>
      <c r="I97" s="290"/>
      <c r="J97" s="117">
        <f>'03 02 Pol'!F273</f>
        <v>0</v>
      </c>
    </row>
    <row r="98" spans="1:10" ht="25.5" customHeight="1" x14ac:dyDescent="0.2">
      <c r="A98" s="114"/>
      <c r="B98" s="114" t="s">
        <v>136</v>
      </c>
      <c r="C98" s="288" t="s">
        <v>137</v>
      </c>
      <c r="D98" s="288"/>
      <c r="E98" s="288"/>
      <c r="F98" s="289"/>
      <c r="G98" s="290"/>
      <c r="H98" s="290"/>
      <c r="I98" s="290"/>
      <c r="J98" s="117">
        <f>'02 10a Pol'!F8</f>
        <v>0</v>
      </c>
    </row>
    <row r="99" spans="1:10" ht="25.5" customHeight="1" x14ac:dyDescent="0.2">
      <c r="A99" s="114"/>
      <c r="B99" s="114" t="s">
        <v>138</v>
      </c>
      <c r="C99" s="288" t="s">
        <v>139</v>
      </c>
      <c r="D99" s="288"/>
      <c r="E99" s="288"/>
      <c r="F99" s="289"/>
      <c r="G99" s="290"/>
      <c r="H99" s="290"/>
      <c r="I99" s="290"/>
      <c r="J99" s="117">
        <f>'00 01 Naklady'!F8</f>
        <v>0</v>
      </c>
    </row>
    <row r="100" spans="1:10" ht="25.5" customHeight="1" x14ac:dyDescent="0.2">
      <c r="A100" s="114"/>
      <c r="B100" s="118" t="s">
        <v>140</v>
      </c>
      <c r="C100" s="300" t="s">
        <v>141</v>
      </c>
      <c r="D100" s="300"/>
      <c r="E100" s="300"/>
      <c r="F100" s="301"/>
      <c r="G100" s="302"/>
      <c r="H100" s="302"/>
      <c r="I100" s="302"/>
      <c r="J100" s="119">
        <f>'00 01 Naklady'!F13</f>
        <v>0</v>
      </c>
    </row>
    <row r="101" spans="1:10" ht="25.5" customHeight="1" x14ac:dyDescent="0.2">
      <c r="A101" s="120"/>
      <c r="B101" s="121" t="s">
        <v>142</v>
      </c>
      <c r="C101" s="122"/>
      <c r="D101" s="122"/>
      <c r="E101" s="122"/>
      <c r="F101" s="123"/>
      <c r="G101" s="124"/>
      <c r="H101" s="124"/>
      <c r="I101" s="124"/>
      <c r="J101" s="125">
        <f>SUM(J45:J100)</f>
        <v>0</v>
      </c>
    </row>
    <row r="102" spans="1:10" x14ac:dyDescent="0.2">
      <c r="A102" s="89"/>
      <c r="B102" s="89"/>
      <c r="C102" s="89"/>
      <c r="D102" s="89"/>
      <c r="E102" s="89"/>
      <c r="F102" s="89"/>
      <c r="G102" s="90"/>
      <c r="H102" s="89"/>
      <c r="I102" s="90"/>
      <c r="J102" s="91"/>
    </row>
    <row r="103" spans="1:10" x14ac:dyDescent="0.2">
      <c r="A103" s="89"/>
      <c r="B103" s="89"/>
      <c r="C103" s="89"/>
      <c r="D103" s="89"/>
      <c r="E103" s="89"/>
      <c r="F103" s="89"/>
      <c r="G103" s="90"/>
      <c r="H103" s="89"/>
      <c r="I103" s="90"/>
      <c r="J103" s="91"/>
    </row>
    <row r="104" spans="1:10" x14ac:dyDescent="0.2">
      <c r="A104" s="89"/>
      <c r="B104" s="89"/>
      <c r="C104" s="89"/>
      <c r="D104" s="89"/>
      <c r="E104" s="89"/>
      <c r="F104" s="89"/>
      <c r="G104" s="90"/>
      <c r="H104" s="89"/>
      <c r="I104" s="90"/>
      <c r="J104" s="91"/>
    </row>
  </sheetData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98:I98"/>
    <mergeCell ref="C99:I99"/>
    <mergeCell ref="C100:I100"/>
    <mergeCell ref="C91:I91"/>
    <mergeCell ref="C93:I93"/>
    <mergeCell ref="C94:I94"/>
    <mergeCell ref="C95:I95"/>
    <mergeCell ref="C96:I96"/>
    <mergeCell ref="C97:I97"/>
    <mergeCell ref="C90:I90"/>
    <mergeCell ref="C79:I79"/>
    <mergeCell ref="C80:I80"/>
    <mergeCell ref="C81:I81"/>
    <mergeCell ref="C82:I82"/>
    <mergeCell ref="C83:I83"/>
    <mergeCell ref="C84:I84"/>
    <mergeCell ref="C85:I85"/>
    <mergeCell ref="C86:I86"/>
    <mergeCell ref="C87:I87"/>
    <mergeCell ref="C88:I88"/>
    <mergeCell ref="C89:I89"/>
    <mergeCell ref="C78:I78"/>
    <mergeCell ref="C67:I67"/>
    <mergeCell ref="C68:I68"/>
    <mergeCell ref="C69:I69"/>
    <mergeCell ref="C70:I70"/>
    <mergeCell ref="C71:I71"/>
    <mergeCell ref="C72:I72"/>
    <mergeCell ref="C73:I73"/>
    <mergeCell ref="C74:I74"/>
    <mergeCell ref="C75:I75"/>
    <mergeCell ref="C76:I76"/>
    <mergeCell ref="C77:I77"/>
    <mergeCell ref="C66:I66"/>
    <mergeCell ref="C55:I55"/>
    <mergeCell ref="C56:I56"/>
    <mergeCell ref="C57:I57"/>
    <mergeCell ref="C58:I58"/>
    <mergeCell ref="C59:I59"/>
    <mergeCell ref="C60:I60"/>
    <mergeCell ref="C61:I61"/>
    <mergeCell ref="C62:I62"/>
    <mergeCell ref="C63:I63"/>
    <mergeCell ref="C64:I64"/>
    <mergeCell ref="C65:I65"/>
    <mergeCell ref="C54:I54"/>
    <mergeCell ref="B32:E32"/>
    <mergeCell ref="B34:J34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Zakázka!CisloStavby</f>
        <v>IOP-VE-2014</v>
      </c>
      <c r="C1" s="31" t="str">
        <f>Zakázka!NazevStavby</f>
        <v>Vnitřní vybavení expozic, řemeslných a provozních dílen - kompletní dodávka</v>
      </c>
      <c r="D1" s="31"/>
      <c r="E1" s="31"/>
      <c r="F1" s="31"/>
      <c r="G1" s="24"/>
      <c r="H1" s="33"/>
    </row>
    <row r="2" spans="1:8" ht="13.5" thickBot="1" x14ac:dyDescent="0.25">
      <c r="A2" s="25" t="s">
        <v>27</v>
      </c>
      <c r="B2" s="30"/>
      <c r="C2" s="304"/>
      <c r="D2" s="304"/>
      <c r="E2" s="304"/>
      <c r="F2" s="304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303" t="s">
        <v>17</v>
      </c>
      <c r="B4" s="303"/>
      <c r="C4" s="303"/>
      <c r="D4" s="303"/>
      <c r="E4" s="303"/>
      <c r="F4" s="303"/>
      <c r="G4" s="303"/>
      <c r="H4" s="303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305">
        <f>C2</f>
        <v>0</v>
      </c>
      <c r="C7" s="306"/>
      <c r="D7" s="306"/>
      <c r="E7" s="306"/>
      <c r="F7" s="306"/>
      <c r="G7" s="306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B85D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307" t="s">
        <v>28</v>
      </c>
      <c r="B1" s="307"/>
      <c r="C1" s="308"/>
      <c r="D1" s="307"/>
      <c r="E1" s="307"/>
      <c r="F1" s="307"/>
      <c r="G1" s="307"/>
    </row>
    <row r="2" spans="1:7" ht="13.5" thickTop="1" x14ac:dyDescent="0.2">
      <c r="A2" s="55" t="s">
        <v>29</v>
      </c>
      <c r="B2" s="56"/>
      <c r="C2" s="309"/>
      <c r="D2" s="309"/>
      <c r="E2" s="309"/>
      <c r="F2" s="309"/>
      <c r="G2" s="310"/>
    </row>
    <row r="3" spans="1:7" x14ac:dyDescent="0.2">
      <c r="A3" s="57" t="s">
        <v>30</v>
      </c>
      <c r="B3" s="58"/>
      <c r="C3" s="311"/>
      <c r="D3" s="311"/>
      <c r="E3" s="311"/>
      <c r="F3" s="311"/>
      <c r="G3" s="312"/>
    </row>
    <row r="4" spans="1:7" ht="13.5" thickBot="1" x14ac:dyDescent="0.25">
      <c r="A4" s="59" t="s">
        <v>31</v>
      </c>
      <c r="B4" s="60"/>
      <c r="C4" s="313"/>
      <c r="D4" s="313"/>
      <c r="E4" s="313"/>
      <c r="F4" s="313"/>
      <c r="G4" s="314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B85D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</v>
      </c>
      <c r="B1" s="28" t="str">
        <f>Zakázka!CisloStavby</f>
        <v>IOP-VE-2014</v>
      </c>
      <c r="C1" s="31" t="str">
        <f>Zakázka!NazevStavby</f>
        <v>Vnitřní vybavení expozic, řemeslných a provozních dílen - kompletní dodávka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27</v>
      </c>
      <c r="B2" s="126" t="s">
        <v>50</v>
      </c>
      <c r="C2" s="315" t="s">
        <v>49</v>
      </c>
      <c r="D2" s="304"/>
      <c r="E2" s="304"/>
      <c r="F2" s="304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303" t="s">
        <v>17</v>
      </c>
      <c r="B4" s="303"/>
      <c r="C4" s="303"/>
      <c r="D4" s="303"/>
      <c r="E4" s="303"/>
      <c r="F4" s="303"/>
      <c r="G4" s="303"/>
      <c r="H4" s="303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00</v>
      </c>
      <c r="H6" s="35"/>
    </row>
    <row r="7" spans="1:10" ht="15.75" customHeight="1" x14ac:dyDescent="0.25">
      <c r="B7" s="305" t="str">
        <f>C2</f>
        <v>Ostatní a vedlejší náklady</v>
      </c>
      <c r="C7" s="306"/>
      <c r="D7" s="306"/>
      <c r="E7" s="306"/>
      <c r="F7" s="306"/>
      <c r="G7" s="306"/>
      <c r="H7" s="35"/>
    </row>
    <row r="8" spans="1:10" ht="12.75" customHeight="1" x14ac:dyDescent="0.2">
      <c r="H8" s="35"/>
    </row>
    <row r="9" spans="1:10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143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7" t="s">
        <v>144</v>
      </c>
      <c r="B16" s="128"/>
      <c r="C16" s="128"/>
      <c r="D16" s="128"/>
      <c r="E16" s="128"/>
      <c r="F16" s="128"/>
      <c r="G16" s="128"/>
      <c r="H16" s="129"/>
      <c r="I16" s="32"/>
      <c r="J16" s="32"/>
    </row>
    <row r="17" spans="1:55" ht="12.75" customHeight="1" x14ac:dyDescent="0.2">
      <c r="A17" s="135" t="s">
        <v>145</v>
      </c>
      <c r="B17" s="136"/>
      <c r="C17" s="137"/>
      <c r="D17" s="137"/>
      <c r="E17" s="137"/>
      <c r="F17" s="137"/>
      <c r="G17" s="138"/>
      <c r="H17" s="139" t="s">
        <v>146</v>
      </c>
      <c r="I17" s="32"/>
      <c r="J17" s="32"/>
    </row>
    <row r="18" spans="1:55" ht="12.75" customHeight="1" x14ac:dyDescent="0.2">
      <c r="A18" s="133" t="s">
        <v>52</v>
      </c>
      <c r="B18" s="131" t="s">
        <v>147</v>
      </c>
      <c r="C18" s="130"/>
      <c r="D18" s="130"/>
      <c r="E18" s="130"/>
      <c r="F18" s="130"/>
      <c r="G18" s="132"/>
      <c r="H18" s="134">
        <f>'00 01 Naklady'!G25</f>
        <v>0</v>
      </c>
      <c r="I18" s="32"/>
      <c r="J18" s="32"/>
      <c r="O18">
        <f>'00 01 Naklady'!AN25</f>
        <v>0</v>
      </c>
      <c r="P18">
        <f>'00 01 Naklady'!AO25</f>
        <v>0</v>
      </c>
    </row>
    <row r="19" spans="1:55" ht="12.75" customHeight="1" thickBot="1" x14ac:dyDescent="0.25">
      <c r="A19" s="140"/>
      <c r="B19" s="141" t="s">
        <v>148</v>
      </c>
      <c r="C19" s="142"/>
      <c r="D19" s="143" t="str">
        <f>B2</f>
        <v>00</v>
      </c>
      <c r="E19" s="142"/>
      <c r="F19" s="142"/>
      <c r="G19" s="144"/>
      <c r="H19" s="145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27" t="s">
        <v>177</v>
      </c>
      <c r="B21" s="128"/>
      <c r="C21" s="128"/>
      <c r="D21" s="206" t="s">
        <v>52</v>
      </c>
      <c r="E21" s="316" t="s">
        <v>147</v>
      </c>
      <c r="F21" s="316"/>
      <c r="G21" s="316"/>
      <c r="H21" s="316"/>
      <c r="I21" s="32"/>
      <c r="J21" s="32"/>
      <c r="BC21" s="107" t="str">
        <f>E21</f>
        <v>OVN</v>
      </c>
    </row>
    <row r="22" spans="1:55" ht="12.75" customHeight="1" x14ac:dyDescent="0.2">
      <c r="A22" s="135" t="s">
        <v>178</v>
      </c>
      <c r="B22" s="136"/>
      <c r="C22" s="137"/>
      <c r="D22" s="137"/>
      <c r="E22" s="137"/>
      <c r="F22" s="137"/>
      <c r="G22" s="138"/>
      <c r="H22" s="139" t="s">
        <v>146</v>
      </c>
      <c r="I22" s="32"/>
      <c r="J22" s="32"/>
    </row>
    <row r="23" spans="1:55" ht="12.75" customHeight="1" x14ac:dyDescent="0.2">
      <c r="A23" s="133" t="s">
        <v>138</v>
      </c>
      <c r="B23" s="131" t="s">
        <v>139</v>
      </c>
      <c r="C23" s="130"/>
      <c r="D23" s="130"/>
      <c r="E23" s="130"/>
      <c r="F23" s="130"/>
      <c r="G23" s="132"/>
      <c r="H23" s="207">
        <f>'00 01 Naklady'!F8</f>
        <v>0</v>
      </c>
      <c r="I23" s="32"/>
      <c r="J23" s="32"/>
    </row>
    <row r="24" spans="1:55" ht="12.75" customHeight="1" x14ac:dyDescent="0.2">
      <c r="A24" s="133" t="s">
        <v>140</v>
      </c>
      <c r="B24" s="131" t="s">
        <v>141</v>
      </c>
      <c r="C24" s="130"/>
      <c r="D24" s="130"/>
      <c r="E24" s="130"/>
      <c r="F24" s="130"/>
      <c r="G24" s="132"/>
      <c r="H24" s="207">
        <f>'00 01 Naklady'!F13</f>
        <v>0</v>
      </c>
      <c r="I24" s="32"/>
      <c r="J24" s="32"/>
    </row>
    <row r="25" spans="1:55" ht="12.75" customHeight="1" thickBot="1" x14ac:dyDescent="0.25">
      <c r="A25" s="140"/>
      <c r="B25" s="141" t="s">
        <v>179</v>
      </c>
      <c r="C25" s="142"/>
      <c r="D25" s="143" t="str">
        <f>D21</f>
        <v>01</v>
      </c>
      <c r="E25" s="142"/>
      <c r="F25" s="142"/>
      <c r="G25" s="144"/>
      <c r="H25" s="208">
        <f>SUM(H23:H24)</f>
        <v>0</v>
      </c>
      <c r="I25" s="32"/>
      <c r="J25" s="32"/>
    </row>
    <row r="26" spans="1:55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B85D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12" sqref="C12:G12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19" t="s">
        <v>149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x14ac:dyDescent="0.2">
      <c r="A3" s="149" t="s">
        <v>30</v>
      </c>
      <c r="B3" s="156" t="s">
        <v>50</v>
      </c>
      <c r="C3" s="170" t="s">
        <v>49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52</v>
      </c>
      <c r="C4" s="171" t="s">
        <v>147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22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138</v>
      </c>
      <c r="C8" s="203" t="s">
        <v>139</v>
      </c>
      <c r="D8" s="177"/>
      <c r="E8" s="179"/>
      <c r="F8" s="325">
        <f>SUM(G9:G12)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156</v>
      </c>
      <c r="C9" s="204" t="s">
        <v>157</v>
      </c>
      <c r="D9" s="178" t="s">
        <v>158</v>
      </c>
      <c r="E9" s="180">
        <v>1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outlineLevel="1" x14ac:dyDescent="0.2">
      <c r="A10" s="186"/>
      <c r="B10" s="176"/>
      <c r="C10" s="327"/>
      <c r="D10" s="328"/>
      <c r="E10" s="329"/>
      <c r="F10" s="330"/>
      <c r="G10" s="331"/>
      <c r="H10" s="184"/>
      <c r="I10" s="188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8">
        <f>C10</f>
        <v>0</v>
      </c>
      <c r="BB10" s="167"/>
      <c r="BC10" s="167"/>
      <c r="BD10" s="167"/>
      <c r="BE10" s="167"/>
      <c r="BF10" s="167"/>
      <c r="BG10" s="167"/>
      <c r="BH10" s="167"/>
    </row>
    <row r="11" spans="1:60" outlineLevel="1" x14ac:dyDescent="0.2">
      <c r="A11" s="186">
        <v>2</v>
      </c>
      <c r="B11" s="176" t="s">
        <v>160</v>
      </c>
      <c r="C11" s="204" t="s">
        <v>161</v>
      </c>
      <c r="D11" s="178" t="s">
        <v>158</v>
      </c>
      <c r="E11" s="180">
        <v>1</v>
      </c>
      <c r="F11" s="182"/>
      <c r="G11" s="183">
        <f>ROUND(E11*F11,2)</f>
        <v>0</v>
      </c>
      <c r="H11" s="184"/>
      <c r="I11" s="188" t="s">
        <v>159</v>
      </c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>
        <v>21</v>
      </c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86"/>
      <c r="B12" s="176"/>
      <c r="C12" s="327"/>
      <c r="D12" s="328"/>
      <c r="E12" s="329"/>
      <c r="F12" s="330"/>
      <c r="G12" s="331"/>
      <c r="H12" s="184"/>
      <c r="I12" s="188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8">
        <f>C12</f>
        <v>0</v>
      </c>
      <c r="BB12" s="167"/>
      <c r="BC12" s="167"/>
      <c r="BD12" s="167"/>
      <c r="BE12" s="167"/>
      <c r="BF12" s="167"/>
      <c r="BG12" s="167"/>
      <c r="BH12" s="167"/>
    </row>
    <row r="13" spans="1:60" x14ac:dyDescent="0.2">
      <c r="A13" s="185" t="s">
        <v>155</v>
      </c>
      <c r="B13" s="175" t="s">
        <v>140</v>
      </c>
      <c r="C13" s="203" t="s">
        <v>141</v>
      </c>
      <c r="D13" s="177"/>
      <c r="E13" s="179"/>
      <c r="F13" s="317">
        <f>SUM(G14:G23)</f>
        <v>0</v>
      </c>
      <c r="G13" s="318"/>
      <c r="H13" s="181"/>
      <c r="I13" s="187"/>
    </row>
    <row r="14" spans="1:60" outlineLevel="1" x14ac:dyDescent="0.2">
      <c r="A14" s="186">
        <v>3</v>
      </c>
      <c r="B14" s="176" t="s">
        <v>162</v>
      </c>
      <c r="C14" s="204" t="s">
        <v>163</v>
      </c>
      <c r="D14" s="178" t="s">
        <v>158</v>
      </c>
      <c r="E14" s="180">
        <v>1</v>
      </c>
      <c r="F14" s="182"/>
      <c r="G14" s="183">
        <f>ROUND(E14*F14,2)</f>
        <v>0</v>
      </c>
      <c r="H14" s="184"/>
      <c r="I14" s="188" t="s">
        <v>159</v>
      </c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>
        <v>21</v>
      </c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outlineLevel="1" x14ac:dyDescent="0.2">
      <c r="A15" s="186"/>
      <c r="B15" s="176"/>
      <c r="C15" s="332"/>
      <c r="D15" s="333"/>
      <c r="E15" s="334"/>
      <c r="F15" s="335"/>
      <c r="G15" s="336"/>
      <c r="H15" s="184"/>
      <c r="I15" s="188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8">
        <f>C15</f>
        <v>0</v>
      </c>
      <c r="BB15" s="167"/>
      <c r="BC15" s="167"/>
      <c r="BD15" s="167"/>
      <c r="BE15" s="167"/>
      <c r="BF15" s="167"/>
      <c r="BG15" s="167"/>
      <c r="BH15" s="167"/>
    </row>
    <row r="16" spans="1:60" outlineLevel="1" x14ac:dyDescent="0.2">
      <c r="A16" s="186">
        <v>4</v>
      </c>
      <c r="B16" s="176" t="s">
        <v>164</v>
      </c>
      <c r="C16" s="204" t="s">
        <v>165</v>
      </c>
      <c r="D16" s="178" t="s">
        <v>158</v>
      </c>
      <c r="E16" s="180">
        <v>1</v>
      </c>
      <c r="F16" s="182"/>
      <c r="G16" s="183">
        <f>ROUND(E16*F16,2)</f>
        <v>0</v>
      </c>
      <c r="H16" s="184"/>
      <c r="I16" s="188" t="s">
        <v>166</v>
      </c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>
        <v>21</v>
      </c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outlineLevel="1" x14ac:dyDescent="0.2">
      <c r="A17" s="186"/>
      <c r="B17" s="176"/>
      <c r="C17" s="332"/>
      <c r="D17" s="333"/>
      <c r="E17" s="334"/>
      <c r="F17" s="335"/>
      <c r="G17" s="336"/>
      <c r="H17" s="184"/>
      <c r="I17" s="188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8">
        <f>C17</f>
        <v>0</v>
      </c>
      <c r="BB17" s="167"/>
      <c r="BC17" s="167"/>
      <c r="BD17" s="167"/>
      <c r="BE17" s="167"/>
      <c r="BF17" s="167"/>
      <c r="BG17" s="167"/>
      <c r="BH17" s="167"/>
    </row>
    <row r="18" spans="1:60" outlineLevel="1" x14ac:dyDescent="0.2">
      <c r="A18" s="186">
        <v>5</v>
      </c>
      <c r="B18" s="176" t="s">
        <v>167</v>
      </c>
      <c r="C18" s="204" t="s">
        <v>168</v>
      </c>
      <c r="D18" s="178" t="s">
        <v>158</v>
      </c>
      <c r="E18" s="180">
        <v>1</v>
      </c>
      <c r="F18" s="182"/>
      <c r="G18" s="183">
        <f>ROUND(E18*F18,2)</f>
        <v>0</v>
      </c>
      <c r="H18" s="184"/>
      <c r="I18" s="188" t="s">
        <v>166</v>
      </c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>
        <v>21</v>
      </c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outlineLevel="1" x14ac:dyDescent="0.2">
      <c r="A19" s="186"/>
      <c r="B19" s="176"/>
      <c r="C19" s="327" t="s">
        <v>169</v>
      </c>
      <c r="D19" s="328"/>
      <c r="E19" s="329"/>
      <c r="F19" s="330"/>
      <c r="G19" s="331"/>
      <c r="H19" s="184"/>
      <c r="I19" s="188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8" t="str">
        <f>C19</f>
        <v>Náklady zhotovitele, které vzniknou v souvislosti s povinnostmi zhotovitele při předání a převzetí díla.</v>
      </c>
      <c r="BB19" s="167"/>
      <c r="BC19" s="167"/>
      <c r="BD19" s="167"/>
      <c r="BE19" s="167"/>
      <c r="BF19" s="167"/>
      <c r="BG19" s="167"/>
      <c r="BH19" s="167"/>
    </row>
    <row r="20" spans="1:60" outlineLevel="1" x14ac:dyDescent="0.2">
      <c r="A20" s="186">
        <v>6</v>
      </c>
      <c r="B20" s="176" t="s">
        <v>170</v>
      </c>
      <c r="C20" s="204" t="s">
        <v>171</v>
      </c>
      <c r="D20" s="178" t="s">
        <v>158</v>
      </c>
      <c r="E20" s="180">
        <v>1</v>
      </c>
      <c r="F20" s="182"/>
      <c r="G20" s="183">
        <f>ROUND(E20*F20,2)</f>
        <v>0</v>
      </c>
      <c r="H20" s="184"/>
      <c r="I20" s="188" t="s">
        <v>166</v>
      </c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>
        <v>21</v>
      </c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outlineLevel="1" x14ac:dyDescent="0.2">
      <c r="A21" s="186"/>
      <c r="B21" s="176"/>
      <c r="C21" s="327" t="s">
        <v>172</v>
      </c>
      <c r="D21" s="328"/>
      <c r="E21" s="329"/>
      <c r="F21" s="330"/>
      <c r="G21" s="331"/>
      <c r="H21" s="184"/>
      <c r="I21" s="188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8" t="str">
        <f>C21</f>
        <v>Náklady spojené s povinným pojištěním dodavatele nebo stavebního díla či jeho části, v rozsahu obchodních podmínek.</v>
      </c>
      <c r="BB21" s="167"/>
      <c r="BC21" s="167"/>
      <c r="BD21" s="167"/>
      <c r="BE21" s="167"/>
      <c r="BF21" s="167"/>
      <c r="BG21" s="167"/>
      <c r="BH21" s="167"/>
    </row>
    <row r="22" spans="1:60" outlineLevel="1" x14ac:dyDescent="0.2">
      <c r="A22" s="186">
        <v>7</v>
      </c>
      <c r="B22" s="176" t="s">
        <v>173</v>
      </c>
      <c r="C22" s="204" t="s">
        <v>174</v>
      </c>
      <c r="D22" s="178" t="s">
        <v>158</v>
      </c>
      <c r="E22" s="180">
        <v>1</v>
      </c>
      <c r="F22" s="182"/>
      <c r="G22" s="183">
        <f>ROUND(E22*F22,2)</f>
        <v>0</v>
      </c>
      <c r="H22" s="184"/>
      <c r="I22" s="188" t="s">
        <v>166</v>
      </c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>
        <v>21</v>
      </c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1:60" ht="23.25" outlineLevel="1" thickBot="1" x14ac:dyDescent="0.25">
      <c r="A23" s="194"/>
      <c r="B23" s="195"/>
      <c r="C23" s="337" t="s">
        <v>175</v>
      </c>
      <c r="D23" s="338"/>
      <c r="E23" s="339"/>
      <c r="F23" s="340"/>
      <c r="G23" s="341"/>
      <c r="H23" s="196"/>
      <c r="I23" s="19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8" t="str">
        <f>C23</f>
        <v>Náklady zhotovitele spojené se zabezpečením a poskytnutím zajišťovacích bankovních záruk, pokud je zadavatel požaduje v obchodních podmínkách.</v>
      </c>
      <c r="BB23" s="167"/>
      <c r="BC23" s="167"/>
      <c r="BD23" s="167"/>
      <c r="BE23" s="167"/>
      <c r="BF23" s="167"/>
      <c r="BG23" s="167"/>
      <c r="BH23" s="167"/>
    </row>
    <row r="24" spans="1:60" hidden="1" x14ac:dyDescent="0.2">
      <c r="C24" s="81"/>
      <c r="D24" s="146"/>
      <c r="AK24">
        <f>SUM(AK1:AK23)</f>
        <v>0</v>
      </c>
      <c r="AL24">
        <f>SUM(AL1:AL23)</f>
        <v>0</v>
      </c>
      <c r="AN24">
        <v>15</v>
      </c>
      <c r="AO24">
        <v>21</v>
      </c>
    </row>
    <row r="25" spans="1:60" ht="13.5" hidden="1" thickBot="1" x14ac:dyDescent="0.25">
      <c r="A25" s="198"/>
      <c r="B25" s="199" t="s">
        <v>176</v>
      </c>
      <c r="C25" s="205"/>
      <c r="D25" s="200"/>
      <c r="E25" s="201"/>
      <c r="F25" s="201"/>
      <c r="G25" s="202">
        <f>F8+F13</f>
        <v>0</v>
      </c>
      <c r="AN25">
        <f>SUMIF(AM8:AM24,AN24,G8:G24)</f>
        <v>0</v>
      </c>
      <c r="AO25">
        <f>SUMIF(AM8:AM24,AO24,G8:G24)</f>
        <v>0</v>
      </c>
    </row>
    <row r="26" spans="1:60" x14ac:dyDescent="0.2">
      <c r="D26" s="146"/>
    </row>
    <row r="27" spans="1:60" x14ac:dyDescent="0.2">
      <c r="D27" s="146"/>
    </row>
    <row r="28" spans="1:60" x14ac:dyDescent="0.2">
      <c r="D28" s="146"/>
    </row>
    <row r="29" spans="1:60" x14ac:dyDescent="0.2">
      <c r="D29" s="146"/>
    </row>
    <row r="30" spans="1:60" x14ac:dyDescent="0.2">
      <c r="D30" s="146"/>
    </row>
    <row r="31" spans="1:60" x14ac:dyDescent="0.2">
      <c r="D31" s="146"/>
    </row>
    <row r="32" spans="1:60" x14ac:dyDescent="0.2">
      <c r="D32" s="146"/>
    </row>
    <row r="33" spans="4:4" x14ac:dyDescent="0.2">
      <c r="D33" s="146"/>
    </row>
    <row r="34" spans="4:4" x14ac:dyDescent="0.2">
      <c r="D34" s="146"/>
    </row>
    <row r="35" spans="4:4" x14ac:dyDescent="0.2">
      <c r="D35" s="146"/>
    </row>
    <row r="36" spans="4:4" x14ac:dyDescent="0.2">
      <c r="D36" s="146"/>
    </row>
    <row r="37" spans="4:4" x14ac:dyDescent="0.2">
      <c r="D37" s="146"/>
    </row>
    <row r="38" spans="4:4" x14ac:dyDescent="0.2">
      <c r="D38" s="146"/>
    </row>
    <row r="39" spans="4:4" x14ac:dyDescent="0.2">
      <c r="D39" s="146"/>
    </row>
    <row r="40" spans="4:4" x14ac:dyDescent="0.2">
      <c r="D40" s="146"/>
    </row>
    <row r="41" spans="4:4" x14ac:dyDescent="0.2">
      <c r="D41" s="146"/>
    </row>
    <row r="42" spans="4:4" x14ac:dyDescent="0.2">
      <c r="D42" s="146"/>
    </row>
    <row r="43" spans="4:4" x14ac:dyDescent="0.2">
      <c r="D43" s="146"/>
    </row>
    <row r="44" spans="4:4" x14ac:dyDescent="0.2">
      <c r="D44" s="146"/>
    </row>
    <row r="45" spans="4:4" x14ac:dyDescent="0.2">
      <c r="D45" s="146"/>
    </row>
    <row r="46" spans="4:4" x14ac:dyDescent="0.2">
      <c r="D46" s="146"/>
    </row>
    <row r="47" spans="4:4" x14ac:dyDescent="0.2">
      <c r="D47" s="146"/>
    </row>
    <row r="48" spans="4:4" x14ac:dyDescent="0.2">
      <c r="D48" s="146"/>
    </row>
    <row r="49" spans="4:4" x14ac:dyDescent="0.2">
      <c r="D49" s="146"/>
    </row>
    <row r="50" spans="4:4" x14ac:dyDescent="0.2">
      <c r="D50" s="146"/>
    </row>
    <row r="51" spans="4:4" x14ac:dyDescent="0.2">
      <c r="D51" s="146"/>
    </row>
    <row r="52" spans="4:4" x14ac:dyDescent="0.2">
      <c r="D52" s="146"/>
    </row>
    <row r="53" spans="4:4" x14ac:dyDescent="0.2">
      <c r="D53" s="146"/>
    </row>
    <row r="54" spans="4:4" x14ac:dyDescent="0.2">
      <c r="D54" s="146"/>
    </row>
    <row r="55" spans="4:4" x14ac:dyDescent="0.2">
      <c r="D55" s="146"/>
    </row>
    <row r="56" spans="4:4" x14ac:dyDescent="0.2">
      <c r="D56" s="146"/>
    </row>
    <row r="57" spans="4:4" x14ac:dyDescent="0.2">
      <c r="D57" s="146"/>
    </row>
    <row r="58" spans="4:4" x14ac:dyDescent="0.2">
      <c r="D58" s="146"/>
    </row>
    <row r="59" spans="4:4" x14ac:dyDescent="0.2">
      <c r="D59" s="146"/>
    </row>
    <row r="60" spans="4:4" x14ac:dyDescent="0.2">
      <c r="D60" s="146"/>
    </row>
    <row r="61" spans="4:4" x14ac:dyDescent="0.2">
      <c r="D61" s="146"/>
    </row>
    <row r="62" spans="4:4" x14ac:dyDescent="0.2">
      <c r="D62" s="146"/>
    </row>
    <row r="63" spans="4:4" x14ac:dyDescent="0.2">
      <c r="D63" s="146"/>
    </row>
    <row r="64" spans="4:4" x14ac:dyDescent="0.2">
      <c r="D64" s="146"/>
    </row>
    <row r="65" spans="4:4" x14ac:dyDescent="0.2">
      <c r="D65" s="146"/>
    </row>
    <row r="66" spans="4:4" x14ac:dyDescent="0.2">
      <c r="D66" s="146"/>
    </row>
    <row r="67" spans="4:4" x14ac:dyDescent="0.2">
      <c r="D67" s="146"/>
    </row>
    <row r="68" spans="4:4" x14ac:dyDescent="0.2">
      <c r="D68" s="146"/>
    </row>
    <row r="69" spans="4:4" x14ac:dyDescent="0.2">
      <c r="D69" s="146"/>
    </row>
    <row r="70" spans="4:4" x14ac:dyDescent="0.2">
      <c r="D70" s="146"/>
    </row>
    <row r="71" spans="4:4" x14ac:dyDescent="0.2">
      <c r="D71" s="146"/>
    </row>
    <row r="72" spans="4:4" x14ac:dyDescent="0.2">
      <c r="D72" s="146"/>
    </row>
    <row r="73" spans="4:4" x14ac:dyDescent="0.2">
      <c r="D73" s="146"/>
    </row>
    <row r="74" spans="4:4" x14ac:dyDescent="0.2">
      <c r="D74" s="146"/>
    </row>
    <row r="75" spans="4:4" x14ac:dyDescent="0.2">
      <c r="D75" s="146"/>
    </row>
    <row r="76" spans="4:4" x14ac:dyDescent="0.2">
      <c r="D76" s="146"/>
    </row>
    <row r="77" spans="4:4" x14ac:dyDescent="0.2">
      <c r="D77" s="146"/>
    </row>
    <row r="78" spans="4:4" x14ac:dyDescent="0.2">
      <c r="D78" s="146"/>
    </row>
    <row r="79" spans="4:4" x14ac:dyDescent="0.2">
      <c r="D79" s="146"/>
    </row>
    <row r="80" spans="4:4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mergeCells count="11">
    <mergeCell ref="C15:G15"/>
    <mergeCell ref="C17:G17"/>
    <mergeCell ref="C19:G19"/>
    <mergeCell ref="C21:G21"/>
    <mergeCell ref="C23:G23"/>
    <mergeCell ref="F13:G13"/>
    <mergeCell ref="A1:G1"/>
    <mergeCell ref="C7:G7"/>
    <mergeCell ref="F8:G8"/>
    <mergeCell ref="C10:G10"/>
    <mergeCell ref="C12:G12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7"/>
  <sheetViews>
    <sheetView showGridLines="0" workbookViewId="0">
      <selection activeCell="A55" activeCellId="5" sqref="A27 A33 A38 A43 A48 A55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1325</v>
      </c>
      <c r="B1" s="28" t="str">
        <f>Zakázka!CisloStavby</f>
        <v>IOP-VE-2014</v>
      </c>
      <c r="C1" s="31" t="str">
        <f>Zakázka!NazevStavby</f>
        <v>Vnitřní vybavení expozic, řemeslných a provozních dílen - kompletní dodávka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27</v>
      </c>
      <c r="B2" s="126" t="s">
        <v>52</v>
      </c>
      <c r="C2" s="315" t="s">
        <v>53</v>
      </c>
      <c r="D2" s="304"/>
      <c r="E2" s="304"/>
      <c r="F2" s="304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343" t="s">
        <v>1327</v>
      </c>
      <c r="B4" s="343"/>
      <c r="C4" s="343"/>
      <c r="D4" s="343"/>
      <c r="E4" s="343"/>
      <c r="F4" s="343"/>
      <c r="G4" s="343"/>
      <c r="H4" s="343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01</v>
      </c>
      <c r="H6" s="35"/>
    </row>
    <row r="7" spans="1:10" ht="15.75" customHeight="1" x14ac:dyDescent="0.25">
      <c r="B7" s="305" t="str">
        <f>C2</f>
        <v>PPČ 1 - bývalý klášter minoritů - stálá interaktivní expozice klášterního života a umění</v>
      </c>
      <c r="C7" s="306"/>
      <c r="D7" s="306"/>
      <c r="E7" s="306"/>
      <c r="F7" s="306"/>
      <c r="G7" s="306"/>
      <c r="H7" s="35"/>
    </row>
    <row r="8" spans="1:10" ht="12.75" customHeight="1" x14ac:dyDescent="0.2">
      <c r="H8" s="35"/>
    </row>
    <row r="9" spans="1:10" ht="12.75" customHeight="1" x14ac:dyDescent="0.2">
      <c r="A9" s="32"/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143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7" t="s">
        <v>144</v>
      </c>
      <c r="B16" s="128"/>
      <c r="C16" s="128"/>
      <c r="D16" s="128"/>
      <c r="E16" s="128"/>
      <c r="F16" s="128"/>
      <c r="G16" s="128"/>
      <c r="H16" s="129"/>
      <c r="I16" s="32"/>
      <c r="J16" s="32"/>
    </row>
    <row r="17" spans="1:55" ht="12.75" customHeight="1" x14ac:dyDescent="0.2">
      <c r="A17" s="135" t="s">
        <v>145</v>
      </c>
      <c r="B17" s="136"/>
      <c r="C17" s="137"/>
      <c r="D17" s="137"/>
      <c r="E17" s="137"/>
      <c r="F17" s="137"/>
      <c r="G17" s="138"/>
      <c r="H17" s="139" t="s">
        <v>146</v>
      </c>
      <c r="I17" s="32"/>
      <c r="J17" s="32"/>
    </row>
    <row r="18" spans="1:55" ht="12.75" customHeight="1" x14ac:dyDescent="0.2">
      <c r="A18" s="133" t="s">
        <v>52</v>
      </c>
      <c r="B18" s="131" t="s">
        <v>180</v>
      </c>
      <c r="C18" s="130"/>
      <c r="D18" s="130"/>
      <c r="E18" s="130"/>
      <c r="F18" s="130"/>
      <c r="G18" s="132"/>
      <c r="H18" s="134">
        <f>'01 01 Pol'!G24</f>
        <v>0</v>
      </c>
      <c r="I18" s="32"/>
      <c r="J18" s="32"/>
      <c r="O18">
        <f>'01 01 Pol'!AN24</f>
        <v>0</v>
      </c>
      <c r="P18">
        <f>'01 01 Pol'!AO24</f>
        <v>0</v>
      </c>
    </row>
    <row r="19" spans="1:55" ht="12.75" customHeight="1" x14ac:dyDescent="0.2">
      <c r="A19" s="133" t="s">
        <v>54</v>
      </c>
      <c r="B19" s="131" t="s">
        <v>181</v>
      </c>
      <c r="C19" s="130"/>
      <c r="D19" s="130"/>
      <c r="E19" s="130"/>
      <c r="F19" s="130"/>
      <c r="G19" s="132"/>
      <c r="H19" s="134">
        <f>'01 02 Pol'!G19</f>
        <v>0</v>
      </c>
      <c r="I19" s="32"/>
      <c r="J19" s="32"/>
      <c r="O19">
        <f>'01 02 Pol'!AN19</f>
        <v>0</v>
      </c>
      <c r="P19">
        <f>'01 02 Pol'!AO19</f>
        <v>0</v>
      </c>
    </row>
    <row r="20" spans="1:55" ht="12.75" customHeight="1" x14ac:dyDescent="0.2">
      <c r="A20" s="133" t="s">
        <v>56</v>
      </c>
      <c r="B20" s="131" t="s">
        <v>182</v>
      </c>
      <c r="C20" s="130"/>
      <c r="D20" s="130"/>
      <c r="E20" s="130"/>
      <c r="F20" s="130"/>
      <c r="G20" s="132"/>
      <c r="H20" s="134">
        <f>'01 03 Pol'!G19</f>
        <v>0</v>
      </c>
      <c r="I20" s="32"/>
      <c r="J20" s="32"/>
      <c r="O20">
        <f>'01 03 Pol'!AN19</f>
        <v>0</v>
      </c>
      <c r="P20">
        <f>'01 03 Pol'!AO19</f>
        <v>0</v>
      </c>
    </row>
    <row r="21" spans="1:55" ht="12.75" customHeight="1" x14ac:dyDescent="0.2">
      <c r="A21" s="133" t="s">
        <v>58</v>
      </c>
      <c r="B21" s="131" t="s">
        <v>183</v>
      </c>
      <c r="C21" s="130"/>
      <c r="D21" s="130"/>
      <c r="E21" s="130"/>
      <c r="F21" s="130"/>
      <c r="G21" s="132"/>
      <c r="H21" s="134">
        <f>'01 04 Pol'!G30</f>
        <v>0</v>
      </c>
      <c r="I21" s="32"/>
      <c r="J21" s="32"/>
      <c r="O21">
        <f>'01 04 Pol'!AN30</f>
        <v>0</v>
      </c>
      <c r="P21">
        <f>'01 04 Pol'!AO30</f>
        <v>0</v>
      </c>
    </row>
    <row r="22" spans="1:55" ht="12.75" customHeight="1" x14ac:dyDescent="0.2">
      <c r="A22" s="133" t="s">
        <v>60</v>
      </c>
      <c r="B22" s="131" t="s">
        <v>184</v>
      </c>
      <c r="C22" s="130"/>
      <c r="D22" s="130"/>
      <c r="E22" s="130"/>
      <c r="F22" s="130"/>
      <c r="G22" s="132"/>
      <c r="H22" s="134">
        <f>'01 05 Pol'!G42</f>
        <v>0</v>
      </c>
      <c r="I22" s="32"/>
      <c r="J22" s="32"/>
      <c r="O22">
        <f>'01 05 Pol'!AN42</f>
        <v>0</v>
      </c>
      <c r="P22">
        <f>'01 05 Pol'!AO42</f>
        <v>0</v>
      </c>
    </row>
    <row r="23" spans="1:55" ht="12.75" customHeight="1" x14ac:dyDescent="0.2">
      <c r="A23" s="133" t="s">
        <v>62</v>
      </c>
      <c r="B23" s="131" t="s">
        <v>185</v>
      </c>
      <c r="C23" s="130"/>
      <c r="D23" s="130"/>
      <c r="E23" s="130"/>
      <c r="F23" s="130"/>
      <c r="G23" s="132"/>
      <c r="H23" s="134">
        <f>'01 06 Pol'!G16</f>
        <v>0</v>
      </c>
      <c r="I23" s="32"/>
      <c r="J23" s="32"/>
      <c r="O23">
        <f>'01 06 Pol'!AN16</f>
        <v>0</v>
      </c>
      <c r="P23">
        <f>'01 06 Pol'!AO16</f>
        <v>0</v>
      </c>
    </row>
    <row r="24" spans="1:55" ht="12.75" customHeight="1" thickBot="1" x14ac:dyDescent="0.25">
      <c r="A24" s="140"/>
      <c r="B24" s="141" t="s">
        <v>148</v>
      </c>
      <c r="C24" s="142"/>
      <c r="D24" s="143" t="str">
        <f>B2</f>
        <v>01</v>
      </c>
      <c r="E24" s="142"/>
      <c r="F24" s="142"/>
      <c r="G24" s="144"/>
      <c r="H24" s="145">
        <f>SUM(H18:H23)</f>
        <v>0</v>
      </c>
      <c r="I24" s="32"/>
      <c r="J24" s="32"/>
    </row>
    <row r="25" spans="1:55" ht="12.75" customHeight="1" x14ac:dyDescent="0.2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55" ht="13.5" thickBot="1" x14ac:dyDescent="0.25">
      <c r="A26" s="127" t="s">
        <v>177</v>
      </c>
      <c r="B26" s="128"/>
      <c r="C26" s="128"/>
      <c r="D26" s="206" t="s">
        <v>52</v>
      </c>
      <c r="E26" s="316" t="s">
        <v>180</v>
      </c>
      <c r="F26" s="316"/>
      <c r="G26" s="316"/>
      <c r="H26" s="316"/>
      <c r="I26" s="32"/>
      <c r="J26" s="32"/>
      <c r="BC26" s="107" t="str">
        <f>E26</f>
        <v>Část - Jan Kapistrán</v>
      </c>
    </row>
    <row r="27" spans="1:55" ht="12.75" customHeight="1" x14ac:dyDescent="0.2">
      <c r="A27" s="240" t="s">
        <v>178</v>
      </c>
      <c r="B27" s="136"/>
      <c r="C27" s="137"/>
      <c r="D27" s="137"/>
      <c r="E27" s="137"/>
      <c r="F27" s="137"/>
      <c r="G27" s="138"/>
      <c r="H27" s="139" t="s">
        <v>146</v>
      </c>
      <c r="I27" s="32"/>
      <c r="J27" s="32"/>
    </row>
    <row r="28" spans="1:55" ht="12.75" customHeight="1" x14ac:dyDescent="0.2">
      <c r="A28" s="133" t="s">
        <v>74</v>
      </c>
      <c r="B28" s="131" t="s">
        <v>91</v>
      </c>
      <c r="C28" s="130"/>
      <c r="D28" s="130"/>
      <c r="E28" s="130"/>
      <c r="F28" s="130"/>
      <c r="G28" s="132"/>
      <c r="H28" s="207">
        <f>'01 01 Pol'!F8</f>
        <v>0</v>
      </c>
      <c r="I28" s="32"/>
      <c r="J28" s="32"/>
    </row>
    <row r="29" spans="1:55" ht="12.75" customHeight="1" x14ac:dyDescent="0.2">
      <c r="A29" s="133" t="s">
        <v>95</v>
      </c>
      <c r="B29" s="131" t="s">
        <v>101</v>
      </c>
      <c r="C29" s="130"/>
      <c r="D29" s="130"/>
      <c r="E29" s="130"/>
      <c r="F29" s="130"/>
      <c r="G29" s="132"/>
      <c r="H29" s="207">
        <f>'01 01 Pol'!F12</f>
        <v>0</v>
      </c>
      <c r="I29" s="32"/>
      <c r="J29" s="32"/>
    </row>
    <row r="30" spans="1:55" ht="12.75" customHeight="1" thickBot="1" x14ac:dyDescent="0.25">
      <c r="A30" s="140"/>
      <c r="B30" s="141" t="s">
        <v>179</v>
      </c>
      <c r="C30" s="142"/>
      <c r="D30" s="143" t="str">
        <f>D26</f>
        <v>01</v>
      </c>
      <c r="E30" s="142"/>
      <c r="F30" s="142"/>
      <c r="G30" s="144"/>
      <c r="H30" s="208">
        <f>SUM(H28:H29)</f>
        <v>0</v>
      </c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3.5" thickBot="1" x14ac:dyDescent="0.25">
      <c r="A32" s="127" t="s">
        <v>177</v>
      </c>
      <c r="B32" s="128"/>
      <c r="C32" s="128"/>
      <c r="D32" s="206" t="s">
        <v>54</v>
      </c>
      <c r="E32" s="316" t="s">
        <v>181</v>
      </c>
      <c r="F32" s="316"/>
      <c r="G32" s="316"/>
      <c r="H32" s="316"/>
      <c r="I32" s="32"/>
      <c r="J32" s="32"/>
      <c r="BC32" s="107" t="str">
        <f>E32</f>
        <v>Život sv. Františka z Assisi</v>
      </c>
    </row>
    <row r="33" spans="1:55" ht="12.75" customHeight="1" x14ac:dyDescent="0.2">
      <c r="A33" s="240" t="s">
        <v>178</v>
      </c>
      <c r="B33" s="136"/>
      <c r="C33" s="137"/>
      <c r="D33" s="137"/>
      <c r="E33" s="137"/>
      <c r="F33" s="137"/>
      <c r="G33" s="138"/>
      <c r="H33" s="139" t="s">
        <v>146</v>
      </c>
      <c r="I33" s="32"/>
      <c r="J33" s="32"/>
    </row>
    <row r="34" spans="1:55" ht="12.75" customHeight="1" x14ac:dyDescent="0.2">
      <c r="A34" s="133" t="s">
        <v>74</v>
      </c>
      <c r="B34" s="131" t="s">
        <v>89</v>
      </c>
      <c r="C34" s="130"/>
      <c r="D34" s="130"/>
      <c r="E34" s="130"/>
      <c r="F34" s="130"/>
      <c r="G34" s="132"/>
      <c r="H34" s="207">
        <f>'01 02 Pol'!F8</f>
        <v>0</v>
      </c>
      <c r="I34" s="32"/>
      <c r="J34" s="32"/>
    </row>
    <row r="35" spans="1:55" ht="12.75" customHeight="1" thickBot="1" x14ac:dyDescent="0.25">
      <c r="A35" s="140"/>
      <c r="B35" s="141" t="s">
        <v>179</v>
      </c>
      <c r="C35" s="142"/>
      <c r="D35" s="143" t="str">
        <f>D32</f>
        <v>02</v>
      </c>
      <c r="E35" s="142"/>
      <c r="F35" s="142"/>
      <c r="G35" s="144"/>
      <c r="H35" s="208">
        <f>SUM(H34:H34)</f>
        <v>0</v>
      </c>
      <c r="I35" s="32"/>
      <c r="J35" s="32"/>
    </row>
    <row r="36" spans="1:55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55" ht="13.5" thickBot="1" x14ac:dyDescent="0.25">
      <c r="A37" s="127" t="s">
        <v>177</v>
      </c>
      <c r="B37" s="128"/>
      <c r="C37" s="128"/>
      <c r="D37" s="206" t="s">
        <v>56</v>
      </c>
      <c r="E37" s="316" t="s">
        <v>182</v>
      </c>
      <c r="F37" s="316"/>
      <c r="G37" s="316"/>
      <c r="H37" s="316"/>
      <c r="I37" s="32"/>
      <c r="J37" s="32"/>
      <c r="BC37" s="107" t="str">
        <f>E37</f>
        <v>Černé madony a umění ve středověku</v>
      </c>
    </row>
    <row r="38" spans="1:55" ht="12.75" customHeight="1" x14ac:dyDescent="0.2">
      <c r="A38" s="240" t="s">
        <v>178</v>
      </c>
      <c r="B38" s="136"/>
      <c r="C38" s="137"/>
      <c r="D38" s="137"/>
      <c r="E38" s="137"/>
      <c r="F38" s="137"/>
      <c r="G38" s="138"/>
      <c r="H38" s="139" t="s">
        <v>146</v>
      </c>
      <c r="I38" s="32"/>
      <c r="J38" s="32"/>
    </row>
    <row r="39" spans="1:55" ht="12.75" customHeight="1" x14ac:dyDescent="0.2">
      <c r="A39" s="133" t="s">
        <v>74</v>
      </c>
      <c r="B39" s="131" t="s">
        <v>89</v>
      </c>
      <c r="C39" s="130"/>
      <c r="D39" s="130"/>
      <c r="E39" s="130"/>
      <c r="F39" s="130"/>
      <c r="G39" s="132"/>
      <c r="H39" s="207">
        <f>'01 03 Pol'!F8</f>
        <v>0</v>
      </c>
      <c r="I39" s="32"/>
      <c r="J39" s="32"/>
    </row>
    <row r="40" spans="1:55" ht="12.75" customHeight="1" thickBot="1" x14ac:dyDescent="0.25">
      <c r="A40" s="140"/>
      <c r="B40" s="141" t="s">
        <v>179</v>
      </c>
      <c r="C40" s="142"/>
      <c r="D40" s="143" t="str">
        <f>D37</f>
        <v>03</v>
      </c>
      <c r="E40" s="142"/>
      <c r="F40" s="142"/>
      <c r="G40" s="144"/>
      <c r="H40" s="208">
        <f>SUM(H39:H39)</f>
        <v>0</v>
      </c>
      <c r="I40" s="32"/>
      <c r="J40" s="32"/>
    </row>
    <row r="41" spans="1:55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55" ht="13.5" thickBot="1" x14ac:dyDescent="0.25">
      <c r="A42" s="127" t="s">
        <v>177</v>
      </c>
      <c r="B42" s="128"/>
      <c r="C42" s="128"/>
      <c r="D42" s="206" t="s">
        <v>58</v>
      </c>
      <c r="E42" s="316" t="s">
        <v>183</v>
      </c>
      <c r="F42" s="316"/>
      <c r="G42" s="316"/>
      <c r="H42" s="316"/>
      <c r="I42" s="32"/>
      <c r="J42" s="32"/>
      <c r="BC42" s="107" t="str">
        <f>E42</f>
        <v>Minorité ve středověku</v>
      </c>
    </row>
    <row r="43" spans="1:55" ht="12.75" customHeight="1" x14ac:dyDescent="0.2">
      <c r="A43" s="240" t="s">
        <v>178</v>
      </c>
      <c r="B43" s="136"/>
      <c r="C43" s="137"/>
      <c r="D43" s="137"/>
      <c r="E43" s="137"/>
      <c r="F43" s="137"/>
      <c r="G43" s="138"/>
      <c r="H43" s="139" t="s">
        <v>146</v>
      </c>
      <c r="I43" s="32"/>
      <c r="J43" s="32"/>
    </row>
    <row r="44" spans="1:55" ht="12.75" customHeight="1" x14ac:dyDescent="0.2">
      <c r="A44" s="133" t="s">
        <v>74</v>
      </c>
      <c r="B44" s="131" t="s">
        <v>89</v>
      </c>
      <c r="C44" s="130"/>
      <c r="D44" s="130"/>
      <c r="E44" s="130"/>
      <c r="F44" s="130"/>
      <c r="G44" s="132"/>
      <c r="H44" s="207">
        <f>'01 04 Pol'!F8</f>
        <v>0</v>
      </c>
      <c r="I44" s="32"/>
      <c r="J44" s="32"/>
    </row>
    <row r="45" spans="1:55" ht="12.75" customHeight="1" thickBot="1" x14ac:dyDescent="0.25">
      <c r="A45" s="140"/>
      <c r="B45" s="141" t="s">
        <v>179</v>
      </c>
      <c r="C45" s="142"/>
      <c r="D45" s="143" t="str">
        <f>D42</f>
        <v>04</v>
      </c>
      <c r="E45" s="142"/>
      <c r="F45" s="142"/>
      <c r="G45" s="144"/>
      <c r="H45" s="208">
        <f>SUM(H44:H44)</f>
        <v>0</v>
      </c>
      <c r="I45" s="32"/>
      <c r="J45" s="32"/>
    </row>
    <row r="46" spans="1:55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55" ht="13.5" thickBot="1" x14ac:dyDescent="0.25">
      <c r="A47" s="127" t="s">
        <v>177</v>
      </c>
      <c r="B47" s="128"/>
      <c r="C47" s="128"/>
      <c r="D47" s="206" t="s">
        <v>60</v>
      </c>
      <c r="E47" s="316" t="s">
        <v>184</v>
      </c>
      <c r="F47" s="316"/>
      <c r="G47" s="316"/>
      <c r="H47" s="316"/>
      <c r="I47" s="32"/>
      <c r="J47" s="32"/>
      <c r="BC47" s="107" t="str">
        <f>E47</f>
        <v>Misijní a diplomatické cesty</v>
      </c>
    </row>
    <row r="48" spans="1:55" ht="12.75" customHeight="1" x14ac:dyDescent="0.2">
      <c r="A48" s="240" t="s">
        <v>178</v>
      </c>
      <c r="B48" s="136"/>
      <c r="C48" s="137"/>
      <c r="D48" s="137"/>
      <c r="E48" s="137"/>
      <c r="F48" s="137"/>
      <c r="G48" s="138"/>
      <c r="H48" s="139" t="s">
        <v>146</v>
      </c>
      <c r="I48" s="32"/>
      <c r="J48" s="32"/>
    </row>
    <row r="49" spans="1:55" ht="12.75" customHeight="1" x14ac:dyDescent="0.2">
      <c r="A49" s="133" t="s">
        <v>72</v>
      </c>
      <c r="B49" s="131" t="s">
        <v>73</v>
      </c>
      <c r="C49" s="130"/>
      <c r="D49" s="130"/>
      <c r="E49" s="130"/>
      <c r="F49" s="130"/>
      <c r="G49" s="132"/>
      <c r="H49" s="207">
        <f>'01 05 Pol'!F8</f>
        <v>0</v>
      </c>
      <c r="I49" s="32"/>
      <c r="J49" s="32"/>
    </row>
    <row r="50" spans="1:55" ht="12.75" customHeight="1" x14ac:dyDescent="0.2">
      <c r="A50" s="133" t="s">
        <v>74</v>
      </c>
      <c r="B50" s="131" t="s">
        <v>75</v>
      </c>
      <c r="C50" s="130"/>
      <c r="D50" s="130"/>
      <c r="E50" s="130"/>
      <c r="F50" s="130"/>
      <c r="G50" s="132"/>
      <c r="H50" s="207">
        <f>'01 05 Pol'!F22</f>
        <v>0</v>
      </c>
      <c r="I50" s="32"/>
      <c r="J50" s="32"/>
    </row>
    <row r="51" spans="1:55" x14ac:dyDescent="0.2">
      <c r="A51" s="133" t="s">
        <v>95</v>
      </c>
      <c r="B51" s="131" t="s">
        <v>96</v>
      </c>
      <c r="C51" s="130"/>
      <c r="D51" s="130"/>
      <c r="E51" s="130"/>
      <c r="F51" s="130"/>
      <c r="G51" s="132"/>
      <c r="H51" s="207">
        <f>'01 05 Pol'!F31</f>
        <v>0</v>
      </c>
    </row>
    <row r="52" spans="1:55" ht="13.5" thickBot="1" x14ac:dyDescent="0.25">
      <c r="A52" s="140"/>
      <c r="B52" s="141" t="s">
        <v>179</v>
      </c>
      <c r="C52" s="142"/>
      <c r="D52" s="143" t="str">
        <f>D47</f>
        <v>05</v>
      </c>
      <c r="E52" s="142"/>
      <c r="F52" s="142"/>
      <c r="G52" s="144"/>
      <c r="H52" s="208">
        <f>SUM(H49:H51)</f>
        <v>0</v>
      </c>
    </row>
    <row r="54" spans="1:55" ht="13.5" thickBot="1" x14ac:dyDescent="0.25">
      <c r="A54" s="127" t="s">
        <v>177</v>
      </c>
      <c r="B54" s="127"/>
      <c r="C54" s="127"/>
      <c r="D54" s="222" t="s">
        <v>62</v>
      </c>
      <c r="E54" s="342" t="s">
        <v>185</v>
      </c>
      <c r="F54" s="342"/>
      <c r="G54" s="342"/>
      <c r="H54" s="342"/>
      <c r="BC54" s="107" t="str">
        <f>E54</f>
        <v>Pozdně středověká architektura v J. Čechách</v>
      </c>
    </row>
    <row r="55" spans="1:55" x14ac:dyDescent="0.2">
      <c r="A55" s="265" t="s">
        <v>178</v>
      </c>
      <c r="B55" s="228"/>
      <c r="C55" s="229"/>
      <c r="D55" s="229"/>
      <c r="E55" s="229"/>
      <c r="F55" s="229"/>
      <c r="G55" s="230"/>
      <c r="H55" s="231" t="s">
        <v>146</v>
      </c>
    </row>
    <row r="56" spans="1:55" x14ac:dyDescent="0.2">
      <c r="A56" s="226" t="s">
        <v>74</v>
      </c>
      <c r="B56" s="224" t="s">
        <v>90</v>
      </c>
      <c r="C56" s="223"/>
      <c r="D56" s="223"/>
      <c r="E56" s="223"/>
      <c r="F56" s="223"/>
      <c r="G56" s="225"/>
      <c r="H56" s="227">
        <f>'01 06 Pol'!F8</f>
        <v>0</v>
      </c>
    </row>
    <row r="57" spans="1:55" ht="13.5" thickBot="1" x14ac:dyDescent="0.25">
      <c r="A57" s="232"/>
      <c r="B57" s="233" t="s">
        <v>179</v>
      </c>
      <c r="C57" s="234"/>
      <c r="D57" s="235" t="str">
        <f>D54</f>
        <v>06</v>
      </c>
      <c r="E57" s="234"/>
      <c r="F57" s="234"/>
      <c r="G57" s="236"/>
      <c r="H57" s="237">
        <f>SUM(H56:H56)</f>
        <v>0</v>
      </c>
    </row>
  </sheetData>
  <mergeCells count="9">
    <mergeCell ref="E42:H42"/>
    <mergeCell ref="E47:H47"/>
    <mergeCell ref="E54:H54"/>
    <mergeCell ref="C2:F2"/>
    <mergeCell ref="A4:H4"/>
    <mergeCell ref="B7:G7"/>
    <mergeCell ref="E26:H26"/>
    <mergeCell ref="E32:H32"/>
    <mergeCell ref="E37:H37"/>
  </mergeCells>
  <pageMargins left="0.7" right="0.7" top="0.78740157499999996" bottom="0.78740157499999996" header="0.3" footer="0.3"/>
  <pageSetup paperSize="9" scale="9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7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ht="25.5" x14ac:dyDescent="0.2">
      <c r="A3" s="149" t="s">
        <v>30</v>
      </c>
      <c r="B3" s="156" t="s">
        <v>52</v>
      </c>
      <c r="C3" s="170" t="s">
        <v>53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52</v>
      </c>
      <c r="C4" s="171" t="s">
        <v>180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44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74</v>
      </c>
      <c r="C8" s="203" t="s">
        <v>91</v>
      </c>
      <c r="D8" s="209"/>
      <c r="E8" s="179"/>
      <c r="F8" s="325">
        <f>SUM(G9:G11)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74</v>
      </c>
      <c r="C9" s="204" t="s">
        <v>187</v>
      </c>
      <c r="D9" s="210" t="s">
        <v>188</v>
      </c>
      <c r="E9" s="180">
        <v>4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outlineLevel="1" x14ac:dyDescent="0.2">
      <c r="A10" s="186">
        <v>2</v>
      </c>
      <c r="B10" s="176" t="s">
        <v>95</v>
      </c>
      <c r="C10" s="204" t="s">
        <v>189</v>
      </c>
      <c r="D10" s="210" t="s">
        <v>188</v>
      </c>
      <c r="E10" s="180">
        <v>1</v>
      </c>
      <c r="F10" s="182"/>
      <c r="G10" s="183">
        <f>ROUND(E10*F10,2)</f>
        <v>0</v>
      </c>
      <c r="H10" s="184"/>
      <c r="I10" s="188" t="s">
        <v>159</v>
      </c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>
        <v>21</v>
      </c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ht="22.5" outlineLevel="1" x14ac:dyDescent="0.2">
      <c r="A11" s="186"/>
      <c r="B11" s="176"/>
      <c r="C11" s="216" t="s">
        <v>190</v>
      </c>
      <c r="D11" s="211"/>
      <c r="E11" s="212">
        <v>1</v>
      </c>
      <c r="F11" s="183"/>
      <c r="G11" s="183"/>
      <c r="H11" s="184"/>
      <c r="I11" s="188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x14ac:dyDescent="0.2">
      <c r="A12" s="185" t="s">
        <v>155</v>
      </c>
      <c r="B12" s="175" t="s">
        <v>95</v>
      </c>
      <c r="C12" s="203" t="s">
        <v>101</v>
      </c>
      <c r="D12" s="209"/>
      <c r="E12" s="179"/>
      <c r="F12" s="317">
        <f>SUM(G13:G22)</f>
        <v>0</v>
      </c>
      <c r="G12" s="318"/>
      <c r="H12" s="181"/>
      <c r="I12" s="187"/>
    </row>
    <row r="13" spans="1:60" outlineLevel="1" x14ac:dyDescent="0.2">
      <c r="A13" s="186">
        <v>3</v>
      </c>
      <c r="B13" s="176" t="s">
        <v>103</v>
      </c>
      <c r="C13" s="204" t="s">
        <v>191</v>
      </c>
      <c r="D13" s="210" t="s">
        <v>192</v>
      </c>
      <c r="E13" s="180">
        <v>1</v>
      </c>
      <c r="F13" s="182"/>
      <c r="G13" s="183">
        <f>ROUND(E13*F13,2)</f>
        <v>0</v>
      </c>
      <c r="H13" s="184"/>
      <c r="I13" s="188" t="s">
        <v>159</v>
      </c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>
        <v>21</v>
      </c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outlineLevel="1" x14ac:dyDescent="0.2">
      <c r="A14" s="186"/>
      <c r="B14" s="176"/>
      <c r="C14" s="216" t="s">
        <v>193</v>
      </c>
      <c r="D14" s="211"/>
      <c r="E14" s="212">
        <v>1</v>
      </c>
      <c r="F14" s="183"/>
      <c r="G14" s="183"/>
      <c r="H14" s="184"/>
      <c r="I14" s="188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ht="22.5" outlineLevel="1" x14ac:dyDescent="0.2">
      <c r="A15" s="186">
        <v>4</v>
      </c>
      <c r="B15" s="176" t="s">
        <v>108</v>
      </c>
      <c r="C15" s="204" t="s">
        <v>194</v>
      </c>
      <c r="D15" s="210" t="s">
        <v>192</v>
      </c>
      <c r="E15" s="180">
        <v>1</v>
      </c>
      <c r="F15" s="182"/>
      <c r="G15" s="183">
        <f>ROUND(E15*F15,2)</f>
        <v>0</v>
      </c>
      <c r="H15" s="184"/>
      <c r="I15" s="188" t="s">
        <v>159</v>
      </c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>
        <v>21</v>
      </c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outlineLevel="1" x14ac:dyDescent="0.2">
      <c r="A16" s="186"/>
      <c r="B16" s="176"/>
      <c r="C16" s="216" t="s">
        <v>195</v>
      </c>
      <c r="D16" s="211"/>
      <c r="E16" s="212">
        <v>1</v>
      </c>
      <c r="F16" s="183"/>
      <c r="G16" s="183"/>
      <c r="H16" s="184"/>
      <c r="I16" s="188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outlineLevel="1" x14ac:dyDescent="0.2">
      <c r="A17" s="186"/>
      <c r="B17" s="176"/>
      <c r="C17" s="216" t="s">
        <v>196</v>
      </c>
      <c r="D17" s="211"/>
      <c r="E17" s="212"/>
      <c r="F17" s="183"/>
      <c r="G17" s="183"/>
      <c r="H17" s="184"/>
      <c r="I17" s="188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outlineLevel="1" x14ac:dyDescent="0.2">
      <c r="A18" s="186">
        <v>5</v>
      </c>
      <c r="B18" s="176" t="s">
        <v>113</v>
      </c>
      <c r="C18" s="204" t="s">
        <v>197</v>
      </c>
      <c r="D18" s="210" t="s">
        <v>188</v>
      </c>
      <c r="E18" s="180">
        <v>1</v>
      </c>
      <c r="F18" s="182"/>
      <c r="G18" s="183">
        <f>ROUND(E18*F18,2)</f>
        <v>0</v>
      </c>
      <c r="H18" s="184"/>
      <c r="I18" s="188" t="s">
        <v>159</v>
      </c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>
        <v>21</v>
      </c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outlineLevel="1" x14ac:dyDescent="0.2">
      <c r="A19" s="186"/>
      <c r="B19" s="176"/>
      <c r="C19" s="216" t="s">
        <v>198</v>
      </c>
      <c r="D19" s="211"/>
      <c r="E19" s="212">
        <v>1</v>
      </c>
      <c r="F19" s="183"/>
      <c r="G19" s="183"/>
      <c r="H19" s="184"/>
      <c r="I19" s="188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outlineLevel="1" x14ac:dyDescent="0.2">
      <c r="A20" s="186">
        <v>6</v>
      </c>
      <c r="B20" s="176" t="s">
        <v>118</v>
      </c>
      <c r="C20" s="204" t="s">
        <v>199</v>
      </c>
      <c r="D20" s="210" t="s">
        <v>188</v>
      </c>
      <c r="E20" s="180">
        <v>1</v>
      </c>
      <c r="F20" s="182"/>
      <c r="G20" s="183">
        <f>ROUND(E20*F20,2)</f>
        <v>0</v>
      </c>
      <c r="H20" s="184"/>
      <c r="I20" s="188" t="s">
        <v>159</v>
      </c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>
        <v>21</v>
      </c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ht="22.5" outlineLevel="1" x14ac:dyDescent="0.2">
      <c r="A21" s="186"/>
      <c r="B21" s="176"/>
      <c r="C21" s="216" t="s">
        <v>200</v>
      </c>
      <c r="D21" s="211"/>
      <c r="E21" s="212">
        <v>1</v>
      </c>
      <c r="F21" s="183"/>
      <c r="G21" s="183"/>
      <c r="H21" s="184"/>
      <c r="I21" s="188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1:60" ht="13.5" outlineLevel="1" thickBot="1" x14ac:dyDescent="0.25">
      <c r="A22" s="194"/>
      <c r="B22" s="195"/>
      <c r="C22" s="217" t="s">
        <v>201</v>
      </c>
      <c r="D22" s="213"/>
      <c r="E22" s="214"/>
      <c r="F22" s="215"/>
      <c r="G22" s="215"/>
      <c r="H22" s="196"/>
      <c r="I22" s="19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1:60" hidden="1" x14ac:dyDescent="0.2">
      <c r="C23" s="81"/>
      <c r="D23" s="146"/>
      <c r="AK23">
        <f>SUM(AK1:AK22)</f>
        <v>0</v>
      </c>
      <c r="AL23">
        <f>SUM(AL1:AL22)</f>
        <v>0</v>
      </c>
      <c r="AN23">
        <v>15</v>
      </c>
      <c r="AO23">
        <v>21</v>
      </c>
    </row>
    <row r="24" spans="1:60" ht="13.5" hidden="1" thickBot="1" x14ac:dyDescent="0.25">
      <c r="A24" s="198"/>
      <c r="B24" s="199" t="s">
        <v>176</v>
      </c>
      <c r="C24" s="205"/>
      <c r="D24" s="200"/>
      <c r="E24" s="201"/>
      <c r="F24" s="201"/>
      <c r="G24" s="202">
        <f>F8+F12</f>
        <v>0</v>
      </c>
      <c r="AN24">
        <f>SUMIF(AM8:AM23,AN23,G8:G23)</f>
        <v>0</v>
      </c>
      <c r="AO24">
        <f>SUMIF(AM8:AM23,AO23,G8:G23)</f>
        <v>0</v>
      </c>
    </row>
    <row r="25" spans="1:60" x14ac:dyDescent="0.2">
      <c r="D25" s="146"/>
    </row>
    <row r="26" spans="1:60" x14ac:dyDescent="0.2">
      <c r="D26" s="146"/>
    </row>
    <row r="27" spans="1:60" x14ac:dyDescent="0.2">
      <c r="D27" s="146"/>
    </row>
    <row r="28" spans="1:60" x14ac:dyDescent="0.2">
      <c r="D28" s="146"/>
    </row>
    <row r="29" spans="1:60" x14ac:dyDescent="0.2">
      <c r="D29" s="146"/>
    </row>
    <row r="30" spans="1:60" x14ac:dyDescent="0.2">
      <c r="D30" s="146"/>
    </row>
    <row r="31" spans="1:60" x14ac:dyDescent="0.2">
      <c r="D31" s="146"/>
    </row>
    <row r="32" spans="1:60" x14ac:dyDescent="0.2">
      <c r="D32" s="146"/>
    </row>
    <row r="33" spans="4:4" x14ac:dyDescent="0.2">
      <c r="D33" s="146"/>
    </row>
    <row r="34" spans="4:4" x14ac:dyDescent="0.2">
      <c r="D34" s="146"/>
    </row>
    <row r="35" spans="4:4" x14ac:dyDescent="0.2">
      <c r="D35" s="146"/>
    </row>
    <row r="36" spans="4:4" x14ac:dyDescent="0.2">
      <c r="D36" s="146"/>
    </row>
    <row r="37" spans="4:4" x14ac:dyDescent="0.2">
      <c r="D37" s="146"/>
    </row>
    <row r="38" spans="4:4" x14ac:dyDescent="0.2">
      <c r="D38" s="146"/>
    </row>
    <row r="39" spans="4:4" x14ac:dyDescent="0.2">
      <c r="D39" s="146"/>
    </row>
    <row r="40" spans="4:4" x14ac:dyDescent="0.2">
      <c r="D40" s="146"/>
    </row>
    <row r="41" spans="4:4" x14ac:dyDescent="0.2">
      <c r="D41" s="146"/>
    </row>
    <row r="42" spans="4:4" x14ac:dyDescent="0.2">
      <c r="D42" s="146"/>
    </row>
    <row r="43" spans="4:4" x14ac:dyDescent="0.2">
      <c r="D43" s="146"/>
    </row>
    <row r="44" spans="4:4" x14ac:dyDescent="0.2">
      <c r="D44" s="146"/>
    </row>
    <row r="45" spans="4:4" x14ac:dyDescent="0.2">
      <c r="D45" s="146"/>
    </row>
    <row r="46" spans="4:4" x14ac:dyDescent="0.2">
      <c r="D46" s="146"/>
    </row>
    <row r="47" spans="4:4" x14ac:dyDescent="0.2">
      <c r="D47" s="146"/>
    </row>
    <row r="48" spans="4:4" x14ac:dyDescent="0.2">
      <c r="D48" s="146"/>
    </row>
    <row r="49" spans="4:4" x14ac:dyDescent="0.2">
      <c r="D49" s="146"/>
    </row>
    <row r="50" spans="4:4" x14ac:dyDescent="0.2">
      <c r="D50" s="146"/>
    </row>
    <row r="51" spans="4:4" x14ac:dyDescent="0.2">
      <c r="D51" s="146"/>
    </row>
    <row r="52" spans="4:4" x14ac:dyDescent="0.2">
      <c r="D52" s="146"/>
    </row>
    <row r="53" spans="4:4" x14ac:dyDescent="0.2">
      <c r="D53" s="146"/>
    </row>
    <row r="54" spans="4:4" x14ac:dyDescent="0.2">
      <c r="D54" s="146"/>
    </row>
    <row r="55" spans="4:4" x14ac:dyDescent="0.2">
      <c r="D55" s="146"/>
    </row>
    <row r="56" spans="4:4" x14ac:dyDescent="0.2">
      <c r="D56" s="146"/>
    </row>
    <row r="57" spans="4:4" x14ac:dyDescent="0.2">
      <c r="D57" s="146"/>
    </row>
    <row r="58" spans="4:4" x14ac:dyDescent="0.2">
      <c r="D58" s="146"/>
    </row>
    <row r="59" spans="4:4" x14ac:dyDescent="0.2">
      <c r="D59" s="146"/>
    </row>
    <row r="60" spans="4:4" x14ac:dyDescent="0.2">
      <c r="D60" s="146"/>
    </row>
    <row r="61" spans="4:4" x14ac:dyDescent="0.2">
      <c r="D61" s="146"/>
    </row>
    <row r="62" spans="4:4" x14ac:dyDescent="0.2">
      <c r="D62" s="146"/>
    </row>
    <row r="63" spans="4:4" x14ac:dyDescent="0.2">
      <c r="D63" s="146"/>
    </row>
    <row r="64" spans="4:4" x14ac:dyDescent="0.2">
      <c r="D64" s="146"/>
    </row>
    <row r="65" spans="4:4" x14ac:dyDescent="0.2">
      <c r="D65" s="146"/>
    </row>
    <row r="66" spans="4:4" x14ac:dyDescent="0.2">
      <c r="D66" s="146"/>
    </row>
    <row r="67" spans="4:4" x14ac:dyDescent="0.2">
      <c r="D67" s="146"/>
    </row>
    <row r="68" spans="4:4" x14ac:dyDescent="0.2">
      <c r="D68" s="146"/>
    </row>
    <row r="69" spans="4:4" x14ac:dyDescent="0.2">
      <c r="D69" s="146"/>
    </row>
    <row r="70" spans="4:4" x14ac:dyDescent="0.2">
      <c r="D70" s="146"/>
    </row>
    <row r="71" spans="4:4" x14ac:dyDescent="0.2">
      <c r="D71" s="146"/>
    </row>
    <row r="72" spans="4:4" x14ac:dyDescent="0.2">
      <c r="D72" s="146"/>
    </row>
    <row r="73" spans="4:4" x14ac:dyDescent="0.2">
      <c r="D73" s="146"/>
    </row>
    <row r="74" spans="4:4" x14ac:dyDescent="0.2">
      <c r="D74" s="146"/>
    </row>
    <row r="75" spans="4:4" x14ac:dyDescent="0.2">
      <c r="D75" s="146"/>
    </row>
    <row r="76" spans="4:4" x14ac:dyDescent="0.2">
      <c r="D76" s="146"/>
    </row>
    <row r="77" spans="4:4" x14ac:dyDescent="0.2">
      <c r="D77" s="146"/>
    </row>
    <row r="78" spans="4:4" x14ac:dyDescent="0.2">
      <c r="D78" s="146"/>
    </row>
    <row r="79" spans="4:4" x14ac:dyDescent="0.2">
      <c r="D79" s="146"/>
    </row>
    <row r="80" spans="4:4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sheetProtection password="B85D" sheet="1"/>
  <mergeCells count="4">
    <mergeCell ref="A1:G1"/>
    <mergeCell ref="C7:G7"/>
    <mergeCell ref="F8:G8"/>
    <mergeCell ref="F12:G12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2" sqref="C2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ht="25.5" x14ac:dyDescent="0.2">
      <c r="A3" s="149" t="s">
        <v>30</v>
      </c>
      <c r="B3" s="156" t="s">
        <v>52</v>
      </c>
      <c r="C3" s="170" t="s">
        <v>53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54</v>
      </c>
      <c r="C4" s="171" t="s">
        <v>181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44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74</v>
      </c>
      <c r="C8" s="203" t="s">
        <v>89</v>
      </c>
      <c r="D8" s="209"/>
      <c r="E8" s="179"/>
      <c r="F8" s="325">
        <f>SUM(G9:G17)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74</v>
      </c>
      <c r="C9" s="204" t="s">
        <v>202</v>
      </c>
      <c r="D9" s="210" t="s">
        <v>188</v>
      </c>
      <c r="E9" s="180">
        <v>1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outlineLevel="1" x14ac:dyDescent="0.2">
      <c r="A10" s="186">
        <v>2</v>
      </c>
      <c r="B10" s="176" t="s">
        <v>103</v>
      </c>
      <c r="C10" s="204" t="s">
        <v>203</v>
      </c>
      <c r="D10" s="210" t="s">
        <v>192</v>
      </c>
      <c r="E10" s="180">
        <v>1</v>
      </c>
      <c r="F10" s="182"/>
      <c r="G10" s="183">
        <f>ROUND(E10*F10,2)</f>
        <v>0</v>
      </c>
      <c r="H10" s="184"/>
      <c r="I10" s="188" t="s">
        <v>159</v>
      </c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>
        <v>21</v>
      </c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ht="22.5" outlineLevel="1" x14ac:dyDescent="0.2">
      <c r="A11" s="186"/>
      <c r="B11" s="176"/>
      <c r="C11" s="216" t="s">
        <v>204</v>
      </c>
      <c r="D11" s="211"/>
      <c r="E11" s="212">
        <v>1</v>
      </c>
      <c r="F11" s="183"/>
      <c r="G11" s="183"/>
      <c r="H11" s="184"/>
      <c r="I11" s="188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86"/>
      <c r="B12" s="176"/>
      <c r="C12" s="216" t="s">
        <v>205</v>
      </c>
      <c r="D12" s="211"/>
      <c r="E12" s="212"/>
      <c r="F12" s="183"/>
      <c r="G12" s="183"/>
      <c r="H12" s="184"/>
      <c r="I12" s="188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outlineLevel="1" x14ac:dyDescent="0.2">
      <c r="A13" s="186"/>
      <c r="B13" s="176"/>
      <c r="C13" s="216" t="s">
        <v>206</v>
      </c>
      <c r="D13" s="211"/>
      <c r="E13" s="212"/>
      <c r="F13" s="183"/>
      <c r="G13" s="183"/>
      <c r="H13" s="184"/>
      <c r="I13" s="188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outlineLevel="1" x14ac:dyDescent="0.2">
      <c r="A14" s="186">
        <v>3</v>
      </c>
      <c r="B14" s="176" t="s">
        <v>108</v>
      </c>
      <c r="C14" s="204" t="s">
        <v>207</v>
      </c>
      <c r="D14" s="210" t="s">
        <v>188</v>
      </c>
      <c r="E14" s="180">
        <v>20</v>
      </c>
      <c r="F14" s="182"/>
      <c r="G14" s="183">
        <f>ROUND(E14*F14,2)</f>
        <v>0</v>
      </c>
      <c r="H14" s="184"/>
      <c r="I14" s="188" t="s">
        <v>159</v>
      </c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>
        <v>21</v>
      </c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ht="22.5" outlineLevel="1" x14ac:dyDescent="0.2">
      <c r="A15" s="186"/>
      <c r="B15" s="176"/>
      <c r="C15" s="216" t="s">
        <v>208</v>
      </c>
      <c r="D15" s="211"/>
      <c r="E15" s="212">
        <v>20</v>
      </c>
      <c r="F15" s="183"/>
      <c r="G15" s="183"/>
      <c r="H15" s="184"/>
      <c r="I15" s="188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outlineLevel="1" x14ac:dyDescent="0.2">
      <c r="A16" s="186"/>
      <c r="B16" s="176"/>
      <c r="C16" s="216" t="s">
        <v>209</v>
      </c>
      <c r="D16" s="211"/>
      <c r="E16" s="212"/>
      <c r="F16" s="183"/>
      <c r="G16" s="183"/>
      <c r="H16" s="184"/>
      <c r="I16" s="188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ht="13.5" outlineLevel="1" thickBot="1" x14ac:dyDescent="0.25">
      <c r="A17" s="194"/>
      <c r="B17" s="195"/>
      <c r="C17" s="217" t="s">
        <v>210</v>
      </c>
      <c r="D17" s="213"/>
      <c r="E17" s="214"/>
      <c r="F17" s="215"/>
      <c r="G17" s="215"/>
      <c r="H17" s="196"/>
      <c r="I17" s="19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hidden="1" x14ac:dyDescent="0.2">
      <c r="C18" s="81"/>
      <c r="D18" s="146"/>
      <c r="AK18">
        <f>SUM(AK1:AK17)</f>
        <v>0</v>
      </c>
      <c r="AL18">
        <f>SUM(AL1:AL17)</f>
        <v>0</v>
      </c>
      <c r="AN18">
        <v>15</v>
      </c>
      <c r="AO18">
        <v>21</v>
      </c>
    </row>
    <row r="19" spans="1:60" ht="13.5" hidden="1" thickBot="1" x14ac:dyDescent="0.25">
      <c r="A19" s="198"/>
      <c r="B19" s="199" t="s">
        <v>176</v>
      </c>
      <c r="C19" s="205"/>
      <c r="D19" s="200"/>
      <c r="E19" s="201"/>
      <c r="F19" s="201"/>
      <c r="G19" s="202">
        <f>F8</f>
        <v>0</v>
      </c>
      <c r="AN19">
        <f>SUMIF(AM8:AM18,AN18,G8:G18)</f>
        <v>0</v>
      </c>
      <c r="AO19">
        <f>SUMIF(AM8:AM18,AO18,G8:G18)</f>
        <v>0</v>
      </c>
    </row>
    <row r="20" spans="1:60" x14ac:dyDescent="0.2">
      <c r="D20" s="146"/>
    </row>
    <row r="21" spans="1:60" x14ac:dyDescent="0.2">
      <c r="D21" s="146"/>
    </row>
    <row r="22" spans="1:60" x14ac:dyDescent="0.2">
      <c r="D22" s="146"/>
    </row>
    <row r="23" spans="1:60" x14ac:dyDescent="0.2">
      <c r="D23" s="146"/>
    </row>
    <row r="24" spans="1:60" x14ac:dyDescent="0.2">
      <c r="D24" s="146"/>
    </row>
    <row r="25" spans="1:60" x14ac:dyDescent="0.2">
      <c r="D25" s="146"/>
    </row>
    <row r="26" spans="1:60" x14ac:dyDescent="0.2">
      <c r="D26" s="146"/>
    </row>
    <row r="27" spans="1:60" x14ac:dyDescent="0.2">
      <c r="D27" s="146"/>
    </row>
    <row r="28" spans="1:60" x14ac:dyDescent="0.2">
      <c r="D28" s="146"/>
    </row>
    <row r="29" spans="1:60" x14ac:dyDescent="0.2">
      <c r="D29" s="146"/>
    </row>
    <row r="30" spans="1:60" x14ac:dyDescent="0.2">
      <c r="D30" s="146"/>
    </row>
    <row r="31" spans="1:60" x14ac:dyDescent="0.2">
      <c r="D31" s="146"/>
    </row>
    <row r="32" spans="1:60" x14ac:dyDescent="0.2">
      <c r="D32" s="146"/>
    </row>
    <row r="33" spans="4:4" x14ac:dyDescent="0.2">
      <c r="D33" s="146"/>
    </row>
    <row r="34" spans="4:4" x14ac:dyDescent="0.2">
      <c r="D34" s="146"/>
    </row>
    <row r="35" spans="4:4" x14ac:dyDescent="0.2">
      <c r="D35" s="146"/>
    </row>
    <row r="36" spans="4:4" x14ac:dyDescent="0.2">
      <c r="D36" s="146"/>
    </row>
    <row r="37" spans="4:4" x14ac:dyDescent="0.2">
      <c r="D37" s="146"/>
    </row>
    <row r="38" spans="4:4" x14ac:dyDescent="0.2">
      <c r="D38" s="146"/>
    </row>
    <row r="39" spans="4:4" x14ac:dyDescent="0.2">
      <c r="D39" s="146"/>
    </row>
    <row r="40" spans="4:4" x14ac:dyDescent="0.2">
      <c r="D40" s="146"/>
    </row>
    <row r="41" spans="4:4" x14ac:dyDescent="0.2">
      <c r="D41" s="146"/>
    </row>
    <row r="42" spans="4:4" x14ac:dyDescent="0.2">
      <c r="D42" s="146"/>
    </row>
    <row r="43" spans="4:4" x14ac:dyDescent="0.2">
      <c r="D43" s="146"/>
    </row>
    <row r="44" spans="4:4" x14ac:dyDescent="0.2">
      <c r="D44" s="146"/>
    </row>
    <row r="45" spans="4:4" x14ac:dyDescent="0.2">
      <c r="D45" s="146"/>
    </row>
    <row r="46" spans="4:4" x14ac:dyDescent="0.2">
      <c r="D46" s="146"/>
    </row>
    <row r="47" spans="4:4" x14ac:dyDescent="0.2">
      <c r="D47" s="146"/>
    </row>
    <row r="48" spans="4:4" x14ac:dyDescent="0.2">
      <c r="D48" s="146"/>
    </row>
    <row r="49" spans="4:4" x14ac:dyDescent="0.2">
      <c r="D49" s="146"/>
    </row>
    <row r="50" spans="4:4" x14ac:dyDescent="0.2">
      <c r="D50" s="146"/>
    </row>
    <row r="51" spans="4:4" x14ac:dyDescent="0.2">
      <c r="D51" s="146"/>
    </row>
    <row r="52" spans="4:4" x14ac:dyDescent="0.2">
      <c r="D52" s="146"/>
    </row>
    <row r="53" spans="4:4" x14ac:dyDescent="0.2">
      <c r="D53" s="146"/>
    </row>
    <row r="54" spans="4:4" x14ac:dyDescent="0.2">
      <c r="D54" s="146"/>
    </row>
    <row r="55" spans="4:4" x14ac:dyDescent="0.2">
      <c r="D55" s="146"/>
    </row>
    <row r="56" spans="4:4" x14ac:dyDescent="0.2">
      <c r="D56" s="146"/>
    </row>
    <row r="57" spans="4:4" x14ac:dyDescent="0.2">
      <c r="D57" s="146"/>
    </row>
    <row r="58" spans="4:4" x14ac:dyDescent="0.2">
      <c r="D58" s="146"/>
    </row>
    <row r="59" spans="4:4" x14ac:dyDescent="0.2">
      <c r="D59" s="146"/>
    </row>
    <row r="60" spans="4:4" x14ac:dyDescent="0.2">
      <c r="D60" s="146"/>
    </row>
    <row r="61" spans="4:4" x14ac:dyDescent="0.2">
      <c r="D61" s="146"/>
    </row>
    <row r="62" spans="4:4" x14ac:dyDescent="0.2">
      <c r="D62" s="146"/>
    </row>
    <row r="63" spans="4:4" x14ac:dyDescent="0.2">
      <c r="D63" s="146"/>
    </row>
    <row r="64" spans="4:4" x14ac:dyDescent="0.2">
      <c r="D64" s="146"/>
    </row>
    <row r="65" spans="4:4" x14ac:dyDescent="0.2">
      <c r="D65" s="146"/>
    </row>
    <row r="66" spans="4:4" x14ac:dyDescent="0.2">
      <c r="D66" s="146"/>
    </row>
    <row r="67" spans="4:4" x14ac:dyDescent="0.2">
      <c r="D67" s="146"/>
    </row>
    <row r="68" spans="4:4" x14ac:dyDescent="0.2">
      <c r="D68" s="146"/>
    </row>
    <row r="69" spans="4:4" x14ac:dyDescent="0.2">
      <c r="D69" s="146"/>
    </row>
    <row r="70" spans="4:4" x14ac:dyDescent="0.2">
      <c r="D70" s="146"/>
    </row>
    <row r="71" spans="4:4" x14ac:dyDescent="0.2">
      <c r="D71" s="146"/>
    </row>
    <row r="72" spans="4:4" x14ac:dyDescent="0.2">
      <c r="D72" s="146"/>
    </row>
    <row r="73" spans="4:4" x14ac:dyDescent="0.2">
      <c r="D73" s="146"/>
    </row>
    <row r="74" spans="4:4" x14ac:dyDescent="0.2">
      <c r="D74" s="146"/>
    </row>
    <row r="75" spans="4:4" x14ac:dyDescent="0.2">
      <c r="D75" s="146"/>
    </row>
    <row r="76" spans="4:4" x14ac:dyDescent="0.2">
      <c r="D76" s="146"/>
    </row>
    <row r="77" spans="4:4" x14ac:dyDescent="0.2">
      <c r="D77" s="146"/>
    </row>
    <row r="78" spans="4:4" x14ac:dyDescent="0.2">
      <c r="D78" s="146"/>
    </row>
    <row r="79" spans="4:4" x14ac:dyDescent="0.2">
      <c r="D79" s="146"/>
    </row>
    <row r="80" spans="4:4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sheetProtection password="B85D" sheet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15" sqref="C15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ht="25.5" x14ac:dyDescent="0.2">
      <c r="A3" s="149" t="s">
        <v>30</v>
      </c>
      <c r="B3" s="156" t="s">
        <v>52</v>
      </c>
      <c r="C3" s="170" t="s">
        <v>53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56</v>
      </c>
      <c r="C4" s="171" t="s">
        <v>182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44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74</v>
      </c>
      <c r="C8" s="203" t="s">
        <v>89</v>
      </c>
      <c r="D8" s="209"/>
      <c r="E8" s="179"/>
      <c r="F8" s="325">
        <f>SUM(G9:G17)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74</v>
      </c>
      <c r="C9" s="204" t="s">
        <v>211</v>
      </c>
      <c r="D9" s="210" t="s">
        <v>188</v>
      </c>
      <c r="E9" s="180">
        <v>1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outlineLevel="1" x14ac:dyDescent="0.2">
      <c r="A10" s="186"/>
      <c r="B10" s="176"/>
      <c r="C10" s="216" t="s">
        <v>212</v>
      </c>
      <c r="D10" s="211"/>
      <c r="E10" s="212">
        <v>1</v>
      </c>
      <c r="F10" s="183"/>
      <c r="G10" s="183"/>
      <c r="H10" s="184"/>
      <c r="I10" s="188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outlineLevel="1" x14ac:dyDescent="0.2">
      <c r="A11" s="186">
        <v>2</v>
      </c>
      <c r="B11" s="176" t="s">
        <v>95</v>
      </c>
      <c r="C11" s="204" t="s">
        <v>213</v>
      </c>
      <c r="D11" s="210" t="s">
        <v>188</v>
      </c>
      <c r="E11" s="180">
        <v>1</v>
      </c>
      <c r="F11" s="182"/>
      <c r="G11" s="183">
        <f>ROUND(E11*F11,2)</f>
        <v>0</v>
      </c>
      <c r="H11" s="184"/>
      <c r="I11" s="188" t="s">
        <v>159</v>
      </c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>
        <v>21</v>
      </c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ht="33.75" outlineLevel="1" x14ac:dyDescent="0.2">
      <c r="A12" s="186"/>
      <c r="B12" s="176"/>
      <c r="C12" s="243" t="s">
        <v>214</v>
      </c>
      <c r="D12" s="211"/>
      <c r="E12" s="212">
        <v>1</v>
      </c>
      <c r="F12" s="183"/>
      <c r="G12" s="183"/>
      <c r="H12" s="184"/>
      <c r="I12" s="188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outlineLevel="1" x14ac:dyDescent="0.2">
      <c r="A13" s="186">
        <v>3</v>
      </c>
      <c r="B13" s="176" t="s">
        <v>103</v>
      </c>
      <c r="C13" s="204" t="s">
        <v>202</v>
      </c>
      <c r="D13" s="210" t="s">
        <v>188</v>
      </c>
      <c r="E13" s="180">
        <v>2</v>
      </c>
      <c r="F13" s="182"/>
      <c r="G13" s="183">
        <f>ROUND(E13*F13,2)</f>
        <v>0</v>
      </c>
      <c r="H13" s="184"/>
      <c r="I13" s="188" t="s">
        <v>159</v>
      </c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>
        <v>21</v>
      </c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outlineLevel="1" x14ac:dyDescent="0.2">
      <c r="A14" s="186">
        <v>4</v>
      </c>
      <c r="B14" s="176" t="s">
        <v>108</v>
      </c>
      <c r="C14" s="204" t="s">
        <v>215</v>
      </c>
      <c r="D14" s="210" t="s">
        <v>188</v>
      </c>
      <c r="E14" s="180">
        <v>9</v>
      </c>
      <c r="F14" s="182"/>
      <c r="G14" s="183">
        <f>ROUND(E14*F14,2)</f>
        <v>0</v>
      </c>
      <c r="H14" s="184"/>
      <c r="I14" s="188" t="s">
        <v>159</v>
      </c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>
        <v>21</v>
      </c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ht="22.5" outlineLevel="1" x14ac:dyDescent="0.2">
      <c r="A15" s="186"/>
      <c r="B15" s="176"/>
      <c r="C15" s="243" t="s">
        <v>216</v>
      </c>
      <c r="D15" s="211"/>
      <c r="E15" s="212">
        <v>9</v>
      </c>
      <c r="F15" s="183"/>
      <c r="G15" s="183"/>
      <c r="H15" s="184"/>
      <c r="I15" s="188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outlineLevel="1" x14ac:dyDescent="0.2">
      <c r="A16" s="186">
        <v>5</v>
      </c>
      <c r="B16" s="176" t="s">
        <v>113</v>
      </c>
      <c r="C16" s="204" t="s">
        <v>217</v>
      </c>
      <c r="D16" s="210" t="s">
        <v>188</v>
      </c>
      <c r="E16" s="180">
        <v>1</v>
      </c>
      <c r="F16" s="182"/>
      <c r="G16" s="183">
        <f>ROUND(E16*F16,2)</f>
        <v>0</v>
      </c>
      <c r="H16" s="184"/>
      <c r="I16" s="188" t="s">
        <v>159</v>
      </c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>
        <v>21</v>
      </c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ht="13.5" outlineLevel="1" thickBot="1" x14ac:dyDescent="0.25">
      <c r="A17" s="194"/>
      <c r="B17" s="195"/>
      <c r="C17" s="217" t="s">
        <v>218</v>
      </c>
      <c r="D17" s="213"/>
      <c r="E17" s="214">
        <v>1</v>
      </c>
      <c r="F17" s="215"/>
      <c r="G17" s="215"/>
      <c r="H17" s="196"/>
      <c r="I17" s="19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hidden="1" x14ac:dyDescent="0.2">
      <c r="C18" s="81"/>
      <c r="D18" s="146"/>
      <c r="AK18">
        <f>SUM(AK1:AK17)</f>
        <v>0</v>
      </c>
      <c r="AL18">
        <f>SUM(AL1:AL17)</f>
        <v>0</v>
      </c>
      <c r="AN18">
        <v>15</v>
      </c>
      <c r="AO18">
        <v>21</v>
      </c>
    </row>
    <row r="19" spans="1:60" ht="13.5" hidden="1" thickBot="1" x14ac:dyDescent="0.25">
      <c r="A19" s="198"/>
      <c r="B19" s="199" t="s">
        <v>176</v>
      </c>
      <c r="C19" s="205"/>
      <c r="D19" s="200"/>
      <c r="E19" s="201"/>
      <c r="F19" s="201"/>
      <c r="G19" s="202">
        <f>F8</f>
        <v>0</v>
      </c>
      <c r="AN19">
        <f>SUMIF(AM8:AM18,AN18,G8:G18)</f>
        <v>0</v>
      </c>
      <c r="AO19">
        <f>SUMIF(AM8:AM18,AO18,G8:G18)</f>
        <v>0</v>
      </c>
    </row>
    <row r="20" spans="1:60" x14ac:dyDescent="0.2">
      <c r="D20" s="146"/>
    </row>
    <row r="21" spans="1:60" x14ac:dyDescent="0.2">
      <c r="D21" s="146"/>
    </row>
    <row r="22" spans="1:60" x14ac:dyDescent="0.2">
      <c r="D22" s="146"/>
    </row>
    <row r="23" spans="1:60" x14ac:dyDescent="0.2">
      <c r="D23" s="146"/>
    </row>
    <row r="24" spans="1:60" x14ac:dyDescent="0.2">
      <c r="D24" s="146"/>
    </row>
    <row r="25" spans="1:60" x14ac:dyDescent="0.2">
      <c r="D25" s="146"/>
    </row>
    <row r="26" spans="1:60" x14ac:dyDescent="0.2">
      <c r="D26" s="146"/>
    </row>
    <row r="27" spans="1:60" x14ac:dyDescent="0.2">
      <c r="D27" s="146"/>
    </row>
    <row r="28" spans="1:60" x14ac:dyDescent="0.2">
      <c r="D28" s="146"/>
    </row>
    <row r="29" spans="1:60" x14ac:dyDescent="0.2">
      <c r="D29" s="146"/>
    </row>
    <row r="30" spans="1:60" x14ac:dyDescent="0.2">
      <c r="D30" s="146"/>
    </row>
    <row r="31" spans="1:60" x14ac:dyDescent="0.2">
      <c r="D31" s="146"/>
    </row>
    <row r="32" spans="1:60" x14ac:dyDescent="0.2">
      <c r="D32" s="146"/>
    </row>
    <row r="33" spans="4:4" x14ac:dyDescent="0.2">
      <c r="D33" s="146"/>
    </row>
    <row r="34" spans="4:4" x14ac:dyDescent="0.2">
      <c r="D34" s="146"/>
    </row>
    <row r="35" spans="4:4" x14ac:dyDescent="0.2">
      <c r="D35" s="146"/>
    </row>
    <row r="36" spans="4:4" x14ac:dyDescent="0.2">
      <c r="D36" s="146"/>
    </row>
    <row r="37" spans="4:4" x14ac:dyDescent="0.2">
      <c r="D37" s="146"/>
    </row>
    <row r="38" spans="4:4" x14ac:dyDescent="0.2">
      <c r="D38" s="146"/>
    </row>
    <row r="39" spans="4:4" x14ac:dyDescent="0.2">
      <c r="D39" s="146"/>
    </row>
    <row r="40" spans="4:4" x14ac:dyDescent="0.2">
      <c r="D40" s="146"/>
    </row>
    <row r="41" spans="4:4" x14ac:dyDescent="0.2">
      <c r="D41" s="146"/>
    </row>
    <row r="42" spans="4:4" x14ac:dyDescent="0.2">
      <c r="D42" s="146"/>
    </row>
    <row r="43" spans="4:4" x14ac:dyDescent="0.2">
      <c r="D43" s="146"/>
    </row>
    <row r="44" spans="4:4" x14ac:dyDescent="0.2">
      <c r="D44" s="146"/>
    </row>
    <row r="45" spans="4:4" x14ac:dyDescent="0.2">
      <c r="D45" s="146"/>
    </row>
    <row r="46" spans="4:4" x14ac:dyDescent="0.2">
      <c r="D46" s="146"/>
    </row>
    <row r="47" spans="4:4" x14ac:dyDescent="0.2">
      <c r="D47" s="146"/>
    </row>
    <row r="48" spans="4:4" x14ac:dyDescent="0.2">
      <c r="D48" s="146"/>
    </row>
    <row r="49" spans="4:4" x14ac:dyDescent="0.2">
      <c r="D49" s="146"/>
    </row>
    <row r="50" spans="4:4" x14ac:dyDescent="0.2">
      <c r="D50" s="146"/>
    </row>
    <row r="51" spans="4:4" x14ac:dyDescent="0.2">
      <c r="D51" s="146"/>
    </row>
    <row r="52" spans="4:4" x14ac:dyDescent="0.2">
      <c r="D52" s="146"/>
    </row>
    <row r="53" spans="4:4" x14ac:dyDescent="0.2">
      <c r="D53" s="146"/>
    </row>
    <row r="54" spans="4:4" x14ac:dyDescent="0.2">
      <c r="D54" s="146"/>
    </row>
    <row r="55" spans="4:4" x14ac:dyDescent="0.2">
      <c r="D55" s="146"/>
    </row>
    <row r="56" spans="4:4" x14ac:dyDescent="0.2">
      <c r="D56" s="146"/>
    </row>
    <row r="57" spans="4:4" x14ac:dyDescent="0.2">
      <c r="D57" s="146"/>
    </row>
    <row r="58" spans="4:4" x14ac:dyDescent="0.2">
      <c r="D58" s="146"/>
    </row>
    <row r="59" spans="4:4" x14ac:dyDescent="0.2">
      <c r="D59" s="146"/>
    </row>
    <row r="60" spans="4:4" x14ac:dyDescent="0.2">
      <c r="D60" s="146"/>
    </row>
    <row r="61" spans="4:4" x14ac:dyDescent="0.2">
      <c r="D61" s="146"/>
    </row>
    <row r="62" spans="4:4" x14ac:dyDescent="0.2">
      <c r="D62" s="146"/>
    </row>
    <row r="63" spans="4:4" x14ac:dyDescent="0.2">
      <c r="D63" s="146"/>
    </row>
    <row r="64" spans="4:4" x14ac:dyDescent="0.2">
      <c r="D64" s="146"/>
    </row>
    <row r="65" spans="4:4" x14ac:dyDescent="0.2">
      <c r="D65" s="146"/>
    </row>
    <row r="66" spans="4:4" x14ac:dyDescent="0.2">
      <c r="D66" s="146"/>
    </row>
    <row r="67" spans="4:4" x14ac:dyDescent="0.2">
      <c r="D67" s="146"/>
    </row>
    <row r="68" spans="4:4" x14ac:dyDescent="0.2">
      <c r="D68" s="146"/>
    </row>
    <row r="69" spans="4:4" x14ac:dyDescent="0.2">
      <c r="D69" s="146"/>
    </row>
    <row r="70" spans="4:4" x14ac:dyDescent="0.2">
      <c r="D70" s="146"/>
    </row>
    <row r="71" spans="4:4" x14ac:dyDescent="0.2">
      <c r="D71" s="146"/>
    </row>
    <row r="72" spans="4:4" x14ac:dyDescent="0.2">
      <c r="D72" s="146"/>
    </row>
    <row r="73" spans="4:4" x14ac:dyDescent="0.2">
      <c r="D73" s="146"/>
    </row>
    <row r="74" spans="4:4" x14ac:dyDescent="0.2">
      <c r="D74" s="146"/>
    </row>
    <row r="75" spans="4:4" x14ac:dyDescent="0.2">
      <c r="D75" s="146"/>
    </row>
    <row r="76" spans="4:4" x14ac:dyDescent="0.2">
      <c r="D76" s="146"/>
    </row>
    <row r="77" spans="4:4" x14ac:dyDescent="0.2">
      <c r="D77" s="146"/>
    </row>
    <row r="78" spans="4:4" x14ac:dyDescent="0.2">
      <c r="D78" s="146"/>
    </row>
    <row r="79" spans="4:4" x14ac:dyDescent="0.2">
      <c r="D79" s="146"/>
    </row>
    <row r="80" spans="4:4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workbookViewId="0">
      <selection activeCell="C31" sqref="C3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ht="25.5" x14ac:dyDescent="0.2">
      <c r="A3" s="149" t="s">
        <v>30</v>
      </c>
      <c r="B3" s="156" t="s">
        <v>52</v>
      </c>
      <c r="C3" s="170" t="s">
        <v>53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58</v>
      </c>
      <c r="C4" s="171" t="s">
        <v>183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44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74</v>
      </c>
      <c r="C8" s="203" t="s">
        <v>89</v>
      </c>
      <c r="D8" s="209"/>
      <c r="E8" s="179"/>
      <c r="F8" s="325">
        <f>SUM(G9:G26)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74</v>
      </c>
      <c r="C9" s="204" t="s">
        <v>202</v>
      </c>
      <c r="D9" s="210" t="s">
        <v>188</v>
      </c>
      <c r="E9" s="180">
        <v>3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outlineLevel="1" x14ac:dyDescent="0.2">
      <c r="A10" s="186">
        <v>2</v>
      </c>
      <c r="B10" s="176" t="s">
        <v>95</v>
      </c>
      <c r="C10" s="204" t="s">
        <v>219</v>
      </c>
      <c r="D10" s="210" t="s">
        <v>188</v>
      </c>
      <c r="E10" s="180">
        <v>1</v>
      </c>
      <c r="F10" s="182"/>
      <c r="G10" s="183">
        <f>ROUND(E10*F10,2)</f>
        <v>0</v>
      </c>
      <c r="H10" s="184"/>
      <c r="I10" s="188" t="s">
        <v>159</v>
      </c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>
        <v>21</v>
      </c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ht="22.5" outlineLevel="1" x14ac:dyDescent="0.2">
      <c r="A11" s="186"/>
      <c r="B11" s="176"/>
      <c r="C11" s="243" t="s">
        <v>220</v>
      </c>
      <c r="D11" s="211"/>
      <c r="E11" s="212">
        <v>1</v>
      </c>
      <c r="F11" s="183"/>
      <c r="G11" s="183"/>
      <c r="H11" s="184"/>
      <c r="I11" s="188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86">
        <v>3</v>
      </c>
      <c r="B12" s="176" t="s">
        <v>103</v>
      </c>
      <c r="C12" s="204" t="s">
        <v>221</v>
      </c>
      <c r="D12" s="210" t="s">
        <v>188</v>
      </c>
      <c r="E12" s="241">
        <v>1</v>
      </c>
      <c r="F12" s="182"/>
      <c r="G12" s="183">
        <f>ROUND(E12*F12,2)</f>
        <v>0</v>
      </c>
      <c r="H12" s="184"/>
      <c r="I12" s="188" t="s">
        <v>159</v>
      </c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>
        <v>21</v>
      </c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ht="22.5" outlineLevel="1" x14ac:dyDescent="0.2">
      <c r="A13" s="186"/>
      <c r="B13" s="176"/>
      <c r="C13" s="243" t="s">
        <v>222</v>
      </c>
      <c r="D13" s="211"/>
      <c r="E13" s="242">
        <v>1</v>
      </c>
      <c r="F13" s="183"/>
      <c r="G13" s="183"/>
      <c r="H13" s="184"/>
      <c r="I13" s="188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outlineLevel="1" x14ac:dyDescent="0.2">
      <c r="A14" s="186"/>
      <c r="B14" s="176"/>
      <c r="C14" s="216" t="s">
        <v>223</v>
      </c>
      <c r="D14" s="211"/>
      <c r="E14" s="212"/>
      <c r="F14" s="183"/>
      <c r="G14" s="183"/>
      <c r="H14" s="184"/>
      <c r="I14" s="188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outlineLevel="1" x14ac:dyDescent="0.2">
      <c r="A15" s="186">
        <v>4</v>
      </c>
      <c r="B15" s="176" t="s">
        <v>108</v>
      </c>
      <c r="C15" s="204" t="s">
        <v>224</v>
      </c>
      <c r="D15" s="210" t="s">
        <v>188</v>
      </c>
      <c r="E15" s="180">
        <v>4</v>
      </c>
      <c r="F15" s="182"/>
      <c r="G15" s="183">
        <f>ROUND(E15*F15,2)</f>
        <v>0</v>
      </c>
      <c r="H15" s="184"/>
      <c r="I15" s="188" t="s">
        <v>159</v>
      </c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>
        <v>21</v>
      </c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outlineLevel="1" x14ac:dyDescent="0.2">
      <c r="A16" s="186"/>
      <c r="B16" s="176"/>
      <c r="C16" s="216" t="s">
        <v>225</v>
      </c>
      <c r="D16" s="211"/>
      <c r="E16" s="212">
        <v>4</v>
      </c>
      <c r="F16" s="183"/>
      <c r="G16" s="183"/>
      <c r="H16" s="184"/>
      <c r="I16" s="188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outlineLevel="1" x14ac:dyDescent="0.2">
      <c r="A17" s="186">
        <v>5</v>
      </c>
      <c r="B17" s="176" t="s">
        <v>113</v>
      </c>
      <c r="C17" s="204" t="s">
        <v>226</v>
      </c>
      <c r="D17" s="210" t="s">
        <v>188</v>
      </c>
      <c r="E17" s="180">
        <v>4</v>
      </c>
      <c r="F17" s="182"/>
      <c r="G17" s="183">
        <f>ROUND(E17*F17,2)</f>
        <v>0</v>
      </c>
      <c r="H17" s="184"/>
      <c r="I17" s="188" t="s">
        <v>159</v>
      </c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>
        <v>21</v>
      </c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outlineLevel="1" x14ac:dyDescent="0.2">
      <c r="A18" s="186">
        <v>6</v>
      </c>
      <c r="B18" s="176" t="s">
        <v>118</v>
      </c>
      <c r="C18" s="204" t="s">
        <v>227</v>
      </c>
      <c r="D18" s="210" t="s">
        <v>188</v>
      </c>
      <c r="E18" s="180">
        <v>50</v>
      </c>
      <c r="F18" s="182"/>
      <c r="G18" s="183">
        <f>ROUND(E18*F18,2)</f>
        <v>0</v>
      </c>
      <c r="H18" s="184"/>
      <c r="I18" s="188" t="s">
        <v>159</v>
      </c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>
        <v>21</v>
      </c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ht="22.5" outlineLevel="1" x14ac:dyDescent="0.2">
      <c r="A19" s="186"/>
      <c r="B19" s="176"/>
      <c r="C19" s="216" t="s">
        <v>228</v>
      </c>
      <c r="D19" s="211"/>
      <c r="E19" s="212">
        <v>50</v>
      </c>
      <c r="F19" s="183"/>
      <c r="G19" s="183"/>
      <c r="H19" s="184"/>
      <c r="I19" s="188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outlineLevel="1" x14ac:dyDescent="0.2">
      <c r="A20" s="186">
        <v>7</v>
      </c>
      <c r="B20" s="176" t="s">
        <v>121</v>
      </c>
      <c r="C20" s="204" t="s">
        <v>229</v>
      </c>
      <c r="D20" s="210" t="s">
        <v>188</v>
      </c>
      <c r="E20" s="180">
        <v>5</v>
      </c>
      <c r="F20" s="182"/>
      <c r="G20" s="183">
        <f>ROUND(E20*F20,2)</f>
        <v>0</v>
      </c>
      <c r="H20" s="184"/>
      <c r="I20" s="188" t="s">
        <v>159</v>
      </c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>
        <v>21</v>
      </c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ht="22.5" outlineLevel="1" x14ac:dyDescent="0.2">
      <c r="A21" s="186"/>
      <c r="B21" s="176"/>
      <c r="C21" s="216" t="s">
        <v>230</v>
      </c>
      <c r="D21" s="211"/>
      <c r="E21" s="212">
        <v>5</v>
      </c>
      <c r="F21" s="183"/>
      <c r="G21" s="183"/>
      <c r="H21" s="184"/>
      <c r="I21" s="188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1:60" outlineLevel="1" x14ac:dyDescent="0.2">
      <c r="A22" s="186">
        <v>8</v>
      </c>
      <c r="B22" s="176" t="s">
        <v>124</v>
      </c>
      <c r="C22" s="204" t="s">
        <v>231</v>
      </c>
      <c r="D22" s="210" t="s">
        <v>188</v>
      </c>
      <c r="E22" s="241">
        <v>1</v>
      </c>
      <c r="F22" s="182"/>
      <c r="G22" s="183">
        <f>ROUND(E22*F22,2)</f>
        <v>0</v>
      </c>
      <c r="H22" s="184"/>
      <c r="I22" s="188" t="s">
        <v>159</v>
      </c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>
        <v>21</v>
      </c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1:60" outlineLevel="1" x14ac:dyDescent="0.2">
      <c r="A23" s="186"/>
      <c r="B23" s="176"/>
      <c r="C23" s="243" t="s">
        <v>232</v>
      </c>
      <c r="D23" s="211"/>
      <c r="E23" s="242">
        <v>1</v>
      </c>
      <c r="F23" s="183"/>
      <c r="G23" s="183"/>
      <c r="H23" s="184"/>
      <c r="I23" s="188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</row>
    <row r="24" spans="1:60" ht="22.5" outlineLevel="1" x14ac:dyDescent="0.2">
      <c r="A24" s="186">
        <v>9</v>
      </c>
      <c r="B24" s="176" t="s">
        <v>126</v>
      </c>
      <c r="C24" s="204" t="s">
        <v>233</v>
      </c>
      <c r="D24" s="210" t="s">
        <v>188</v>
      </c>
      <c r="E24" s="180">
        <v>4</v>
      </c>
      <c r="F24" s="182"/>
      <c r="G24" s="183">
        <f>ROUND(E24*F24,2)</f>
        <v>0</v>
      </c>
      <c r="H24" s="184"/>
      <c r="I24" s="188" t="s">
        <v>159</v>
      </c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>
        <v>21</v>
      </c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</row>
    <row r="25" spans="1:60" ht="33.75" outlineLevel="1" x14ac:dyDescent="0.2">
      <c r="A25" s="186"/>
      <c r="B25" s="176"/>
      <c r="C25" s="216" t="s">
        <v>234</v>
      </c>
      <c r="D25" s="211"/>
      <c r="E25" s="212"/>
      <c r="F25" s="183"/>
      <c r="G25" s="183"/>
      <c r="H25" s="184"/>
      <c r="I25" s="188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</row>
    <row r="26" spans="1:60" ht="13.5" outlineLevel="1" thickBot="1" x14ac:dyDescent="0.25">
      <c r="A26" s="194"/>
      <c r="B26" s="195"/>
      <c r="C26" s="217" t="s">
        <v>235</v>
      </c>
      <c r="D26" s="213"/>
      <c r="E26" s="214">
        <v>4</v>
      </c>
      <c r="F26" s="215"/>
      <c r="G26" s="215"/>
      <c r="H26" s="196"/>
      <c r="I26" s="19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</row>
    <row r="27" spans="1:60" outlineLevel="1" x14ac:dyDescent="0.2">
      <c r="A27" s="258"/>
      <c r="B27" s="266"/>
      <c r="C27" s="267"/>
      <c r="D27" s="268"/>
      <c r="E27" s="269"/>
      <c r="F27" s="262"/>
      <c r="G27" s="262"/>
      <c r="H27" s="262"/>
      <c r="I27" s="262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</row>
    <row r="28" spans="1:60" outlineLevel="1" x14ac:dyDescent="0.2">
      <c r="A28" s="258"/>
      <c r="B28" s="266"/>
      <c r="C28" s="267"/>
      <c r="D28" s="268"/>
      <c r="E28" s="269"/>
      <c r="F28" s="262"/>
      <c r="G28" s="262"/>
      <c r="H28" s="262"/>
      <c r="I28" s="262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</row>
    <row r="29" spans="1:60" ht="13.5" thickBot="1" x14ac:dyDescent="0.25">
      <c r="C29" s="81"/>
      <c r="D29" s="146"/>
      <c r="AK29">
        <f>SUM(AK1:AK26)</f>
        <v>0</v>
      </c>
      <c r="AL29">
        <f>SUM(AL1:AL26)</f>
        <v>0</v>
      </c>
      <c r="AN29">
        <v>15</v>
      </c>
      <c r="AO29">
        <v>21</v>
      </c>
    </row>
    <row r="30" spans="1:60" ht="13.5" thickBot="1" x14ac:dyDescent="0.25">
      <c r="A30" s="198"/>
      <c r="B30" s="199" t="s">
        <v>176</v>
      </c>
      <c r="C30" s="205"/>
      <c r="D30" s="200"/>
      <c r="E30" s="201"/>
      <c r="F30" s="201"/>
      <c r="G30" s="202">
        <f>F8</f>
        <v>0</v>
      </c>
      <c r="AN30">
        <f>SUMIF(AM8:AM29,AN29,G8:G29)</f>
        <v>0</v>
      </c>
      <c r="AO30">
        <f>SUMIF(AM8:AM29,AO29,G8:G29)</f>
        <v>0</v>
      </c>
    </row>
    <row r="31" spans="1:60" x14ac:dyDescent="0.2">
      <c r="D31" s="146"/>
    </row>
    <row r="32" spans="1:60" x14ac:dyDescent="0.2">
      <c r="D32" s="146"/>
    </row>
    <row r="33" spans="4:4" x14ac:dyDescent="0.2">
      <c r="D33" s="146"/>
    </row>
    <row r="34" spans="4:4" x14ac:dyDescent="0.2">
      <c r="D34" s="146"/>
    </row>
    <row r="35" spans="4:4" x14ac:dyDescent="0.2">
      <c r="D35" s="146"/>
    </row>
    <row r="36" spans="4:4" x14ac:dyDescent="0.2">
      <c r="D36" s="146"/>
    </row>
    <row r="37" spans="4:4" x14ac:dyDescent="0.2">
      <c r="D37" s="146"/>
    </row>
    <row r="38" spans="4:4" x14ac:dyDescent="0.2">
      <c r="D38" s="146"/>
    </row>
    <row r="39" spans="4:4" x14ac:dyDescent="0.2">
      <c r="D39" s="146"/>
    </row>
    <row r="40" spans="4:4" x14ac:dyDescent="0.2">
      <c r="D40" s="146"/>
    </row>
    <row r="41" spans="4:4" x14ac:dyDescent="0.2">
      <c r="D41" s="146"/>
    </row>
    <row r="42" spans="4:4" x14ac:dyDescent="0.2">
      <c r="D42" s="146"/>
    </row>
    <row r="43" spans="4:4" x14ac:dyDescent="0.2">
      <c r="D43" s="146"/>
    </row>
    <row r="44" spans="4:4" x14ac:dyDescent="0.2">
      <c r="D44" s="146"/>
    </row>
    <row r="45" spans="4:4" x14ac:dyDescent="0.2">
      <c r="D45" s="146"/>
    </row>
    <row r="46" spans="4:4" x14ac:dyDescent="0.2">
      <c r="D46" s="146"/>
    </row>
    <row r="47" spans="4:4" x14ac:dyDescent="0.2">
      <c r="D47" s="146"/>
    </row>
    <row r="48" spans="4:4" x14ac:dyDescent="0.2">
      <c r="D48" s="146"/>
    </row>
    <row r="49" spans="4:4" x14ac:dyDescent="0.2">
      <c r="D49" s="146"/>
    </row>
    <row r="50" spans="4:4" x14ac:dyDescent="0.2">
      <c r="D50" s="146"/>
    </row>
    <row r="51" spans="4:4" x14ac:dyDescent="0.2">
      <c r="D51" s="146"/>
    </row>
    <row r="52" spans="4:4" x14ac:dyDescent="0.2">
      <c r="D52" s="146"/>
    </row>
    <row r="53" spans="4:4" x14ac:dyDescent="0.2">
      <c r="D53" s="146"/>
    </row>
    <row r="54" spans="4:4" x14ac:dyDescent="0.2">
      <c r="D54" s="146"/>
    </row>
    <row r="55" spans="4:4" x14ac:dyDescent="0.2">
      <c r="D55" s="146"/>
    </row>
    <row r="56" spans="4:4" x14ac:dyDescent="0.2">
      <c r="D56" s="146"/>
    </row>
    <row r="57" spans="4:4" x14ac:dyDescent="0.2">
      <c r="D57" s="146"/>
    </row>
    <row r="58" spans="4:4" x14ac:dyDescent="0.2">
      <c r="D58" s="146"/>
    </row>
    <row r="59" spans="4:4" x14ac:dyDescent="0.2">
      <c r="D59" s="146"/>
    </row>
    <row r="60" spans="4:4" x14ac:dyDescent="0.2">
      <c r="D60" s="146"/>
    </row>
    <row r="61" spans="4:4" x14ac:dyDescent="0.2">
      <c r="D61" s="146"/>
    </row>
    <row r="62" spans="4:4" x14ac:dyDescent="0.2">
      <c r="D62" s="146"/>
    </row>
    <row r="63" spans="4:4" x14ac:dyDescent="0.2">
      <c r="D63" s="146"/>
    </row>
    <row r="64" spans="4:4" x14ac:dyDescent="0.2">
      <c r="D64" s="146"/>
    </row>
    <row r="65" spans="4:4" x14ac:dyDescent="0.2">
      <c r="D65" s="146"/>
    </row>
    <row r="66" spans="4:4" x14ac:dyDescent="0.2">
      <c r="D66" s="146"/>
    </row>
    <row r="67" spans="4:4" x14ac:dyDescent="0.2">
      <c r="D67" s="146"/>
    </row>
    <row r="68" spans="4:4" x14ac:dyDescent="0.2">
      <c r="D68" s="146"/>
    </row>
    <row r="69" spans="4:4" x14ac:dyDescent="0.2">
      <c r="D69" s="146"/>
    </row>
    <row r="70" spans="4:4" x14ac:dyDescent="0.2">
      <c r="D70" s="146"/>
    </row>
    <row r="71" spans="4:4" x14ac:dyDescent="0.2">
      <c r="D71" s="146"/>
    </row>
    <row r="72" spans="4:4" x14ac:dyDescent="0.2">
      <c r="D72" s="146"/>
    </row>
    <row r="73" spans="4:4" x14ac:dyDescent="0.2">
      <c r="D73" s="146"/>
    </row>
    <row r="74" spans="4:4" x14ac:dyDescent="0.2">
      <c r="D74" s="146"/>
    </row>
    <row r="75" spans="4:4" x14ac:dyDescent="0.2">
      <c r="D75" s="146"/>
    </row>
    <row r="76" spans="4:4" x14ac:dyDescent="0.2">
      <c r="D76" s="146"/>
    </row>
    <row r="77" spans="4:4" x14ac:dyDescent="0.2">
      <c r="D77" s="146"/>
    </row>
    <row r="78" spans="4:4" x14ac:dyDescent="0.2">
      <c r="D78" s="146"/>
    </row>
    <row r="79" spans="4:4" x14ac:dyDescent="0.2">
      <c r="D79" s="146"/>
    </row>
    <row r="80" spans="4:4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  <row r="5001" spans="4:4" x14ac:dyDescent="0.2">
      <c r="D5001" s="146"/>
    </row>
    <row r="5002" spans="4:4" x14ac:dyDescent="0.2">
      <c r="D5002" s="146"/>
    </row>
  </sheetData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ht="25.5" x14ac:dyDescent="0.2">
      <c r="A3" s="149" t="s">
        <v>30</v>
      </c>
      <c r="B3" s="156" t="s">
        <v>52</v>
      </c>
      <c r="C3" s="170" t="s">
        <v>53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60</v>
      </c>
      <c r="C4" s="171" t="s">
        <v>184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44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72</v>
      </c>
      <c r="C8" s="203" t="s">
        <v>73</v>
      </c>
      <c r="D8" s="209"/>
      <c r="E8" s="179"/>
      <c r="F8" s="325">
        <f>SUM(G9:G21)</f>
        <v>0</v>
      </c>
      <c r="G8" s="326"/>
      <c r="H8" s="181"/>
      <c r="I8" s="187"/>
    </row>
    <row r="9" spans="1:60" ht="22.5" outlineLevel="1" x14ac:dyDescent="0.2">
      <c r="A9" s="186">
        <v>1</v>
      </c>
      <c r="B9" s="176" t="s">
        <v>95</v>
      </c>
      <c r="C9" s="204" t="s">
        <v>236</v>
      </c>
      <c r="D9" s="210" t="s">
        <v>192</v>
      </c>
      <c r="E9" s="180">
        <v>1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ht="22.5" outlineLevel="1" x14ac:dyDescent="0.2">
      <c r="A10" s="186"/>
      <c r="B10" s="176"/>
      <c r="C10" s="216" t="s">
        <v>237</v>
      </c>
      <c r="D10" s="211"/>
      <c r="E10" s="212">
        <v>1</v>
      </c>
      <c r="F10" s="183"/>
      <c r="G10" s="183"/>
      <c r="H10" s="184"/>
      <c r="I10" s="188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ht="22.5" outlineLevel="1" x14ac:dyDescent="0.2">
      <c r="A11" s="186"/>
      <c r="B11" s="176"/>
      <c r="C11" s="216" t="s">
        <v>238</v>
      </c>
      <c r="D11" s="211"/>
      <c r="E11" s="212"/>
      <c r="F11" s="183"/>
      <c r="G11" s="183"/>
      <c r="H11" s="184"/>
      <c r="I11" s="188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86"/>
      <c r="B12" s="176"/>
      <c r="C12" s="216" t="s">
        <v>239</v>
      </c>
      <c r="D12" s="211"/>
      <c r="E12" s="212"/>
      <c r="F12" s="183"/>
      <c r="G12" s="183"/>
      <c r="H12" s="184"/>
      <c r="I12" s="188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outlineLevel="1" x14ac:dyDescent="0.2">
      <c r="A13" s="186">
        <v>2</v>
      </c>
      <c r="B13" s="176" t="s">
        <v>118</v>
      </c>
      <c r="C13" s="204" t="s">
        <v>240</v>
      </c>
      <c r="D13" s="210" t="s">
        <v>188</v>
      </c>
      <c r="E13" s="180">
        <v>1</v>
      </c>
      <c r="F13" s="182"/>
      <c r="G13" s="183">
        <f>ROUND(E13*F13,2)</f>
        <v>0</v>
      </c>
      <c r="H13" s="184"/>
      <c r="I13" s="188" t="s">
        <v>159</v>
      </c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>
        <v>21</v>
      </c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outlineLevel="1" x14ac:dyDescent="0.2">
      <c r="A14" s="186"/>
      <c r="B14" s="176"/>
      <c r="C14" s="216" t="s">
        <v>241</v>
      </c>
      <c r="D14" s="211"/>
      <c r="E14" s="212">
        <v>1</v>
      </c>
      <c r="F14" s="183"/>
      <c r="G14" s="183"/>
      <c r="H14" s="184"/>
      <c r="I14" s="188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outlineLevel="1" x14ac:dyDescent="0.2">
      <c r="A15" s="186">
        <v>3</v>
      </c>
      <c r="B15" s="176" t="s">
        <v>121</v>
      </c>
      <c r="C15" s="204" t="s">
        <v>242</v>
      </c>
      <c r="D15" s="210" t="s">
        <v>192</v>
      </c>
      <c r="E15" s="180">
        <v>1</v>
      </c>
      <c r="F15" s="182"/>
      <c r="G15" s="183">
        <f>ROUND(E15*F15,2)</f>
        <v>0</v>
      </c>
      <c r="H15" s="184"/>
      <c r="I15" s="188" t="s">
        <v>159</v>
      </c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>
        <v>21</v>
      </c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outlineLevel="1" x14ac:dyDescent="0.2">
      <c r="A16" s="186"/>
      <c r="B16" s="176"/>
      <c r="C16" s="216" t="s">
        <v>243</v>
      </c>
      <c r="D16" s="211"/>
      <c r="E16" s="212">
        <v>1</v>
      </c>
      <c r="F16" s="183"/>
      <c r="G16" s="183"/>
      <c r="H16" s="184"/>
      <c r="I16" s="188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outlineLevel="1" x14ac:dyDescent="0.2">
      <c r="A17" s="186">
        <v>4</v>
      </c>
      <c r="B17" s="176" t="s">
        <v>126</v>
      </c>
      <c r="C17" s="204" t="s">
        <v>244</v>
      </c>
      <c r="D17" s="210" t="s">
        <v>192</v>
      </c>
      <c r="E17" s="180">
        <v>1</v>
      </c>
      <c r="F17" s="182"/>
      <c r="G17" s="183">
        <f>ROUND(E17*F17,2)</f>
        <v>0</v>
      </c>
      <c r="H17" s="184"/>
      <c r="I17" s="188" t="s">
        <v>159</v>
      </c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>
        <v>21</v>
      </c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outlineLevel="1" x14ac:dyDescent="0.2">
      <c r="A18" s="186"/>
      <c r="B18" s="176"/>
      <c r="C18" s="216" t="s">
        <v>245</v>
      </c>
      <c r="D18" s="211"/>
      <c r="E18" s="212">
        <v>1</v>
      </c>
      <c r="F18" s="183"/>
      <c r="G18" s="183"/>
      <c r="H18" s="184"/>
      <c r="I18" s="188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ht="22.5" outlineLevel="1" x14ac:dyDescent="0.2">
      <c r="A19" s="186">
        <v>5</v>
      </c>
      <c r="B19" s="176" t="s">
        <v>132</v>
      </c>
      <c r="C19" s="204" t="s">
        <v>246</v>
      </c>
      <c r="D19" s="210" t="s">
        <v>192</v>
      </c>
      <c r="E19" s="180">
        <v>1</v>
      </c>
      <c r="F19" s="182"/>
      <c r="G19" s="183">
        <f>ROUND(E19*F19,2)</f>
        <v>0</v>
      </c>
      <c r="H19" s="184"/>
      <c r="I19" s="188" t="s">
        <v>159</v>
      </c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>
        <v>21</v>
      </c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outlineLevel="1" x14ac:dyDescent="0.2">
      <c r="A20" s="186">
        <v>6</v>
      </c>
      <c r="B20" s="176" t="s">
        <v>134</v>
      </c>
      <c r="C20" s="204" t="s">
        <v>247</v>
      </c>
      <c r="D20" s="210" t="s">
        <v>192</v>
      </c>
      <c r="E20" s="180">
        <v>1</v>
      </c>
      <c r="F20" s="182"/>
      <c r="G20" s="183">
        <f>ROUND(E20*F20,2)</f>
        <v>0</v>
      </c>
      <c r="H20" s="184"/>
      <c r="I20" s="188" t="s">
        <v>159</v>
      </c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>
        <v>21</v>
      </c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outlineLevel="1" x14ac:dyDescent="0.2">
      <c r="A21" s="186"/>
      <c r="B21" s="176"/>
      <c r="C21" s="216" t="s">
        <v>248</v>
      </c>
      <c r="D21" s="211"/>
      <c r="E21" s="212">
        <v>1</v>
      </c>
      <c r="F21" s="183"/>
      <c r="G21" s="183"/>
      <c r="H21" s="184"/>
      <c r="I21" s="188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1:60" x14ac:dyDescent="0.2">
      <c r="A22" s="185" t="s">
        <v>155</v>
      </c>
      <c r="B22" s="175" t="s">
        <v>74</v>
      </c>
      <c r="C22" s="203" t="s">
        <v>75</v>
      </c>
      <c r="D22" s="209"/>
      <c r="E22" s="179"/>
      <c r="F22" s="317">
        <f>SUM(G23:G30)</f>
        <v>0</v>
      </c>
      <c r="G22" s="318"/>
      <c r="H22" s="181"/>
      <c r="I22" s="187"/>
    </row>
    <row r="23" spans="1:60" outlineLevel="1" x14ac:dyDescent="0.2">
      <c r="A23" s="186">
        <v>7</v>
      </c>
      <c r="B23" s="176" t="s">
        <v>74</v>
      </c>
      <c r="C23" s="204" t="s">
        <v>249</v>
      </c>
      <c r="D23" s="210" t="s">
        <v>188</v>
      </c>
      <c r="E23" s="180">
        <v>1</v>
      </c>
      <c r="F23" s="182"/>
      <c r="G23" s="183">
        <f>ROUND(E23*F23,2)</f>
        <v>0</v>
      </c>
      <c r="H23" s="184"/>
      <c r="I23" s="188" t="s">
        <v>159</v>
      </c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>
        <v>21</v>
      </c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</row>
    <row r="24" spans="1:60" outlineLevel="1" x14ac:dyDescent="0.2">
      <c r="A24" s="186">
        <v>8</v>
      </c>
      <c r="B24" s="176" t="s">
        <v>103</v>
      </c>
      <c r="C24" s="204" t="s">
        <v>250</v>
      </c>
      <c r="D24" s="210" t="s">
        <v>188</v>
      </c>
      <c r="E24" s="180">
        <v>14</v>
      </c>
      <c r="F24" s="182"/>
      <c r="G24" s="183">
        <f>ROUND(E24*F24,2)</f>
        <v>0</v>
      </c>
      <c r="H24" s="184"/>
      <c r="I24" s="188" t="s">
        <v>159</v>
      </c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>
        <v>21</v>
      </c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</row>
    <row r="25" spans="1:60" outlineLevel="1" x14ac:dyDescent="0.2">
      <c r="A25" s="186">
        <v>9</v>
      </c>
      <c r="B25" s="176" t="s">
        <v>108</v>
      </c>
      <c r="C25" s="204" t="s">
        <v>251</v>
      </c>
      <c r="D25" s="210" t="s">
        <v>188</v>
      </c>
      <c r="E25" s="180">
        <v>1</v>
      </c>
      <c r="F25" s="182"/>
      <c r="G25" s="183">
        <f>ROUND(E25*F25,2)</f>
        <v>0</v>
      </c>
      <c r="H25" s="184"/>
      <c r="I25" s="188" t="s">
        <v>159</v>
      </c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>
        <v>21</v>
      </c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</row>
    <row r="26" spans="1:60" ht="22.5" outlineLevel="1" x14ac:dyDescent="0.2">
      <c r="A26" s="186"/>
      <c r="B26" s="176"/>
      <c r="C26" s="216" t="s">
        <v>252</v>
      </c>
      <c r="D26" s="211"/>
      <c r="E26" s="212">
        <v>1</v>
      </c>
      <c r="F26" s="183"/>
      <c r="G26" s="183"/>
      <c r="H26" s="184"/>
      <c r="I26" s="188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</row>
    <row r="27" spans="1:60" outlineLevel="1" x14ac:dyDescent="0.2">
      <c r="A27" s="186"/>
      <c r="B27" s="176"/>
      <c r="C27" s="216" t="s">
        <v>253</v>
      </c>
      <c r="D27" s="211"/>
      <c r="E27" s="212"/>
      <c r="F27" s="183"/>
      <c r="G27" s="183"/>
      <c r="H27" s="184"/>
      <c r="I27" s="188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</row>
    <row r="28" spans="1:60" outlineLevel="1" x14ac:dyDescent="0.2">
      <c r="A28" s="186"/>
      <c r="B28" s="176"/>
      <c r="C28" s="216" t="s">
        <v>254</v>
      </c>
      <c r="D28" s="211"/>
      <c r="E28" s="212"/>
      <c r="F28" s="183"/>
      <c r="G28" s="183"/>
      <c r="H28" s="184"/>
      <c r="I28" s="188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</row>
    <row r="29" spans="1:60" ht="22.5" outlineLevel="1" x14ac:dyDescent="0.2">
      <c r="A29" s="186">
        <v>10</v>
      </c>
      <c r="B29" s="176" t="s">
        <v>113</v>
      </c>
      <c r="C29" s="204" t="s">
        <v>255</v>
      </c>
      <c r="D29" s="210" t="s">
        <v>192</v>
      </c>
      <c r="E29" s="180">
        <v>1</v>
      </c>
      <c r="F29" s="182"/>
      <c r="G29" s="183">
        <f>ROUND(E29*F29,2)</f>
        <v>0</v>
      </c>
      <c r="H29" s="184"/>
      <c r="I29" s="188" t="s">
        <v>159</v>
      </c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>
        <v>21</v>
      </c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</row>
    <row r="30" spans="1:60" ht="22.5" outlineLevel="1" x14ac:dyDescent="0.2">
      <c r="A30" s="186"/>
      <c r="B30" s="176"/>
      <c r="C30" s="216" t="s">
        <v>256</v>
      </c>
      <c r="D30" s="211"/>
      <c r="E30" s="212">
        <v>1</v>
      </c>
      <c r="F30" s="183"/>
      <c r="G30" s="183"/>
      <c r="H30" s="184"/>
      <c r="I30" s="188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</row>
    <row r="31" spans="1:60" x14ac:dyDescent="0.2">
      <c r="A31" s="185" t="s">
        <v>155</v>
      </c>
      <c r="B31" s="175" t="s">
        <v>95</v>
      </c>
      <c r="C31" s="203" t="s">
        <v>96</v>
      </c>
      <c r="D31" s="209"/>
      <c r="E31" s="179"/>
      <c r="F31" s="317">
        <f>SUM(G32:G40)</f>
        <v>0</v>
      </c>
      <c r="G31" s="318"/>
      <c r="H31" s="181"/>
      <c r="I31" s="187"/>
    </row>
    <row r="32" spans="1:60" outlineLevel="1" x14ac:dyDescent="0.2">
      <c r="A32" s="186">
        <v>11</v>
      </c>
      <c r="B32" s="176" t="s">
        <v>257</v>
      </c>
      <c r="C32" s="204" t="s">
        <v>258</v>
      </c>
      <c r="D32" s="210" t="s">
        <v>188</v>
      </c>
      <c r="E32" s="180">
        <v>4</v>
      </c>
      <c r="F32" s="182"/>
      <c r="G32" s="183">
        <f>ROUND(E32*F32,2)</f>
        <v>0</v>
      </c>
      <c r="H32" s="184"/>
      <c r="I32" s="188" t="s">
        <v>159</v>
      </c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>
        <v>21</v>
      </c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</row>
    <row r="33" spans="1:60" ht="22.5" outlineLevel="1" x14ac:dyDescent="0.2">
      <c r="A33" s="186"/>
      <c r="B33" s="176"/>
      <c r="C33" s="216" t="s">
        <v>259</v>
      </c>
      <c r="D33" s="211"/>
      <c r="E33" s="212">
        <v>4</v>
      </c>
      <c r="F33" s="183"/>
      <c r="G33" s="183"/>
      <c r="H33" s="184"/>
      <c r="I33" s="188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</row>
    <row r="34" spans="1:60" outlineLevel="1" x14ac:dyDescent="0.2">
      <c r="A34" s="186">
        <v>12</v>
      </c>
      <c r="B34" s="176" t="s">
        <v>260</v>
      </c>
      <c r="C34" s="204" t="s">
        <v>261</v>
      </c>
      <c r="D34" s="210" t="s">
        <v>192</v>
      </c>
      <c r="E34" s="180">
        <v>1</v>
      </c>
      <c r="F34" s="182"/>
      <c r="G34" s="183">
        <f>ROUND(E34*F34,2)</f>
        <v>0</v>
      </c>
      <c r="H34" s="184"/>
      <c r="I34" s="188" t="s">
        <v>159</v>
      </c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>
        <v>21</v>
      </c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</row>
    <row r="35" spans="1:60" outlineLevel="1" x14ac:dyDescent="0.2">
      <c r="A35" s="186"/>
      <c r="B35" s="176"/>
      <c r="C35" s="216" t="s">
        <v>262</v>
      </c>
      <c r="D35" s="211"/>
      <c r="E35" s="212">
        <v>1</v>
      </c>
      <c r="F35" s="183"/>
      <c r="G35" s="183"/>
      <c r="H35" s="184"/>
      <c r="I35" s="188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</row>
    <row r="36" spans="1:60" outlineLevel="1" x14ac:dyDescent="0.2">
      <c r="A36" s="186">
        <v>13</v>
      </c>
      <c r="B36" s="176" t="s">
        <v>263</v>
      </c>
      <c r="C36" s="204" t="s">
        <v>264</v>
      </c>
      <c r="D36" s="210" t="s">
        <v>188</v>
      </c>
      <c r="E36" s="180">
        <v>1</v>
      </c>
      <c r="F36" s="182"/>
      <c r="G36" s="183">
        <f>ROUND(E36*F36,2)</f>
        <v>0</v>
      </c>
      <c r="H36" s="184"/>
      <c r="I36" s="188" t="s">
        <v>159</v>
      </c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>
        <v>21</v>
      </c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</row>
    <row r="37" spans="1:60" outlineLevel="1" x14ac:dyDescent="0.2">
      <c r="A37" s="186">
        <v>14</v>
      </c>
      <c r="B37" s="176" t="s">
        <v>265</v>
      </c>
      <c r="C37" s="204" t="s">
        <v>266</v>
      </c>
      <c r="D37" s="210" t="s">
        <v>192</v>
      </c>
      <c r="E37" s="180">
        <v>1</v>
      </c>
      <c r="F37" s="182"/>
      <c r="G37" s="183">
        <f>ROUND(E37*F37,2)</f>
        <v>0</v>
      </c>
      <c r="H37" s="184"/>
      <c r="I37" s="188" t="s">
        <v>159</v>
      </c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>
        <v>21</v>
      </c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</row>
    <row r="38" spans="1:60" outlineLevel="1" x14ac:dyDescent="0.2">
      <c r="A38" s="186"/>
      <c r="B38" s="176"/>
      <c r="C38" s="216" t="s">
        <v>193</v>
      </c>
      <c r="D38" s="211"/>
      <c r="E38" s="212">
        <v>1</v>
      </c>
      <c r="F38" s="183"/>
      <c r="G38" s="183"/>
      <c r="H38" s="184"/>
      <c r="I38" s="188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</row>
    <row r="39" spans="1:60" outlineLevel="1" x14ac:dyDescent="0.2">
      <c r="A39" s="186">
        <v>15</v>
      </c>
      <c r="B39" s="176" t="s">
        <v>267</v>
      </c>
      <c r="C39" s="204" t="s">
        <v>268</v>
      </c>
      <c r="D39" s="210" t="s">
        <v>188</v>
      </c>
      <c r="E39" s="180">
        <v>2</v>
      </c>
      <c r="F39" s="182"/>
      <c r="G39" s="183">
        <f>ROUND(E39*F39,2)</f>
        <v>0</v>
      </c>
      <c r="H39" s="184"/>
      <c r="I39" s="188" t="s">
        <v>159</v>
      </c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>
        <v>21</v>
      </c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</row>
    <row r="40" spans="1:60" ht="13.5" outlineLevel="1" thickBot="1" x14ac:dyDescent="0.25">
      <c r="A40" s="194">
        <v>16</v>
      </c>
      <c r="B40" s="195" t="s">
        <v>269</v>
      </c>
      <c r="C40" s="221" t="s">
        <v>270</v>
      </c>
      <c r="D40" s="218" t="s">
        <v>188</v>
      </c>
      <c r="E40" s="219">
        <v>5</v>
      </c>
      <c r="F40" s="220"/>
      <c r="G40" s="215">
        <f>ROUND(E40*F40,2)</f>
        <v>0</v>
      </c>
      <c r="H40" s="196"/>
      <c r="I40" s="197" t="s">
        <v>159</v>
      </c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>
        <v>21</v>
      </c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</row>
    <row r="41" spans="1:60" hidden="1" x14ac:dyDescent="0.2">
      <c r="C41" s="81"/>
      <c r="D41" s="146"/>
      <c r="AK41">
        <f>SUM(AK1:AK40)</f>
        <v>0</v>
      </c>
      <c r="AL41">
        <f>SUM(AL1:AL40)</f>
        <v>0</v>
      </c>
      <c r="AN41">
        <v>15</v>
      </c>
      <c r="AO41">
        <v>21</v>
      </c>
    </row>
    <row r="42" spans="1:60" ht="13.5" hidden="1" thickBot="1" x14ac:dyDescent="0.25">
      <c r="A42" s="198"/>
      <c r="B42" s="199" t="s">
        <v>176</v>
      </c>
      <c r="C42" s="205"/>
      <c r="D42" s="200"/>
      <c r="E42" s="201"/>
      <c r="F42" s="201"/>
      <c r="G42" s="202">
        <f>F8+F22+F31</f>
        <v>0</v>
      </c>
      <c r="AN42">
        <f>SUMIF(AM8:AM41,AN41,G8:G41)</f>
        <v>0</v>
      </c>
      <c r="AO42">
        <f>SUMIF(AM8:AM41,AO41,G8:G41)</f>
        <v>0</v>
      </c>
    </row>
    <row r="43" spans="1:60" x14ac:dyDescent="0.2">
      <c r="D43" s="146"/>
    </row>
    <row r="44" spans="1:60" x14ac:dyDescent="0.2">
      <c r="D44" s="146"/>
    </row>
    <row r="45" spans="1:60" x14ac:dyDescent="0.2">
      <c r="D45" s="146"/>
    </row>
    <row r="46" spans="1:60" x14ac:dyDescent="0.2">
      <c r="D46" s="146"/>
    </row>
    <row r="47" spans="1:60" x14ac:dyDescent="0.2">
      <c r="D47" s="146"/>
    </row>
    <row r="48" spans="1:60" x14ac:dyDescent="0.2">
      <c r="D48" s="146"/>
    </row>
    <row r="49" spans="4:4" x14ac:dyDescent="0.2">
      <c r="D49" s="146"/>
    </row>
    <row r="50" spans="4:4" x14ac:dyDescent="0.2">
      <c r="D50" s="146"/>
    </row>
    <row r="51" spans="4:4" x14ac:dyDescent="0.2">
      <c r="D51" s="146"/>
    </row>
    <row r="52" spans="4:4" x14ac:dyDescent="0.2">
      <c r="D52" s="146"/>
    </row>
    <row r="53" spans="4:4" x14ac:dyDescent="0.2">
      <c r="D53" s="146"/>
    </row>
    <row r="54" spans="4:4" x14ac:dyDescent="0.2">
      <c r="D54" s="146"/>
    </row>
    <row r="55" spans="4:4" x14ac:dyDescent="0.2">
      <c r="D55" s="146"/>
    </row>
    <row r="56" spans="4:4" x14ac:dyDescent="0.2">
      <c r="D56" s="146"/>
    </row>
    <row r="57" spans="4:4" x14ac:dyDescent="0.2">
      <c r="D57" s="146"/>
    </row>
    <row r="58" spans="4:4" x14ac:dyDescent="0.2">
      <c r="D58" s="146"/>
    </row>
    <row r="59" spans="4:4" x14ac:dyDescent="0.2">
      <c r="D59" s="146"/>
    </row>
    <row r="60" spans="4:4" x14ac:dyDescent="0.2">
      <c r="D60" s="146"/>
    </row>
    <row r="61" spans="4:4" x14ac:dyDescent="0.2">
      <c r="D61" s="146"/>
    </row>
    <row r="62" spans="4:4" x14ac:dyDescent="0.2">
      <c r="D62" s="146"/>
    </row>
    <row r="63" spans="4:4" x14ac:dyDescent="0.2">
      <c r="D63" s="146"/>
    </row>
    <row r="64" spans="4:4" x14ac:dyDescent="0.2">
      <c r="D64" s="146"/>
    </row>
    <row r="65" spans="4:4" x14ac:dyDescent="0.2">
      <c r="D65" s="146"/>
    </row>
    <row r="66" spans="4:4" x14ac:dyDescent="0.2">
      <c r="D66" s="146"/>
    </row>
    <row r="67" spans="4:4" x14ac:dyDescent="0.2">
      <c r="D67" s="146"/>
    </row>
    <row r="68" spans="4:4" x14ac:dyDescent="0.2">
      <c r="D68" s="146"/>
    </row>
    <row r="69" spans="4:4" x14ac:dyDescent="0.2">
      <c r="D69" s="146"/>
    </row>
    <row r="70" spans="4:4" x14ac:dyDescent="0.2">
      <c r="D70" s="146"/>
    </row>
    <row r="71" spans="4:4" x14ac:dyDescent="0.2">
      <c r="D71" s="146"/>
    </row>
    <row r="72" spans="4:4" x14ac:dyDescent="0.2">
      <c r="D72" s="146"/>
    </row>
    <row r="73" spans="4:4" x14ac:dyDescent="0.2">
      <c r="D73" s="146"/>
    </row>
    <row r="74" spans="4:4" x14ac:dyDescent="0.2">
      <c r="D74" s="146"/>
    </row>
    <row r="75" spans="4:4" x14ac:dyDescent="0.2">
      <c r="D75" s="146"/>
    </row>
    <row r="76" spans="4:4" x14ac:dyDescent="0.2">
      <c r="D76" s="146"/>
    </row>
    <row r="77" spans="4:4" x14ac:dyDescent="0.2">
      <c r="D77" s="146"/>
    </row>
    <row r="78" spans="4:4" x14ac:dyDescent="0.2">
      <c r="D78" s="146"/>
    </row>
    <row r="79" spans="4:4" x14ac:dyDescent="0.2">
      <c r="D79" s="146"/>
    </row>
    <row r="80" spans="4:4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sheetProtection password="B85D" sheet="1"/>
  <mergeCells count="5">
    <mergeCell ref="A1:G1"/>
    <mergeCell ref="C7:G7"/>
    <mergeCell ref="F8:G8"/>
    <mergeCell ref="F22:G22"/>
    <mergeCell ref="F31:G31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ht="25.5" x14ac:dyDescent="0.2">
      <c r="A3" s="149" t="s">
        <v>30</v>
      </c>
      <c r="B3" s="156" t="s">
        <v>52</v>
      </c>
      <c r="C3" s="170" t="s">
        <v>53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62</v>
      </c>
      <c r="C4" s="171" t="s">
        <v>185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44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74</v>
      </c>
      <c r="C8" s="203" t="s">
        <v>90</v>
      </c>
      <c r="D8" s="209"/>
      <c r="E8" s="179"/>
      <c r="F8" s="325">
        <f>SUM(G9:G14)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74</v>
      </c>
      <c r="C9" s="204" t="s">
        <v>202</v>
      </c>
      <c r="D9" s="210" t="s">
        <v>188</v>
      </c>
      <c r="E9" s="180">
        <v>5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outlineLevel="1" x14ac:dyDescent="0.2">
      <c r="A10" s="186"/>
      <c r="B10" s="176"/>
      <c r="C10" s="216" t="s">
        <v>271</v>
      </c>
      <c r="D10" s="211"/>
      <c r="E10" s="212">
        <v>5</v>
      </c>
      <c r="F10" s="183"/>
      <c r="G10" s="183"/>
      <c r="H10" s="184"/>
      <c r="I10" s="188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outlineLevel="1" x14ac:dyDescent="0.2">
      <c r="A11" s="186">
        <v>2</v>
      </c>
      <c r="B11" s="176" t="s">
        <v>95</v>
      </c>
      <c r="C11" s="204" t="s">
        <v>272</v>
      </c>
      <c r="D11" s="210" t="s">
        <v>192</v>
      </c>
      <c r="E11" s="180">
        <v>1</v>
      </c>
      <c r="F11" s="182"/>
      <c r="G11" s="183">
        <f>ROUND(E11*F11,2)</f>
        <v>0</v>
      </c>
      <c r="H11" s="184"/>
      <c r="I11" s="188" t="s">
        <v>159</v>
      </c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>
        <v>21</v>
      </c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ht="22.5" outlineLevel="1" x14ac:dyDescent="0.2">
      <c r="A12" s="186"/>
      <c r="B12" s="176"/>
      <c r="C12" s="216" t="s">
        <v>204</v>
      </c>
      <c r="D12" s="211"/>
      <c r="E12" s="212">
        <v>1</v>
      </c>
      <c r="F12" s="183"/>
      <c r="G12" s="183"/>
      <c r="H12" s="184"/>
      <c r="I12" s="188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outlineLevel="1" x14ac:dyDescent="0.2">
      <c r="A13" s="186"/>
      <c r="B13" s="176"/>
      <c r="C13" s="216" t="s">
        <v>205</v>
      </c>
      <c r="D13" s="211"/>
      <c r="E13" s="212"/>
      <c r="F13" s="183"/>
      <c r="G13" s="183"/>
      <c r="H13" s="184"/>
      <c r="I13" s="188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ht="13.5" outlineLevel="1" thickBot="1" x14ac:dyDescent="0.25">
      <c r="A14" s="194"/>
      <c r="B14" s="195"/>
      <c r="C14" s="217" t="s">
        <v>273</v>
      </c>
      <c r="D14" s="213"/>
      <c r="E14" s="214"/>
      <c r="F14" s="215"/>
      <c r="G14" s="215"/>
      <c r="H14" s="196"/>
      <c r="I14" s="19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hidden="1" x14ac:dyDescent="0.2">
      <c r="C15" s="81"/>
      <c r="D15" s="146"/>
      <c r="AK15">
        <f>SUM(AK1:AK14)</f>
        <v>0</v>
      </c>
      <c r="AL15">
        <f>SUM(AL1:AL14)</f>
        <v>0</v>
      </c>
      <c r="AN15">
        <v>15</v>
      </c>
      <c r="AO15">
        <v>21</v>
      </c>
    </row>
    <row r="16" spans="1:60" ht="13.5" hidden="1" thickBot="1" x14ac:dyDescent="0.25">
      <c r="A16" s="198"/>
      <c r="B16" s="199" t="s">
        <v>176</v>
      </c>
      <c r="C16" s="205"/>
      <c r="D16" s="200"/>
      <c r="E16" s="201"/>
      <c r="F16" s="201"/>
      <c r="G16" s="202">
        <f>F8</f>
        <v>0</v>
      </c>
      <c r="AN16">
        <f>SUMIF(AM8:AM15,AN15,G8:G15)</f>
        <v>0</v>
      </c>
      <c r="AO16">
        <f>SUMIF(AM8:AM15,AO15,G8:G15)</f>
        <v>0</v>
      </c>
    </row>
    <row r="17" spans="4:4" x14ac:dyDescent="0.2">
      <c r="D17" s="146"/>
    </row>
    <row r="18" spans="4:4" x14ac:dyDescent="0.2">
      <c r="D18" s="146"/>
    </row>
    <row r="19" spans="4:4" x14ac:dyDescent="0.2">
      <c r="D19" s="146"/>
    </row>
    <row r="20" spans="4:4" x14ac:dyDescent="0.2">
      <c r="D20" s="146"/>
    </row>
    <row r="21" spans="4:4" x14ac:dyDescent="0.2">
      <c r="D21" s="146"/>
    </row>
    <row r="22" spans="4:4" x14ac:dyDescent="0.2">
      <c r="D22" s="146"/>
    </row>
    <row r="23" spans="4:4" x14ac:dyDescent="0.2">
      <c r="D23" s="146"/>
    </row>
    <row r="24" spans="4:4" x14ac:dyDescent="0.2">
      <c r="D24" s="146"/>
    </row>
    <row r="25" spans="4:4" x14ac:dyDescent="0.2">
      <c r="D25" s="146"/>
    </row>
    <row r="26" spans="4:4" x14ac:dyDescent="0.2">
      <c r="D26" s="146"/>
    </row>
    <row r="27" spans="4:4" x14ac:dyDescent="0.2">
      <c r="D27" s="146"/>
    </row>
    <row r="28" spans="4:4" x14ac:dyDescent="0.2">
      <c r="D28" s="146"/>
    </row>
    <row r="29" spans="4:4" x14ac:dyDescent="0.2">
      <c r="D29" s="146"/>
    </row>
    <row r="30" spans="4:4" x14ac:dyDescent="0.2">
      <c r="D30" s="146"/>
    </row>
    <row r="31" spans="4:4" x14ac:dyDescent="0.2">
      <c r="D31" s="146"/>
    </row>
    <row r="32" spans="4:4" x14ac:dyDescent="0.2">
      <c r="D32" s="146"/>
    </row>
    <row r="33" spans="4:4" x14ac:dyDescent="0.2">
      <c r="D33" s="146"/>
    </row>
    <row r="34" spans="4:4" x14ac:dyDescent="0.2">
      <c r="D34" s="146"/>
    </row>
    <row r="35" spans="4:4" x14ac:dyDescent="0.2">
      <c r="D35" s="146"/>
    </row>
    <row r="36" spans="4:4" x14ac:dyDescent="0.2">
      <c r="D36" s="146"/>
    </row>
    <row r="37" spans="4:4" x14ac:dyDescent="0.2">
      <c r="D37" s="146"/>
    </row>
    <row r="38" spans="4:4" x14ac:dyDescent="0.2">
      <c r="D38" s="146"/>
    </row>
    <row r="39" spans="4:4" x14ac:dyDescent="0.2">
      <c r="D39" s="146"/>
    </row>
    <row r="40" spans="4:4" x14ac:dyDescent="0.2">
      <c r="D40" s="146"/>
    </row>
    <row r="41" spans="4:4" x14ac:dyDescent="0.2">
      <c r="D41" s="146"/>
    </row>
    <row r="42" spans="4:4" x14ac:dyDescent="0.2">
      <c r="D42" s="146"/>
    </row>
    <row r="43" spans="4:4" x14ac:dyDescent="0.2">
      <c r="D43" s="146"/>
    </row>
    <row r="44" spans="4:4" x14ac:dyDescent="0.2">
      <c r="D44" s="146"/>
    </row>
    <row r="45" spans="4:4" x14ac:dyDescent="0.2">
      <c r="D45" s="146"/>
    </row>
    <row r="46" spans="4:4" x14ac:dyDescent="0.2">
      <c r="D46" s="146"/>
    </row>
    <row r="47" spans="4:4" x14ac:dyDescent="0.2">
      <c r="D47" s="146"/>
    </row>
    <row r="48" spans="4:4" x14ac:dyDescent="0.2">
      <c r="D48" s="146"/>
    </row>
    <row r="49" spans="4:4" x14ac:dyDescent="0.2">
      <c r="D49" s="146"/>
    </row>
    <row r="50" spans="4:4" x14ac:dyDescent="0.2">
      <c r="D50" s="146"/>
    </row>
    <row r="51" spans="4:4" x14ac:dyDescent="0.2">
      <c r="D51" s="146"/>
    </row>
    <row r="52" spans="4:4" x14ac:dyDescent="0.2">
      <c r="D52" s="146"/>
    </row>
    <row r="53" spans="4:4" x14ac:dyDescent="0.2">
      <c r="D53" s="146"/>
    </row>
    <row r="54" spans="4:4" x14ac:dyDescent="0.2">
      <c r="D54" s="146"/>
    </row>
    <row r="55" spans="4:4" x14ac:dyDescent="0.2">
      <c r="D55" s="146"/>
    </row>
    <row r="56" spans="4:4" x14ac:dyDescent="0.2">
      <c r="D56" s="146"/>
    </row>
    <row r="57" spans="4:4" x14ac:dyDescent="0.2">
      <c r="D57" s="146"/>
    </row>
    <row r="58" spans="4:4" x14ac:dyDescent="0.2">
      <c r="D58" s="146"/>
    </row>
    <row r="59" spans="4:4" x14ac:dyDescent="0.2">
      <c r="D59" s="146"/>
    </row>
    <row r="60" spans="4:4" x14ac:dyDescent="0.2">
      <c r="D60" s="146"/>
    </row>
    <row r="61" spans="4:4" x14ac:dyDescent="0.2">
      <c r="D61" s="146"/>
    </row>
    <row r="62" spans="4:4" x14ac:dyDescent="0.2">
      <c r="D62" s="146"/>
    </row>
    <row r="63" spans="4:4" x14ac:dyDescent="0.2">
      <c r="D63" s="146"/>
    </row>
    <row r="64" spans="4:4" x14ac:dyDescent="0.2">
      <c r="D64" s="146"/>
    </row>
    <row r="65" spans="4:4" x14ac:dyDescent="0.2">
      <c r="D65" s="146"/>
    </row>
    <row r="66" spans="4:4" x14ac:dyDescent="0.2">
      <c r="D66" s="146"/>
    </row>
    <row r="67" spans="4:4" x14ac:dyDescent="0.2">
      <c r="D67" s="146"/>
    </row>
    <row r="68" spans="4:4" x14ac:dyDescent="0.2">
      <c r="D68" s="146"/>
    </row>
    <row r="69" spans="4:4" x14ac:dyDescent="0.2">
      <c r="D69" s="146"/>
    </row>
    <row r="70" spans="4:4" x14ac:dyDescent="0.2">
      <c r="D70" s="146"/>
    </row>
    <row r="71" spans="4:4" x14ac:dyDescent="0.2">
      <c r="D71" s="146"/>
    </row>
    <row r="72" spans="4:4" x14ac:dyDescent="0.2">
      <c r="D72" s="146"/>
    </row>
    <row r="73" spans="4:4" x14ac:dyDescent="0.2">
      <c r="D73" s="146"/>
    </row>
    <row r="74" spans="4:4" x14ac:dyDescent="0.2">
      <c r="D74" s="146"/>
    </row>
    <row r="75" spans="4:4" x14ac:dyDescent="0.2">
      <c r="D75" s="146"/>
    </row>
    <row r="76" spans="4:4" x14ac:dyDescent="0.2">
      <c r="D76" s="146"/>
    </row>
    <row r="77" spans="4:4" x14ac:dyDescent="0.2">
      <c r="D77" s="146"/>
    </row>
    <row r="78" spans="4:4" x14ac:dyDescent="0.2">
      <c r="D78" s="146"/>
    </row>
    <row r="79" spans="4:4" x14ac:dyDescent="0.2">
      <c r="D79" s="146"/>
    </row>
    <row r="80" spans="4:4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sheetProtection password="B85D" sheet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2"/>
  <sheetViews>
    <sheetView showGridLines="0" workbookViewId="0">
      <selection activeCell="A86" activeCellId="10" sqref="A32 A37 A46 A51 A56 A61 A66 A71 A76 A81 A86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1325</v>
      </c>
      <c r="B1" s="28" t="str">
        <f>Zakázka!CisloStavby</f>
        <v>IOP-VE-2014</v>
      </c>
      <c r="C1" s="31" t="str">
        <f>Zakázka!NazevStavby</f>
        <v>Vnitřní vybavení expozic, řemeslných a provozních dílen - kompletní dodávka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27</v>
      </c>
      <c r="B2" s="126" t="s">
        <v>54</v>
      </c>
      <c r="C2" s="315" t="s">
        <v>55</v>
      </c>
      <c r="D2" s="304"/>
      <c r="E2" s="304"/>
      <c r="F2" s="304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343" t="s">
        <v>1328</v>
      </c>
      <c r="B4" s="343"/>
      <c r="C4" s="343"/>
      <c r="D4" s="343"/>
      <c r="E4" s="343"/>
      <c r="F4" s="343"/>
      <c r="G4" s="343"/>
      <c r="H4" s="343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02</v>
      </c>
      <c r="H6" s="35"/>
    </row>
    <row r="7" spans="1:10" ht="15.75" customHeight="1" x14ac:dyDescent="0.25">
      <c r="B7" s="305" t="str">
        <f>C2</f>
        <v>PPČ 6 - Řemeslné dílny</v>
      </c>
      <c r="C7" s="306"/>
      <c r="D7" s="306"/>
      <c r="E7" s="306"/>
      <c r="F7" s="306"/>
      <c r="G7" s="306"/>
      <c r="H7" s="35"/>
    </row>
    <row r="8" spans="1:10" ht="12.75" customHeight="1" x14ac:dyDescent="0.2">
      <c r="H8" s="35"/>
    </row>
    <row r="9" spans="1:10" ht="12.75" customHeight="1" x14ac:dyDescent="0.2">
      <c r="A9" s="32"/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143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7" t="s">
        <v>144</v>
      </c>
      <c r="B16" s="128"/>
      <c r="C16" s="128"/>
      <c r="D16" s="128"/>
      <c r="E16" s="128"/>
      <c r="F16" s="128"/>
      <c r="G16" s="128"/>
      <c r="H16" s="129"/>
      <c r="I16" s="32"/>
      <c r="J16" s="32"/>
    </row>
    <row r="17" spans="1:55" ht="12.75" customHeight="1" x14ac:dyDescent="0.2">
      <c r="A17" s="135" t="s">
        <v>145</v>
      </c>
      <c r="B17" s="136"/>
      <c r="C17" s="137"/>
      <c r="D17" s="137"/>
      <c r="E17" s="137"/>
      <c r="F17" s="137"/>
      <c r="G17" s="138"/>
      <c r="H17" s="139" t="s">
        <v>146</v>
      </c>
      <c r="I17" s="32"/>
      <c r="J17" s="32"/>
    </row>
    <row r="18" spans="1:55" ht="12.75" customHeight="1" x14ac:dyDescent="0.2">
      <c r="A18" s="133" t="s">
        <v>52</v>
      </c>
      <c r="B18" s="131" t="s">
        <v>274</v>
      </c>
      <c r="C18" s="130"/>
      <c r="D18" s="130"/>
      <c r="E18" s="130"/>
      <c r="F18" s="130"/>
      <c r="G18" s="132"/>
      <c r="H18" s="134">
        <f>'02 01 Pol'!G33</f>
        <v>0</v>
      </c>
      <c r="I18" s="32"/>
      <c r="J18" s="32"/>
      <c r="O18">
        <f>'02 01 Pol'!AN33</f>
        <v>0</v>
      </c>
      <c r="P18">
        <f>'02 01 Pol'!AO33</f>
        <v>0</v>
      </c>
    </row>
    <row r="19" spans="1:55" ht="12.75" customHeight="1" x14ac:dyDescent="0.2">
      <c r="A19" s="133" t="s">
        <v>54</v>
      </c>
      <c r="B19" s="131" t="s">
        <v>275</v>
      </c>
      <c r="C19" s="130"/>
      <c r="D19" s="130"/>
      <c r="E19" s="130"/>
      <c r="F19" s="130"/>
      <c r="G19" s="132"/>
      <c r="H19" s="134">
        <f>'02 02 Pol'!G94</f>
        <v>0</v>
      </c>
      <c r="I19" s="32"/>
      <c r="J19" s="32"/>
      <c r="O19">
        <f>'02 02 Pol'!AN94</f>
        <v>0</v>
      </c>
      <c r="P19">
        <f>'02 02 Pol'!AO94</f>
        <v>0</v>
      </c>
    </row>
    <row r="20" spans="1:55" ht="12.75" customHeight="1" x14ac:dyDescent="0.2">
      <c r="A20" s="133" t="s">
        <v>56</v>
      </c>
      <c r="B20" s="131" t="s">
        <v>276</v>
      </c>
      <c r="C20" s="130"/>
      <c r="D20" s="130"/>
      <c r="E20" s="130"/>
      <c r="F20" s="130"/>
      <c r="G20" s="132"/>
      <c r="H20" s="134">
        <f>'02 03 Pol'!G35</f>
        <v>0</v>
      </c>
      <c r="I20" s="32"/>
      <c r="J20" s="32"/>
      <c r="O20">
        <f>'02 03 Pol'!AN35</f>
        <v>0</v>
      </c>
      <c r="P20">
        <f>'02 03 Pol'!AO35</f>
        <v>0</v>
      </c>
    </row>
    <row r="21" spans="1:55" ht="12.75" customHeight="1" x14ac:dyDescent="0.2">
      <c r="A21" s="133" t="s">
        <v>58</v>
      </c>
      <c r="B21" s="131" t="s">
        <v>277</v>
      </c>
      <c r="C21" s="130"/>
      <c r="D21" s="130"/>
      <c r="E21" s="130"/>
      <c r="F21" s="130"/>
      <c r="G21" s="132"/>
      <c r="H21" s="134">
        <f>'02 04 Pol'!G33</f>
        <v>0</v>
      </c>
      <c r="I21" s="32"/>
      <c r="J21" s="32"/>
      <c r="O21">
        <f>'02 04 Pol'!AN33</f>
        <v>0</v>
      </c>
      <c r="P21">
        <f>'02 04 Pol'!AO33</f>
        <v>0</v>
      </c>
    </row>
    <row r="22" spans="1:55" ht="12.75" customHeight="1" x14ac:dyDescent="0.2">
      <c r="A22" s="133" t="s">
        <v>60</v>
      </c>
      <c r="B22" s="131" t="s">
        <v>278</v>
      </c>
      <c r="C22" s="130"/>
      <c r="D22" s="130"/>
      <c r="E22" s="130"/>
      <c r="F22" s="130"/>
      <c r="G22" s="132"/>
      <c r="H22" s="134">
        <f>'02 05 Pol'!G62</f>
        <v>0</v>
      </c>
      <c r="I22" s="32"/>
      <c r="J22" s="32"/>
      <c r="O22">
        <f>'02 05 Pol'!AN62</f>
        <v>0</v>
      </c>
      <c r="P22">
        <f>'02 05 Pol'!AO62</f>
        <v>0</v>
      </c>
    </row>
    <row r="23" spans="1:55" ht="12.75" customHeight="1" x14ac:dyDescent="0.2">
      <c r="A23" s="133" t="s">
        <v>64</v>
      </c>
      <c r="B23" s="131" t="s">
        <v>279</v>
      </c>
      <c r="C23" s="130"/>
      <c r="D23" s="130"/>
      <c r="E23" s="130"/>
      <c r="F23" s="130"/>
      <c r="G23" s="132"/>
      <c r="H23" s="134">
        <f>'02 07 Pol'!G50</f>
        <v>0</v>
      </c>
      <c r="I23" s="32"/>
      <c r="J23" s="32"/>
      <c r="O23">
        <f>'02 07 Pol'!AN50</f>
        <v>0</v>
      </c>
      <c r="P23">
        <f>'02 07 Pol'!AO50</f>
        <v>0</v>
      </c>
    </row>
    <row r="24" spans="1:55" ht="12.75" customHeight="1" x14ac:dyDescent="0.2">
      <c r="A24" s="133" t="s">
        <v>280</v>
      </c>
      <c r="B24" s="131" t="s">
        <v>281</v>
      </c>
      <c r="C24" s="130"/>
      <c r="D24" s="130"/>
      <c r="E24" s="130"/>
      <c r="F24" s="130"/>
      <c r="G24" s="132"/>
      <c r="H24" s="134">
        <f>'02 08 Pol'!G71</f>
        <v>0</v>
      </c>
      <c r="I24" s="32"/>
      <c r="J24" s="32"/>
      <c r="O24">
        <f>'02 08 Pol'!AN71</f>
        <v>0</v>
      </c>
      <c r="P24">
        <f>'02 08 Pol'!AO71</f>
        <v>0</v>
      </c>
    </row>
    <row r="25" spans="1:55" ht="12.75" customHeight="1" x14ac:dyDescent="0.2">
      <c r="A25" s="133" t="s">
        <v>282</v>
      </c>
      <c r="B25" s="131" t="s">
        <v>283</v>
      </c>
      <c r="C25" s="130"/>
      <c r="D25" s="130"/>
      <c r="E25" s="130"/>
      <c r="F25" s="130"/>
      <c r="G25" s="132"/>
      <c r="H25" s="134">
        <f>'02 09 Pol'!G81</f>
        <v>0</v>
      </c>
      <c r="I25" s="32"/>
      <c r="J25" s="32"/>
      <c r="O25">
        <f>'02 09 Pol'!AN81</f>
        <v>0</v>
      </c>
      <c r="P25">
        <f>'02 09 Pol'!AO81</f>
        <v>0</v>
      </c>
    </row>
    <row r="26" spans="1:55" ht="12.75" customHeight="1" x14ac:dyDescent="0.2">
      <c r="A26" s="133" t="s">
        <v>284</v>
      </c>
      <c r="B26" s="131" t="s">
        <v>285</v>
      </c>
      <c r="C26" s="130"/>
      <c r="D26" s="130"/>
      <c r="E26" s="130"/>
      <c r="F26" s="130"/>
      <c r="G26" s="132"/>
      <c r="H26" s="134">
        <f>'02 10a Pol'!G49</f>
        <v>0</v>
      </c>
      <c r="I26" s="32"/>
      <c r="J26" s="32"/>
      <c r="O26">
        <f>'02 10a Pol'!AN49</f>
        <v>0</v>
      </c>
      <c r="P26">
        <f>'02 10a Pol'!AO49</f>
        <v>0</v>
      </c>
    </row>
    <row r="27" spans="1:55" ht="12.75" customHeight="1" x14ac:dyDescent="0.2">
      <c r="A27" s="133" t="s">
        <v>286</v>
      </c>
      <c r="B27" s="131" t="s">
        <v>287</v>
      </c>
      <c r="C27" s="130"/>
      <c r="D27" s="130"/>
      <c r="E27" s="130"/>
      <c r="F27" s="130"/>
      <c r="G27" s="132"/>
      <c r="H27" s="134">
        <f>'02 11 Pol'!G37</f>
        <v>0</v>
      </c>
      <c r="I27" s="32"/>
      <c r="J27" s="32"/>
      <c r="O27">
        <f>'02 11 Pol'!AN37</f>
        <v>0</v>
      </c>
      <c r="P27">
        <f>'02 11 Pol'!AO37</f>
        <v>0</v>
      </c>
    </row>
    <row r="28" spans="1:55" ht="12.75" customHeight="1" x14ac:dyDescent="0.2">
      <c r="A28" s="133" t="s">
        <v>288</v>
      </c>
      <c r="B28" s="131" t="s">
        <v>289</v>
      </c>
      <c r="C28" s="130"/>
      <c r="D28" s="130"/>
      <c r="E28" s="130"/>
      <c r="F28" s="130"/>
      <c r="G28" s="132"/>
      <c r="H28" s="134">
        <f>'02 12 Pol'!G107</f>
        <v>0</v>
      </c>
      <c r="I28" s="32"/>
      <c r="J28" s="32"/>
      <c r="O28">
        <f>'02 12 Pol'!AN107</f>
        <v>0</v>
      </c>
      <c r="P28">
        <f>'02 12 Pol'!AO107</f>
        <v>0</v>
      </c>
    </row>
    <row r="29" spans="1:55" ht="12.75" customHeight="1" thickBot="1" x14ac:dyDescent="0.25">
      <c r="A29" s="140"/>
      <c r="B29" s="141" t="s">
        <v>148</v>
      </c>
      <c r="C29" s="142"/>
      <c r="D29" s="143" t="str">
        <f>B2</f>
        <v>02</v>
      </c>
      <c r="E29" s="142"/>
      <c r="F29" s="142"/>
      <c r="G29" s="144"/>
      <c r="H29" s="145">
        <f>SUM(H18:H28)</f>
        <v>0</v>
      </c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3.5" thickBot="1" x14ac:dyDescent="0.25">
      <c r="A31" s="127" t="s">
        <v>177</v>
      </c>
      <c r="B31" s="128"/>
      <c r="C31" s="128"/>
      <c r="D31" s="206" t="s">
        <v>52</v>
      </c>
      <c r="E31" s="316" t="s">
        <v>274</v>
      </c>
      <c r="F31" s="316"/>
      <c r="G31" s="316"/>
      <c r="H31" s="316"/>
      <c r="I31" s="32"/>
      <c r="J31" s="32"/>
      <c r="BC31" s="107" t="str">
        <f>E31</f>
        <v>Barvířská dílna</v>
      </c>
    </row>
    <row r="32" spans="1:55" ht="12.75" customHeight="1" x14ac:dyDescent="0.2">
      <c r="A32" s="240" t="s">
        <v>178</v>
      </c>
      <c r="B32" s="136"/>
      <c r="C32" s="137"/>
      <c r="D32" s="137"/>
      <c r="E32" s="137"/>
      <c r="F32" s="137"/>
      <c r="G32" s="138"/>
      <c r="H32" s="139" t="s">
        <v>146</v>
      </c>
      <c r="I32" s="32"/>
      <c r="J32" s="32"/>
    </row>
    <row r="33" spans="1:55" ht="12.75" customHeight="1" x14ac:dyDescent="0.2">
      <c r="A33" s="133" t="s">
        <v>74</v>
      </c>
      <c r="B33" s="131" t="s">
        <v>78</v>
      </c>
      <c r="C33" s="130"/>
      <c r="D33" s="130"/>
      <c r="E33" s="130"/>
      <c r="F33" s="130"/>
      <c r="G33" s="132"/>
      <c r="H33" s="207">
        <f>'02 01 Pol'!F8</f>
        <v>0</v>
      </c>
      <c r="I33" s="32"/>
      <c r="J33" s="32"/>
    </row>
    <row r="34" spans="1:55" ht="12.75" customHeight="1" thickBot="1" x14ac:dyDescent="0.25">
      <c r="A34" s="140"/>
      <c r="B34" s="141" t="s">
        <v>179</v>
      </c>
      <c r="C34" s="142"/>
      <c r="D34" s="143" t="str">
        <f>D31</f>
        <v>01</v>
      </c>
      <c r="E34" s="142"/>
      <c r="F34" s="142"/>
      <c r="G34" s="144"/>
      <c r="H34" s="208">
        <f>SUM(H33:H33)</f>
        <v>0</v>
      </c>
      <c r="I34" s="32"/>
      <c r="J34" s="32"/>
    </row>
    <row r="35" spans="1:55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55" ht="13.5" thickBot="1" x14ac:dyDescent="0.25">
      <c r="A36" s="127" t="s">
        <v>177</v>
      </c>
      <c r="B36" s="128"/>
      <c r="C36" s="128"/>
      <c r="D36" s="206" t="s">
        <v>54</v>
      </c>
      <c r="E36" s="316" t="s">
        <v>275</v>
      </c>
      <c r="F36" s="316"/>
      <c r="G36" s="316"/>
      <c r="H36" s="316"/>
      <c r="I36" s="32"/>
      <c r="J36" s="32"/>
      <c r="BC36" s="107" t="str">
        <f>E36</f>
        <v>Krejčovská dílna</v>
      </c>
    </row>
    <row r="37" spans="1:55" ht="12.75" customHeight="1" x14ac:dyDescent="0.2">
      <c r="A37" s="240" t="s">
        <v>178</v>
      </c>
      <c r="B37" s="136"/>
      <c r="C37" s="137"/>
      <c r="D37" s="137"/>
      <c r="E37" s="137"/>
      <c r="F37" s="137"/>
      <c r="G37" s="138"/>
      <c r="H37" s="139" t="s">
        <v>146</v>
      </c>
      <c r="I37" s="32"/>
      <c r="J37" s="32"/>
    </row>
    <row r="38" spans="1:55" ht="12.75" customHeight="1" x14ac:dyDescent="0.2">
      <c r="A38" s="133" t="s">
        <v>74</v>
      </c>
      <c r="B38" s="131" t="s">
        <v>79</v>
      </c>
      <c r="C38" s="130"/>
      <c r="D38" s="130"/>
      <c r="E38" s="130"/>
      <c r="F38" s="130"/>
      <c r="G38" s="132"/>
      <c r="H38" s="207">
        <f>'02 02 Pol'!F8</f>
        <v>0</v>
      </c>
      <c r="I38" s="32"/>
      <c r="J38" s="32"/>
    </row>
    <row r="39" spans="1:55" ht="12.75" customHeight="1" x14ac:dyDescent="0.2">
      <c r="A39" s="133" t="s">
        <v>95</v>
      </c>
      <c r="B39" s="131" t="s">
        <v>100</v>
      </c>
      <c r="C39" s="130"/>
      <c r="D39" s="130"/>
      <c r="E39" s="130"/>
      <c r="F39" s="130"/>
      <c r="G39" s="132"/>
      <c r="H39" s="207">
        <f>'02 02 Pol'!F22</f>
        <v>0</v>
      </c>
      <c r="I39" s="32"/>
      <c r="J39" s="32"/>
    </row>
    <row r="40" spans="1:55" ht="12.75" customHeight="1" x14ac:dyDescent="0.2">
      <c r="A40" s="133" t="s">
        <v>103</v>
      </c>
      <c r="B40" s="131" t="s">
        <v>104</v>
      </c>
      <c r="C40" s="130"/>
      <c r="D40" s="130"/>
      <c r="E40" s="130"/>
      <c r="F40" s="130"/>
      <c r="G40" s="132"/>
      <c r="H40" s="207">
        <f>'02 02 Pol'!F37</f>
        <v>0</v>
      </c>
      <c r="I40" s="32"/>
      <c r="J40" s="32"/>
    </row>
    <row r="41" spans="1:55" ht="12.75" customHeight="1" x14ac:dyDescent="0.2">
      <c r="A41" s="133" t="s">
        <v>108</v>
      </c>
      <c r="B41" s="131" t="s">
        <v>111</v>
      </c>
      <c r="C41" s="130"/>
      <c r="D41" s="130"/>
      <c r="E41" s="130"/>
      <c r="F41" s="130"/>
      <c r="G41" s="132"/>
      <c r="H41" s="207">
        <f>'02 02 Pol'!F42</f>
        <v>0</v>
      </c>
      <c r="I41" s="32"/>
      <c r="J41" s="32"/>
    </row>
    <row r="42" spans="1:55" ht="12.75" customHeight="1" x14ac:dyDescent="0.2">
      <c r="A42" s="133" t="s">
        <v>113</v>
      </c>
      <c r="B42" s="131" t="s">
        <v>116</v>
      </c>
      <c r="C42" s="130"/>
      <c r="D42" s="130"/>
      <c r="E42" s="130"/>
      <c r="F42" s="130"/>
      <c r="G42" s="132"/>
      <c r="H42" s="207">
        <f>'02 02 Pol'!F87</f>
        <v>0</v>
      </c>
      <c r="I42" s="32"/>
      <c r="J42" s="32"/>
    </row>
    <row r="43" spans="1:55" ht="12.75" customHeight="1" thickBot="1" x14ac:dyDescent="0.25">
      <c r="A43" s="140"/>
      <c r="B43" s="141" t="s">
        <v>179</v>
      </c>
      <c r="C43" s="142"/>
      <c r="D43" s="143" t="str">
        <f>D36</f>
        <v>02</v>
      </c>
      <c r="E43" s="142"/>
      <c r="F43" s="142"/>
      <c r="G43" s="144"/>
      <c r="H43" s="208">
        <f>SUM(H38:H42)</f>
        <v>0</v>
      </c>
      <c r="I43" s="32"/>
      <c r="J43" s="32"/>
    </row>
    <row r="44" spans="1:55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55" ht="13.5" thickBot="1" x14ac:dyDescent="0.25">
      <c r="A45" s="127" t="s">
        <v>177</v>
      </c>
      <c r="B45" s="128"/>
      <c r="C45" s="128"/>
      <c r="D45" s="206" t="s">
        <v>56</v>
      </c>
      <c r="E45" s="316" t="s">
        <v>276</v>
      </c>
      <c r="F45" s="316"/>
      <c r="G45" s="316"/>
      <c r="H45" s="316"/>
      <c r="I45" s="32"/>
      <c r="J45" s="32"/>
      <c r="BC45" s="107" t="str">
        <f>E45</f>
        <v>Košíkářská dílna</v>
      </c>
    </row>
    <row r="46" spans="1:55" ht="12.75" customHeight="1" x14ac:dyDescent="0.2">
      <c r="A46" s="240" t="s">
        <v>178</v>
      </c>
      <c r="B46" s="136"/>
      <c r="C46" s="137"/>
      <c r="D46" s="137"/>
      <c r="E46" s="137"/>
      <c r="F46" s="137"/>
      <c r="G46" s="138"/>
      <c r="H46" s="139" t="s">
        <v>146</v>
      </c>
      <c r="I46" s="32"/>
      <c r="J46" s="32"/>
    </row>
    <row r="47" spans="1:55" ht="12.75" customHeight="1" x14ac:dyDescent="0.2">
      <c r="A47" s="133" t="s">
        <v>74</v>
      </c>
      <c r="B47" s="131" t="s">
        <v>80</v>
      </c>
      <c r="C47" s="130"/>
      <c r="D47" s="130"/>
      <c r="E47" s="130"/>
      <c r="F47" s="130"/>
      <c r="G47" s="132"/>
      <c r="H47" s="207">
        <f>'02 03 Pol'!F8</f>
        <v>0</v>
      </c>
      <c r="I47" s="32"/>
      <c r="J47" s="32"/>
    </row>
    <row r="48" spans="1:55" ht="12.75" customHeight="1" thickBot="1" x14ac:dyDescent="0.25">
      <c r="A48" s="140"/>
      <c r="B48" s="141" t="s">
        <v>179</v>
      </c>
      <c r="C48" s="142"/>
      <c r="D48" s="143" t="str">
        <f>D45</f>
        <v>03</v>
      </c>
      <c r="E48" s="142"/>
      <c r="F48" s="142"/>
      <c r="G48" s="144"/>
      <c r="H48" s="208">
        <f>SUM(H47:H47)</f>
        <v>0</v>
      </c>
      <c r="I48" s="32"/>
      <c r="J48" s="32"/>
    </row>
    <row r="49" spans="1:55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55" ht="13.5" thickBot="1" x14ac:dyDescent="0.25">
      <c r="A50" s="127" t="s">
        <v>177</v>
      </c>
      <c r="B50" s="128"/>
      <c r="C50" s="128"/>
      <c r="D50" s="206" t="s">
        <v>58</v>
      </c>
      <c r="E50" s="316" t="s">
        <v>277</v>
      </c>
      <c r="F50" s="316"/>
      <c r="G50" s="316"/>
      <c r="H50" s="316"/>
      <c r="I50" s="32"/>
      <c r="J50" s="32"/>
      <c r="BC50" s="107" t="str">
        <f>E50</f>
        <v>Sedlářská a řezbářská dílna</v>
      </c>
    </row>
    <row r="51" spans="1:55" x14ac:dyDescent="0.2">
      <c r="A51" s="265" t="s">
        <v>178</v>
      </c>
      <c r="B51" s="228"/>
      <c r="C51" s="229"/>
      <c r="D51" s="229"/>
      <c r="E51" s="229"/>
      <c r="F51" s="229"/>
      <c r="G51" s="230"/>
      <c r="H51" s="231" t="s">
        <v>146</v>
      </c>
    </row>
    <row r="52" spans="1:55" x14ac:dyDescent="0.2">
      <c r="A52" s="226" t="s">
        <v>74</v>
      </c>
      <c r="B52" s="224" t="s">
        <v>81</v>
      </c>
      <c r="C52" s="223"/>
      <c r="D52" s="223"/>
      <c r="E52" s="223"/>
      <c r="F52" s="223"/>
      <c r="G52" s="225"/>
      <c r="H52" s="227">
        <f>'02 04 Pol'!F8</f>
        <v>0</v>
      </c>
    </row>
    <row r="53" spans="1:55" ht="13.5" thickBot="1" x14ac:dyDescent="0.25">
      <c r="A53" s="232"/>
      <c r="B53" s="233" t="s">
        <v>179</v>
      </c>
      <c r="C53" s="234"/>
      <c r="D53" s="235" t="str">
        <f>D50</f>
        <v>04</v>
      </c>
      <c r="E53" s="234"/>
      <c r="F53" s="234"/>
      <c r="G53" s="236"/>
      <c r="H53" s="237">
        <f>SUM(H52:H52)</f>
        <v>0</v>
      </c>
    </row>
    <row r="55" spans="1:55" ht="13.5" thickBot="1" x14ac:dyDescent="0.25">
      <c r="A55" s="127" t="s">
        <v>177</v>
      </c>
      <c r="B55" s="127"/>
      <c r="C55" s="127"/>
      <c r="D55" s="222" t="s">
        <v>60</v>
      </c>
      <c r="E55" s="342" t="s">
        <v>278</v>
      </c>
      <c r="F55" s="342"/>
      <c r="G55" s="342"/>
      <c r="H55" s="342"/>
      <c r="BC55" s="107" t="str">
        <f>E55</f>
        <v>Pekařská dílna</v>
      </c>
    </row>
    <row r="56" spans="1:55" x14ac:dyDescent="0.2">
      <c r="A56" s="265" t="s">
        <v>178</v>
      </c>
      <c r="B56" s="228"/>
      <c r="C56" s="229"/>
      <c r="D56" s="229"/>
      <c r="E56" s="229"/>
      <c r="F56" s="229"/>
      <c r="G56" s="230"/>
      <c r="H56" s="231" t="s">
        <v>146</v>
      </c>
    </row>
    <row r="57" spans="1:55" x14ac:dyDescent="0.2">
      <c r="A57" s="226" t="s">
        <v>74</v>
      </c>
      <c r="B57" s="224" t="s">
        <v>85</v>
      </c>
      <c r="C57" s="223"/>
      <c r="D57" s="223"/>
      <c r="E57" s="223"/>
      <c r="F57" s="223"/>
      <c r="G57" s="225"/>
      <c r="H57" s="227">
        <f>'02 05 Pol'!F8</f>
        <v>0</v>
      </c>
    </row>
    <row r="58" spans="1:55" ht="13.5" thickBot="1" x14ac:dyDescent="0.25">
      <c r="A58" s="232"/>
      <c r="B58" s="233" t="s">
        <v>179</v>
      </c>
      <c r="C58" s="234"/>
      <c r="D58" s="235" t="str">
        <f>D55</f>
        <v>05</v>
      </c>
      <c r="E58" s="234"/>
      <c r="F58" s="234"/>
      <c r="G58" s="236"/>
      <c r="H58" s="237">
        <f>SUM(H57:H57)</f>
        <v>0</v>
      </c>
    </row>
    <row r="60" spans="1:55" ht="13.5" thickBot="1" x14ac:dyDescent="0.25">
      <c r="A60" s="127" t="s">
        <v>177</v>
      </c>
      <c r="B60" s="127"/>
      <c r="C60" s="127"/>
      <c r="D60" s="222" t="s">
        <v>64</v>
      </c>
      <c r="E60" s="342" t="s">
        <v>279</v>
      </c>
      <c r="F60" s="342"/>
      <c r="G60" s="342"/>
      <c r="H60" s="342"/>
      <c r="BC60" s="107" t="str">
        <f>E60</f>
        <v>Historická kuchyně</v>
      </c>
    </row>
    <row r="61" spans="1:55" x14ac:dyDescent="0.2">
      <c r="A61" s="265" t="s">
        <v>178</v>
      </c>
      <c r="B61" s="228"/>
      <c r="C61" s="229"/>
      <c r="D61" s="229"/>
      <c r="E61" s="229"/>
      <c r="F61" s="229"/>
      <c r="G61" s="230"/>
      <c r="H61" s="231" t="s">
        <v>146</v>
      </c>
    </row>
    <row r="62" spans="1:55" x14ac:dyDescent="0.2">
      <c r="A62" s="226" t="s">
        <v>74</v>
      </c>
      <c r="B62" s="224" t="s">
        <v>86</v>
      </c>
      <c r="C62" s="223"/>
      <c r="D62" s="223"/>
      <c r="E62" s="223"/>
      <c r="F62" s="223"/>
      <c r="G62" s="225"/>
      <c r="H62" s="227">
        <f>'02 07 Pol'!F8</f>
        <v>0</v>
      </c>
    </row>
    <row r="63" spans="1:55" ht="13.5" thickBot="1" x14ac:dyDescent="0.25">
      <c r="A63" s="232"/>
      <c r="B63" s="233" t="s">
        <v>179</v>
      </c>
      <c r="C63" s="234"/>
      <c r="D63" s="235" t="str">
        <f>D60</f>
        <v>07</v>
      </c>
      <c r="E63" s="234"/>
      <c r="F63" s="234"/>
      <c r="G63" s="236"/>
      <c r="H63" s="237">
        <f>SUM(H62:H62)</f>
        <v>0</v>
      </c>
    </row>
    <row r="65" spans="1:55" ht="13.5" thickBot="1" x14ac:dyDescent="0.25">
      <c r="A65" s="127" t="s">
        <v>177</v>
      </c>
      <c r="B65" s="127"/>
      <c r="C65" s="127"/>
      <c r="D65" s="222" t="s">
        <v>280</v>
      </c>
      <c r="E65" s="342" t="s">
        <v>281</v>
      </c>
      <c r="F65" s="342"/>
      <c r="G65" s="342"/>
      <c r="H65" s="342"/>
      <c r="BC65" s="107" t="str">
        <f>E65</f>
        <v>Kovářská a cizelérská dílna</v>
      </c>
    </row>
    <row r="66" spans="1:55" x14ac:dyDescent="0.2">
      <c r="A66" s="265" t="s">
        <v>178</v>
      </c>
      <c r="B66" s="228"/>
      <c r="C66" s="229"/>
      <c r="D66" s="229"/>
      <c r="E66" s="229"/>
      <c r="F66" s="229"/>
      <c r="G66" s="230"/>
      <c r="H66" s="231" t="s">
        <v>146</v>
      </c>
    </row>
    <row r="67" spans="1:55" x14ac:dyDescent="0.2">
      <c r="A67" s="226" t="s">
        <v>74</v>
      </c>
      <c r="B67" s="224" t="s">
        <v>87</v>
      </c>
      <c r="C67" s="223"/>
      <c r="D67" s="223"/>
      <c r="E67" s="223"/>
      <c r="F67" s="223"/>
      <c r="G67" s="225"/>
      <c r="H67" s="227">
        <f>'02 08 Pol'!F8</f>
        <v>0</v>
      </c>
    </row>
    <row r="68" spans="1:55" ht="13.5" thickBot="1" x14ac:dyDescent="0.25">
      <c r="A68" s="232"/>
      <c r="B68" s="233" t="s">
        <v>179</v>
      </c>
      <c r="C68" s="234"/>
      <c r="D68" s="235" t="str">
        <f>D65</f>
        <v>08</v>
      </c>
      <c r="E68" s="234"/>
      <c r="F68" s="234"/>
      <c r="G68" s="236"/>
      <c r="H68" s="237">
        <f>SUM(H67:H67)</f>
        <v>0</v>
      </c>
    </row>
    <row r="70" spans="1:55" ht="13.5" thickBot="1" x14ac:dyDescent="0.25">
      <c r="A70" s="127" t="s">
        <v>177</v>
      </c>
      <c r="B70" s="127"/>
      <c r="C70" s="127"/>
      <c r="D70" s="222" t="s">
        <v>282</v>
      </c>
      <c r="E70" s="342" t="s">
        <v>283</v>
      </c>
      <c r="F70" s="342"/>
      <c r="G70" s="342"/>
      <c r="H70" s="342"/>
      <c r="BC70" s="107" t="str">
        <f>E70</f>
        <v>Obuvnická a brašnářská dílna</v>
      </c>
    </row>
    <row r="71" spans="1:55" x14ac:dyDescent="0.2">
      <c r="A71" s="265" t="s">
        <v>178</v>
      </c>
      <c r="B71" s="228"/>
      <c r="C71" s="229"/>
      <c r="D71" s="229"/>
      <c r="E71" s="229"/>
      <c r="F71" s="229"/>
      <c r="G71" s="230"/>
      <c r="H71" s="231" t="s">
        <v>146</v>
      </c>
    </row>
    <row r="72" spans="1:55" x14ac:dyDescent="0.2">
      <c r="A72" s="226" t="s">
        <v>74</v>
      </c>
      <c r="B72" s="224" t="s">
        <v>82</v>
      </c>
      <c r="C72" s="223"/>
      <c r="D72" s="223"/>
      <c r="E72" s="223"/>
      <c r="F72" s="223"/>
      <c r="G72" s="225"/>
      <c r="H72" s="227">
        <f>'02 09 Pol'!F8</f>
        <v>0</v>
      </c>
    </row>
    <row r="73" spans="1:55" ht="13.5" thickBot="1" x14ac:dyDescent="0.25">
      <c r="A73" s="232"/>
      <c r="B73" s="233" t="s">
        <v>179</v>
      </c>
      <c r="C73" s="234"/>
      <c r="D73" s="235" t="str">
        <f>D70</f>
        <v>09</v>
      </c>
      <c r="E73" s="234"/>
      <c r="F73" s="234"/>
      <c r="G73" s="236"/>
      <c r="H73" s="237">
        <f>SUM(H72:H72)</f>
        <v>0</v>
      </c>
    </row>
    <row r="75" spans="1:55" ht="13.5" thickBot="1" x14ac:dyDescent="0.25">
      <c r="A75" s="127" t="s">
        <v>177</v>
      </c>
      <c r="B75" s="127"/>
      <c r="C75" s="127"/>
      <c r="D75" s="222" t="s">
        <v>284</v>
      </c>
      <c r="E75" s="342" t="s">
        <v>285</v>
      </c>
      <c r="F75" s="342"/>
      <c r="G75" s="342"/>
      <c r="H75" s="342"/>
      <c r="BC75" s="107" t="str">
        <f>E75</f>
        <v>Hrnčířská dílna</v>
      </c>
    </row>
    <row r="76" spans="1:55" x14ac:dyDescent="0.2">
      <c r="A76" s="265" t="s">
        <v>178</v>
      </c>
      <c r="B76" s="228"/>
      <c r="C76" s="229"/>
      <c r="D76" s="229"/>
      <c r="E76" s="229"/>
      <c r="F76" s="229"/>
      <c r="G76" s="230"/>
      <c r="H76" s="231" t="s">
        <v>146</v>
      </c>
    </row>
    <row r="77" spans="1:55" x14ac:dyDescent="0.2">
      <c r="A77" s="226" t="s">
        <v>136</v>
      </c>
      <c r="B77" s="224" t="s">
        <v>137</v>
      </c>
      <c r="C77" s="223"/>
      <c r="D77" s="223"/>
      <c r="E77" s="223"/>
      <c r="F77" s="223"/>
      <c r="G77" s="225"/>
      <c r="H77" s="227">
        <f>'02 10a Pol'!F8</f>
        <v>0</v>
      </c>
    </row>
    <row r="78" spans="1:55" ht="13.5" thickBot="1" x14ac:dyDescent="0.25">
      <c r="A78" s="232"/>
      <c r="B78" s="233" t="s">
        <v>179</v>
      </c>
      <c r="C78" s="234"/>
      <c r="D78" s="235" t="str">
        <f>D75</f>
        <v>10a</v>
      </c>
      <c r="E78" s="234"/>
      <c r="F78" s="234"/>
      <c r="G78" s="236"/>
      <c r="H78" s="237">
        <f>SUM(H77:H77)</f>
        <v>0</v>
      </c>
    </row>
    <row r="80" spans="1:55" ht="13.5" thickBot="1" x14ac:dyDescent="0.25">
      <c r="A80" s="127" t="s">
        <v>177</v>
      </c>
      <c r="B80" s="127"/>
      <c r="C80" s="127"/>
      <c r="D80" s="222" t="s">
        <v>286</v>
      </c>
      <c r="E80" s="342" t="s">
        <v>287</v>
      </c>
      <c r="F80" s="342"/>
      <c r="G80" s="342"/>
      <c r="H80" s="342"/>
      <c r="BC80" s="107" t="str">
        <f>E80</f>
        <v>Sklářská dílna</v>
      </c>
    </row>
    <row r="81" spans="1:55" x14ac:dyDescent="0.2">
      <c r="A81" s="265" t="s">
        <v>178</v>
      </c>
      <c r="B81" s="228"/>
      <c r="C81" s="229"/>
      <c r="D81" s="229"/>
      <c r="E81" s="229"/>
      <c r="F81" s="229"/>
      <c r="G81" s="230"/>
      <c r="H81" s="231" t="s">
        <v>146</v>
      </c>
    </row>
    <row r="82" spans="1:55" x14ac:dyDescent="0.2">
      <c r="A82" s="226" t="s">
        <v>74</v>
      </c>
      <c r="B82" s="224" t="s">
        <v>88</v>
      </c>
      <c r="C82" s="223"/>
      <c r="D82" s="223"/>
      <c r="E82" s="223"/>
      <c r="F82" s="223"/>
      <c r="G82" s="225"/>
      <c r="H82" s="227">
        <f>'02 11 Pol'!F8</f>
        <v>0</v>
      </c>
    </row>
    <row r="83" spans="1:55" ht="13.5" thickBot="1" x14ac:dyDescent="0.25">
      <c r="A83" s="232"/>
      <c r="B83" s="233" t="s">
        <v>179</v>
      </c>
      <c r="C83" s="234"/>
      <c r="D83" s="235" t="str">
        <f>D80</f>
        <v>11</v>
      </c>
      <c r="E83" s="234"/>
      <c r="F83" s="234"/>
      <c r="G83" s="236"/>
      <c r="H83" s="237">
        <f>SUM(H82:H82)</f>
        <v>0</v>
      </c>
    </row>
    <row r="85" spans="1:55" ht="13.5" thickBot="1" x14ac:dyDescent="0.25">
      <c r="A85" s="127" t="s">
        <v>177</v>
      </c>
      <c r="B85" s="127"/>
      <c r="C85" s="127"/>
      <c r="D85" s="222" t="s">
        <v>288</v>
      </c>
      <c r="E85" s="342" t="s">
        <v>289</v>
      </c>
      <c r="F85" s="342"/>
      <c r="G85" s="342"/>
      <c r="H85" s="342"/>
      <c r="BC85" s="107" t="str">
        <f>E85</f>
        <v>Expozice pivovarnictví</v>
      </c>
    </row>
    <row r="86" spans="1:55" x14ac:dyDescent="0.2">
      <c r="A86" s="265" t="s">
        <v>178</v>
      </c>
      <c r="B86" s="228"/>
      <c r="C86" s="229"/>
      <c r="D86" s="229"/>
      <c r="E86" s="229"/>
      <c r="F86" s="229"/>
      <c r="G86" s="230"/>
      <c r="H86" s="231" t="s">
        <v>146</v>
      </c>
    </row>
    <row r="87" spans="1:55" x14ac:dyDescent="0.2">
      <c r="A87" s="226" t="s">
        <v>74</v>
      </c>
      <c r="B87" s="224" t="s">
        <v>93</v>
      </c>
      <c r="C87" s="223"/>
      <c r="D87" s="223"/>
      <c r="E87" s="223"/>
      <c r="F87" s="223"/>
      <c r="G87" s="225"/>
      <c r="H87" s="227">
        <f>'02 12 Pol'!F8</f>
        <v>0</v>
      </c>
    </row>
    <row r="88" spans="1:55" x14ac:dyDescent="0.2">
      <c r="A88" s="226" t="s">
        <v>95</v>
      </c>
      <c r="B88" s="224" t="s">
        <v>98</v>
      </c>
      <c r="C88" s="223"/>
      <c r="D88" s="223"/>
      <c r="E88" s="223"/>
      <c r="F88" s="223"/>
      <c r="G88" s="225"/>
      <c r="H88" s="227">
        <f>'02 12 Pol'!F23</f>
        <v>0</v>
      </c>
    </row>
    <row r="89" spans="1:55" x14ac:dyDescent="0.2">
      <c r="A89" s="226" t="s">
        <v>103</v>
      </c>
      <c r="B89" s="224" t="s">
        <v>107</v>
      </c>
      <c r="C89" s="223"/>
      <c r="D89" s="223"/>
      <c r="E89" s="223"/>
      <c r="F89" s="223"/>
      <c r="G89" s="225"/>
      <c r="H89" s="227">
        <f>'02 12 Pol'!F54</f>
        <v>0</v>
      </c>
    </row>
    <row r="90" spans="1:55" x14ac:dyDescent="0.2">
      <c r="A90" s="226" t="s">
        <v>108</v>
      </c>
      <c r="B90" s="224" t="s">
        <v>109</v>
      </c>
      <c r="C90" s="223"/>
      <c r="D90" s="223"/>
      <c r="E90" s="223"/>
      <c r="F90" s="223"/>
      <c r="G90" s="225"/>
      <c r="H90" s="227">
        <f>'02 12 Pol'!F67</f>
        <v>0</v>
      </c>
    </row>
    <row r="91" spans="1:55" x14ac:dyDescent="0.2">
      <c r="A91" s="226" t="s">
        <v>113</v>
      </c>
      <c r="B91" s="224" t="s">
        <v>114</v>
      </c>
      <c r="C91" s="223"/>
      <c r="D91" s="223"/>
      <c r="E91" s="223"/>
      <c r="F91" s="223"/>
      <c r="G91" s="225"/>
      <c r="H91" s="227">
        <f>'02 12 Pol'!F89</f>
        <v>0</v>
      </c>
    </row>
    <row r="92" spans="1:55" ht="13.5" thickBot="1" x14ac:dyDescent="0.25">
      <c r="A92" s="232"/>
      <c r="B92" s="233" t="s">
        <v>179</v>
      </c>
      <c r="C92" s="234"/>
      <c r="D92" s="235" t="str">
        <f>D85</f>
        <v>12</v>
      </c>
      <c r="E92" s="234"/>
      <c r="F92" s="234"/>
      <c r="G92" s="236"/>
      <c r="H92" s="237">
        <f>SUM(H87:H91)</f>
        <v>0</v>
      </c>
    </row>
  </sheetData>
  <mergeCells count="14">
    <mergeCell ref="E80:H80"/>
    <mergeCell ref="E85:H85"/>
    <mergeCell ref="E50:H50"/>
    <mergeCell ref="E55:H55"/>
    <mergeCell ref="E60:H60"/>
    <mergeCell ref="E65:H65"/>
    <mergeCell ref="E70:H70"/>
    <mergeCell ref="E75:H75"/>
    <mergeCell ref="E45:H45"/>
    <mergeCell ref="C2:F2"/>
    <mergeCell ref="A4:H4"/>
    <mergeCell ref="B7:G7"/>
    <mergeCell ref="E31:H31"/>
    <mergeCell ref="E36:H36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7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x14ac:dyDescent="0.2">
      <c r="A3" s="149" t="s">
        <v>30</v>
      </c>
      <c r="B3" s="156" t="s">
        <v>54</v>
      </c>
      <c r="C3" s="170" t="s">
        <v>55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52</v>
      </c>
      <c r="C4" s="171" t="s">
        <v>274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44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74</v>
      </c>
      <c r="C8" s="203" t="s">
        <v>78</v>
      </c>
      <c r="D8" s="209"/>
      <c r="E8" s="179"/>
      <c r="F8" s="325">
        <f>SUM(G9:G31)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74</v>
      </c>
      <c r="C9" s="204" t="s">
        <v>290</v>
      </c>
      <c r="D9" s="210" t="s">
        <v>188</v>
      </c>
      <c r="E9" s="180">
        <v>1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outlineLevel="1" x14ac:dyDescent="0.2">
      <c r="A10" s="186"/>
      <c r="B10" s="176"/>
      <c r="C10" s="216" t="s">
        <v>291</v>
      </c>
      <c r="D10" s="211"/>
      <c r="E10" s="212">
        <v>1</v>
      </c>
      <c r="F10" s="183"/>
      <c r="G10" s="183"/>
      <c r="H10" s="184"/>
      <c r="I10" s="188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outlineLevel="1" x14ac:dyDescent="0.2">
      <c r="A11" s="186">
        <v>2</v>
      </c>
      <c r="B11" s="176" t="s">
        <v>95</v>
      </c>
      <c r="C11" s="204" t="s">
        <v>292</v>
      </c>
      <c r="D11" s="210" t="s">
        <v>188</v>
      </c>
      <c r="E11" s="180">
        <v>1</v>
      </c>
      <c r="F11" s="182"/>
      <c r="G11" s="183">
        <f>ROUND(E11*F11,2)</f>
        <v>0</v>
      </c>
      <c r="H11" s="184"/>
      <c r="I11" s="188" t="s">
        <v>159</v>
      </c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>
        <v>21</v>
      </c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ht="22.5" outlineLevel="1" x14ac:dyDescent="0.2">
      <c r="A12" s="186"/>
      <c r="B12" s="176"/>
      <c r="C12" s="216" t="s">
        <v>293</v>
      </c>
      <c r="D12" s="211"/>
      <c r="E12" s="212">
        <v>1</v>
      </c>
      <c r="F12" s="183"/>
      <c r="G12" s="183"/>
      <c r="H12" s="184"/>
      <c r="I12" s="188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outlineLevel="1" x14ac:dyDescent="0.2">
      <c r="A13" s="186"/>
      <c r="B13" s="176"/>
      <c r="C13" s="216" t="s">
        <v>223</v>
      </c>
      <c r="D13" s="211"/>
      <c r="E13" s="212"/>
      <c r="F13" s="183"/>
      <c r="G13" s="183"/>
      <c r="H13" s="184"/>
      <c r="I13" s="188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outlineLevel="1" x14ac:dyDescent="0.2">
      <c r="A14" s="186">
        <v>3</v>
      </c>
      <c r="B14" s="176" t="s">
        <v>103</v>
      </c>
      <c r="C14" s="204" t="s">
        <v>294</v>
      </c>
      <c r="D14" s="210" t="s">
        <v>188</v>
      </c>
      <c r="E14" s="180">
        <v>1</v>
      </c>
      <c r="F14" s="182"/>
      <c r="G14" s="183">
        <f>ROUND(E14*F14,2)</f>
        <v>0</v>
      </c>
      <c r="H14" s="184"/>
      <c r="I14" s="188" t="s">
        <v>159</v>
      </c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>
        <v>21</v>
      </c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ht="22.5" outlineLevel="1" x14ac:dyDescent="0.2">
      <c r="A15" s="186"/>
      <c r="B15" s="176"/>
      <c r="C15" s="216" t="s">
        <v>295</v>
      </c>
      <c r="D15" s="211"/>
      <c r="E15" s="212">
        <v>1</v>
      </c>
      <c r="F15" s="183"/>
      <c r="G15" s="183"/>
      <c r="H15" s="184"/>
      <c r="I15" s="188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outlineLevel="1" x14ac:dyDescent="0.2">
      <c r="A16" s="186"/>
      <c r="B16" s="176"/>
      <c r="C16" s="216" t="s">
        <v>223</v>
      </c>
      <c r="D16" s="211"/>
      <c r="E16" s="212"/>
      <c r="F16" s="183"/>
      <c r="G16" s="183"/>
      <c r="H16" s="184"/>
      <c r="I16" s="188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outlineLevel="1" x14ac:dyDescent="0.2">
      <c r="A17" s="186">
        <v>4</v>
      </c>
      <c r="B17" s="176" t="s">
        <v>108</v>
      </c>
      <c r="C17" s="204" t="s">
        <v>296</v>
      </c>
      <c r="D17" s="210" t="s">
        <v>192</v>
      </c>
      <c r="E17" s="180">
        <v>1</v>
      </c>
      <c r="F17" s="182"/>
      <c r="G17" s="183">
        <f>ROUND(E17*F17,2)</f>
        <v>0</v>
      </c>
      <c r="H17" s="184"/>
      <c r="I17" s="188" t="s">
        <v>159</v>
      </c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>
        <v>21</v>
      </c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outlineLevel="1" x14ac:dyDescent="0.2">
      <c r="A18" s="186"/>
      <c r="B18" s="176"/>
      <c r="C18" s="216" t="s">
        <v>297</v>
      </c>
      <c r="D18" s="211"/>
      <c r="E18" s="212">
        <v>1</v>
      </c>
      <c r="F18" s="183"/>
      <c r="G18" s="183"/>
      <c r="H18" s="184"/>
      <c r="I18" s="188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outlineLevel="1" x14ac:dyDescent="0.2">
      <c r="A19" s="186">
        <v>5</v>
      </c>
      <c r="B19" s="176" t="s">
        <v>113</v>
      </c>
      <c r="C19" s="204" t="s">
        <v>298</v>
      </c>
      <c r="D19" s="210" t="s">
        <v>192</v>
      </c>
      <c r="E19" s="180">
        <v>1</v>
      </c>
      <c r="F19" s="182"/>
      <c r="G19" s="183">
        <f>ROUND(E19*F19,2)</f>
        <v>0</v>
      </c>
      <c r="H19" s="184"/>
      <c r="I19" s="188" t="s">
        <v>159</v>
      </c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>
        <v>21</v>
      </c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ht="22.5" outlineLevel="1" x14ac:dyDescent="0.2">
      <c r="A20" s="186"/>
      <c r="B20" s="176"/>
      <c r="C20" s="216" t="s">
        <v>299</v>
      </c>
      <c r="D20" s="211"/>
      <c r="E20" s="212">
        <v>1</v>
      </c>
      <c r="F20" s="183"/>
      <c r="G20" s="183"/>
      <c r="H20" s="184"/>
      <c r="I20" s="188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outlineLevel="1" x14ac:dyDescent="0.2">
      <c r="A21" s="186">
        <v>6</v>
      </c>
      <c r="B21" s="176" t="s">
        <v>118</v>
      </c>
      <c r="C21" s="204" t="s">
        <v>300</v>
      </c>
      <c r="D21" s="210" t="s">
        <v>192</v>
      </c>
      <c r="E21" s="180">
        <v>1</v>
      </c>
      <c r="F21" s="182"/>
      <c r="G21" s="183">
        <f>ROUND(E21*F21,2)</f>
        <v>0</v>
      </c>
      <c r="H21" s="184"/>
      <c r="I21" s="188" t="s">
        <v>159</v>
      </c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>
        <v>21</v>
      </c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1:60" ht="33.75" outlineLevel="1" x14ac:dyDescent="0.2">
      <c r="A22" s="186"/>
      <c r="B22" s="176"/>
      <c r="C22" s="216" t="s">
        <v>301</v>
      </c>
      <c r="D22" s="211"/>
      <c r="E22" s="212">
        <v>1</v>
      </c>
      <c r="F22" s="183"/>
      <c r="G22" s="183"/>
      <c r="H22" s="184"/>
      <c r="I22" s="188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1:60" ht="22.5" outlineLevel="1" x14ac:dyDescent="0.2">
      <c r="A23" s="186"/>
      <c r="B23" s="176"/>
      <c r="C23" s="216" t="s">
        <v>302</v>
      </c>
      <c r="D23" s="211"/>
      <c r="E23" s="212"/>
      <c r="F23" s="183"/>
      <c r="G23" s="183"/>
      <c r="H23" s="184"/>
      <c r="I23" s="188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</row>
    <row r="24" spans="1:60" outlineLevel="1" x14ac:dyDescent="0.2">
      <c r="A24" s="186">
        <v>7</v>
      </c>
      <c r="B24" s="176" t="s">
        <v>121</v>
      </c>
      <c r="C24" s="204" t="s">
        <v>303</v>
      </c>
      <c r="D24" s="210" t="s">
        <v>188</v>
      </c>
      <c r="E24" s="180">
        <v>5</v>
      </c>
      <c r="F24" s="182"/>
      <c r="G24" s="183">
        <f>ROUND(E24*F24,2)</f>
        <v>0</v>
      </c>
      <c r="H24" s="184"/>
      <c r="I24" s="188" t="s">
        <v>159</v>
      </c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>
        <v>21</v>
      </c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</row>
    <row r="25" spans="1:60" outlineLevel="1" x14ac:dyDescent="0.2">
      <c r="A25" s="186"/>
      <c r="B25" s="176"/>
      <c r="C25" s="216" t="s">
        <v>304</v>
      </c>
      <c r="D25" s="211"/>
      <c r="E25" s="212">
        <v>5</v>
      </c>
      <c r="F25" s="183"/>
      <c r="G25" s="183"/>
      <c r="H25" s="184"/>
      <c r="I25" s="188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</row>
    <row r="26" spans="1:60" outlineLevel="1" x14ac:dyDescent="0.2">
      <c r="A26" s="186">
        <v>8</v>
      </c>
      <c r="B26" s="176" t="s">
        <v>124</v>
      </c>
      <c r="C26" s="204" t="s">
        <v>305</v>
      </c>
      <c r="D26" s="210" t="s">
        <v>188</v>
      </c>
      <c r="E26" s="180">
        <v>3</v>
      </c>
      <c r="F26" s="182"/>
      <c r="G26" s="183">
        <f>ROUND(E26*F26,2)</f>
        <v>0</v>
      </c>
      <c r="H26" s="184"/>
      <c r="I26" s="188" t="s">
        <v>159</v>
      </c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>
        <v>21</v>
      </c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</row>
    <row r="27" spans="1:60" outlineLevel="1" x14ac:dyDescent="0.2">
      <c r="A27" s="186"/>
      <c r="B27" s="176"/>
      <c r="C27" s="216" t="s">
        <v>306</v>
      </c>
      <c r="D27" s="211"/>
      <c r="E27" s="212">
        <v>3</v>
      </c>
      <c r="F27" s="183"/>
      <c r="G27" s="183"/>
      <c r="H27" s="184"/>
      <c r="I27" s="188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</row>
    <row r="28" spans="1:60" outlineLevel="1" x14ac:dyDescent="0.2">
      <c r="A28" s="186">
        <v>9</v>
      </c>
      <c r="B28" s="176" t="s">
        <v>126</v>
      </c>
      <c r="C28" s="204" t="s">
        <v>307</v>
      </c>
      <c r="D28" s="210" t="s">
        <v>192</v>
      </c>
      <c r="E28" s="180">
        <v>1</v>
      </c>
      <c r="F28" s="182"/>
      <c r="G28" s="183">
        <f>ROUND(E28*F28,2)</f>
        <v>0</v>
      </c>
      <c r="H28" s="184"/>
      <c r="I28" s="188" t="s">
        <v>159</v>
      </c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>
        <v>21</v>
      </c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</row>
    <row r="29" spans="1:60" outlineLevel="1" x14ac:dyDescent="0.2">
      <c r="A29" s="186">
        <v>10</v>
      </c>
      <c r="B29" s="176" t="s">
        <v>128</v>
      </c>
      <c r="C29" s="204" t="s">
        <v>268</v>
      </c>
      <c r="D29" s="210" t="s">
        <v>188</v>
      </c>
      <c r="E29" s="180">
        <v>1</v>
      </c>
      <c r="F29" s="182"/>
      <c r="G29" s="183">
        <f>ROUND(E29*F29,2)</f>
        <v>0</v>
      </c>
      <c r="H29" s="184"/>
      <c r="I29" s="188" t="s">
        <v>159</v>
      </c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>
        <v>21</v>
      </c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</row>
    <row r="30" spans="1:60" outlineLevel="1" x14ac:dyDescent="0.2">
      <c r="A30" s="186">
        <v>11</v>
      </c>
      <c r="B30" s="176" t="s">
        <v>130</v>
      </c>
      <c r="C30" s="204" t="s">
        <v>308</v>
      </c>
      <c r="D30" s="210" t="s">
        <v>188</v>
      </c>
      <c r="E30" s="180">
        <v>6</v>
      </c>
      <c r="F30" s="182"/>
      <c r="G30" s="183">
        <f>ROUND(E30*F30,2)</f>
        <v>0</v>
      </c>
      <c r="H30" s="184"/>
      <c r="I30" s="188" t="s">
        <v>159</v>
      </c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>
        <v>21</v>
      </c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</row>
    <row r="31" spans="1:60" ht="13.5" outlineLevel="1" thickBot="1" x14ac:dyDescent="0.25">
      <c r="A31" s="194"/>
      <c r="B31" s="195"/>
      <c r="C31" s="217" t="s">
        <v>309</v>
      </c>
      <c r="D31" s="213"/>
      <c r="E31" s="214">
        <v>6</v>
      </c>
      <c r="F31" s="215"/>
      <c r="G31" s="215"/>
      <c r="H31" s="196"/>
      <c r="I31" s="19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</row>
    <row r="32" spans="1:60" hidden="1" x14ac:dyDescent="0.2">
      <c r="C32" s="81"/>
      <c r="D32" s="146"/>
      <c r="AK32">
        <f>SUM(AK1:AK31)</f>
        <v>0</v>
      </c>
      <c r="AL32">
        <f>SUM(AL1:AL31)</f>
        <v>0</v>
      </c>
      <c r="AN32">
        <v>15</v>
      </c>
      <c r="AO32">
        <v>21</v>
      </c>
    </row>
    <row r="33" spans="1:41" ht="13.5" hidden="1" thickBot="1" x14ac:dyDescent="0.25">
      <c r="A33" s="198"/>
      <c r="B33" s="199" t="s">
        <v>176</v>
      </c>
      <c r="C33" s="205"/>
      <c r="D33" s="200"/>
      <c r="E33" s="201"/>
      <c r="F33" s="201"/>
      <c r="G33" s="202">
        <f>F8</f>
        <v>0</v>
      </c>
      <c r="AN33">
        <f>SUMIF(AM8:AM32,AN32,G8:G32)</f>
        <v>0</v>
      </c>
      <c r="AO33">
        <f>SUMIF(AM8:AM32,AO32,G8:G32)</f>
        <v>0</v>
      </c>
    </row>
    <row r="34" spans="1:41" x14ac:dyDescent="0.2">
      <c r="D34" s="146"/>
    </row>
    <row r="35" spans="1:41" x14ac:dyDescent="0.2">
      <c r="D35" s="146"/>
    </row>
    <row r="36" spans="1:41" x14ac:dyDescent="0.2">
      <c r="D36" s="146"/>
    </row>
    <row r="37" spans="1:41" x14ac:dyDescent="0.2">
      <c r="D37" s="146"/>
    </row>
    <row r="38" spans="1:41" x14ac:dyDescent="0.2">
      <c r="D38" s="146"/>
    </row>
    <row r="39" spans="1:41" x14ac:dyDescent="0.2">
      <c r="D39" s="146"/>
    </row>
    <row r="40" spans="1:41" x14ac:dyDescent="0.2">
      <c r="D40" s="146"/>
    </row>
    <row r="41" spans="1:41" x14ac:dyDescent="0.2">
      <c r="D41" s="146"/>
    </row>
    <row r="42" spans="1:41" x14ac:dyDescent="0.2">
      <c r="D42" s="146"/>
    </row>
    <row r="43" spans="1:41" x14ac:dyDescent="0.2">
      <c r="D43" s="146"/>
    </row>
    <row r="44" spans="1:41" x14ac:dyDescent="0.2">
      <c r="D44" s="146"/>
    </row>
    <row r="45" spans="1:41" x14ac:dyDescent="0.2">
      <c r="D45" s="146"/>
    </row>
    <row r="46" spans="1:41" x14ac:dyDescent="0.2">
      <c r="D46" s="146"/>
    </row>
    <row r="47" spans="1:41" x14ac:dyDescent="0.2">
      <c r="D47" s="146"/>
    </row>
    <row r="48" spans="1:41" x14ac:dyDescent="0.2">
      <c r="D48" s="146"/>
    </row>
    <row r="49" spans="4:4" x14ac:dyDescent="0.2">
      <c r="D49" s="146"/>
    </row>
    <row r="50" spans="4:4" x14ac:dyDescent="0.2">
      <c r="D50" s="146"/>
    </row>
    <row r="51" spans="4:4" x14ac:dyDescent="0.2">
      <c r="D51" s="146"/>
    </row>
    <row r="52" spans="4:4" x14ac:dyDescent="0.2">
      <c r="D52" s="146"/>
    </row>
    <row r="53" spans="4:4" x14ac:dyDescent="0.2">
      <c r="D53" s="146"/>
    </row>
    <row r="54" spans="4:4" x14ac:dyDescent="0.2">
      <c r="D54" s="146"/>
    </row>
    <row r="55" spans="4:4" x14ac:dyDescent="0.2">
      <c r="D55" s="146"/>
    </row>
    <row r="56" spans="4:4" x14ac:dyDescent="0.2">
      <c r="D56" s="146"/>
    </row>
    <row r="57" spans="4:4" x14ac:dyDescent="0.2">
      <c r="D57" s="146"/>
    </row>
    <row r="58" spans="4:4" x14ac:dyDescent="0.2">
      <c r="D58" s="146"/>
    </row>
    <row r="59" spans="4:4" x14ac:dyDescent="0.2">
      <c r="D59" s="146"/>
    </row>
    <row r="60" spans="4:4" x14ac:dyDescent="0.2">
      <c r="D60" s="146"/>
    </row>
    <row r="61" spans="4:4" x14ac:dyDescent="0.2">
      <c r="D61" s="146"/>
    </row>
    <row r="62" spans="4:4" x14ac:dyDescent="0.2">
      <c r="D62" s="146"/>
    </row>
    <row r="63" spans="4:4" x14ac:dyDescent="0.2">
      <c r="D63" s="146"/>
    </row>
    <row r="64" spans="4:4" x14ac:dyDescent="0.2">
      <c r="D64" s="146"/>
    </row>
    <row r="65" spans="4:4" x14ac:dyDescent="0.2">
      <c r="D65" s="146"/>
    </row>
    <row r="66" spans="4:4" x14ac:dyDescent="0.2">
      <c r="D66" s="146"/>
    </row>
    <row r="67" spans="4:4" x14ac:dyDescent="0.2">
      <c r="D67" s="146"/>
    </row>
    <row r="68" spans="4:4" x14ac:dyDescent="0.2">
      <c r="D68" s="146"/>
    </row>
    <row r="69" spans="4:4" x14ac:dyDescent="0.2">
      <c r="D69" s="146"/>
    </row>
    <row r="70" spans="4:4" x14ac:dyDescent="0.2">
      <c r="D70" s="146"/>
    </row>
    <row r="71" spans="4:4" x14ac:dyDescent="0.2">
      <c r="D71" s="146"/>
    </row>
    <row r="72" spans="4:4" x14ac:dyDescent="0.2">
      <c r="D72" s="146"/>
    </row>
    <row r="73" spans="4:4" x14ac:dyDescent="0.2">
      <c r="D73" s="146"/>
    </row>
    <row r="74" spans="4:4" x14ac:dyDescent="0.2">
      <c r="D74" s="146"/>
    </row>
    <row r="75" spans="4:4" x14ac:dyDescent="0.2">
      <c r="D75" s="146"/>
    </row>
    <row r="76" spans="4:4" x14ac:dyDescent="0.2">
      <c r="D76" s="146"/>
    </row>
    <row r="77" spans="4:4" x14ac:dyDescent="0.2">
      <c r="D77" s="146"/>
    </row>
    <row r="78" spans="4:4" x14ac:dyDescent="0.2">
      <c r="D78" s="146"/>
    </row>
    <row r="79" spans="4:4" x14ac:dyDescent="0.2">
      <c r="D79" s="146"/>
    </row>
    <row r="80" spans="4:4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sheetProtection password="B85D" sheet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7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x14ac:dyDescent="0.2">
      <c r="A3" s="149" t="s">
        <v>30</v>
      </c>
      <c r="B3" s="156" t="s">
        <v>54</v>
      </c>
      <c r="C3" s="170" t="s">
        <v>55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54</v>
      </c>
      <c r="C4" s="171" t="s">
        <v>275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44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74</v>
      </c>
      <c r="C8" s="203" t="s">
        <v>79</v>
      </c>
      <c r="D8" s="209"/>
      <c r="E8" s="179"/>
      <c r="F8" s="325">
        <f>SUM(G9:G21)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74</v>
      </c>
      <c r="C9" s="204" t="s">
        <v>310</v>
      </c>
      <c r="D9" s="210" t="s">
        <v>192</v>
      </c>
      <c r="E9" s="180">
        <v>1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outlineLevel="1" x14ac:dyDescent="0.2">
      <c r="A10" s="186"/>
      <c r="B10" s="176"/>
      <c r="C10" s="216" t="s">
        <v>311</v>
      </c>
      <c r="D10" s="211"/>
      <c r="E10" s="212">
        <v>1</v>
      </c>
      <c r="F10" s="183"/>
      <c r="G10" s="183"/>
      <c r="H10" s="184"/>
      <c r="I10" s="188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outlineLevel="1" x14ac:dyDescent="0.2">
      <c r="A11" s="186"/>
      <c r="B11" s="176"/>
      <c r="C11" s="216" t="s">
        <v>312</v>
      </c>
      <c r="D11" s="211"/>
      <c r="E11" s="212"/>
      <c r="F11" s="183"/>
      <c r="G11" s="183"/>
      <c r="H11" s="184"/>
      <c r="I11" s="188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86"/>
      <c r="B12" s="176"/>
      <c r="C12" s="216" t="s">
        <v>313</v>
      </c>
      <c r="D12" s="211"/>
      <c r="E12" s="212"/>
      <c r="F12" s="183"/>
      <c r="G12" s="183"/>
      <c r="H12" s="184"/>
      <c r="I12" s="188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ht="22.5" outlineLevel="1" x14ac:dyDescent="0.2">
      <c r="A13" s="186"/>
      <c r="B13" s="176"/>
      <c r="C13" s="216" t="s">
        <v>314</v>
      </c>
      <c r="D13" s="211"/>
      <c r="E13" s="212"/>
      <c r="F13" s="183"/>
      <c r="G13" s="183"/>
      <c r="H13" s="184"/>
      <c r="I13" s="188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outlineLevel="1" x14ac:dyDescent="0.2">
      <c r="A14" s="186"/>
      <c r="B14" s="176"/>
      <c r="C14" s="216" t="s">
        <v>315</v>
      </c>
      <c r="D14" s="211"/>
      <c r="E14" s="212"/>
      <c r="F14" s="183"/>
      <c r="G14" s="183"/>
      <c r="H14" s="184"/>
      <c r="I14" s="188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ht="33.75" outlineLevel="1" x14ac:dyDescent="0.2">
      <c r="A15" s="186">
        <v>2</v>
      </c>
      <c r="B15" s="176" t="s">
        <v>103</v>
      </c>
      <c r="C15" s="204" t="s">
        <v>316</v>
      </c>
      <c r="D15" s="210" t="s">
        <v>188</v>
      </c>
      <c r="E15" s="180">
        <v>3</v>
      </c>
      <c r="F15" s="182"/>
      <c r="G15" s="183">
        <f>ROUND(E15*F15,2)</f>
        <v>0</v>
      </c>
      <c r="H15" s="184"/>
      <c r="I15" s="188" t="s">
        <v>159</v>
      </c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>
        <v>21</v>
      </c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outlineLevel="1" x14ac:dyDescent="0.2">
      <c r="A16" s="186"/>
      <c r="B16" s="176"/>
      <c r="C16" s="216" t="s">
        <v>317</v>
      </c>
      <c r="D16" s="211"/>
      <c r="E16" s="212">
        <v>3</v>
      </c>
      <c r="F16" s="183"/>
      <c r="G16" s="183"/>
      <c r="H16" s="184"/>
      <c r="I16" s="188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ht="22.5" outlineLevel="1" x14ac:dyDescent="0.2">
      <c r="A17" s="186">
        <v>3</v>
      </c>
      <c r="B17" s="176" t="s">
        <v>108</v>
      </c>
      <c r="C17" s="204" t="s">
        <v>318</v>
      </c>
      <c r="D17" s="210" t="s">
        <v>188</v>
      </c>
      <c r="E17" s="180">
        <v>2</v>
      </c>
      <c r="F17" s="182"/>
      <c r="G17" s="183">
        <f>ROUND(E17*F17,2)</f>
        <v>0</v>
      </c>
      <c r="H17" s="184"/>
      <c r="I17" s="188" t="s">
        <v>159</v>
      </c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>
        <v>21</v>
      </c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outlineLevel="1" x14ac:dyDescent="0.2">
      <c r="A18" s="186"/>
      <c r="B18" s="176"/>
      <c r="C18" s="216" t="s">
        <v>319</v>
      </c>
      <c r="D18" s="211"/>
      <c r="E18" s="212">
        <v>2</v>
      </c>
      <c r="F18" s="183"/>
      <c r="G18" s="183"/>
      <c r="H18" s="184"/>
      <c r="I18" s="188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ht="22.5" outlineLevel="1" x14ac:dyDescent="0.2">
      <c r="A19" s="186"/>
      <c r="B19" s="176"/>
      <c r="C19" s="216" t="s">
        <v>320</v>
      </c>
      <c r="D19" s="211"/>
      <c r="E19" s="212"/>
      <c r="F19" s="183"/>
      <c r="G19" s="183"/>
      <c r="H19" s="184"/>
      <c r="I19" s="188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outlineLevel="1" x14ac:dyDescent="0.2">
      <c r="A20" s="186"/>
      <c r="B20" s="176"/>
      <c r="C20" s="216" t="s">
        <v>321</v>
      </c>
      <c r="D20" s="211"/>
      <c r="E20" s="212"/>
      <c r="F20" s="183"/>
      <c r="G20" s="183"/>
      <c r="H20" s="184"/>
      <c r="I20" s="188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outlineLevel="1" x14ac:dyDescent="0.2">
      <c r="A21" s="186">
        <v>4</v>
      </c>
      <c r="B21" s="176" t="s">
        <v>113</v>
      </c>
      <c r="C21" s="204" t="s">
        <v>268</v>
      </c>
      <c r="D21" s="210" t="s">
        <v>188</v>
      </c>
      <c r="E21" s="180">
        <v>1</v>
      </c>
      <c r="F21" s="182"/>
      <c r="G21" s="183">
        <f>ROUND(E21*F21,2)</f>
        <v>0</v>
      </c>
      <c r="H21" s="184"/>
      <c r="I21" s="188" t="s">
        <v>159</v>
      </c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>
        <v>21</v>
      </c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1:60" x14ac:dyDescent="0.2">
      <c r="A22" s="185" t="s">
        <v>155</v>
      </c>
      <c r="B22" s="175" t="s">
        <v>95</v>
      </c>
      <c r="C22" s="203" t="s">
        <v>100</v>
      </c>
      <c r="D22" s="209"/>
      <c r="E22" s="179"/>
      <c r="F22" s="317">
        <f>SUM(G23:G36)</f>
        <v>0</v>
      </c>
      <c r="G22" s="318"/>
      <c r="H22" s="181"/>
      <c r="I22" s="187"/>
    </row>
    <row r="23" spans="1:60" outlineLevel="1" x14ac:dyDescent="0.2">
      <c r="A23" s="186">
        <v>5</v>
      </c>
      <c r="B23" s="176" t="s">
        <v>118</v>
      </c>
      <c r="C23" s="204" t="s">
        <v>322</v>
      </c>
      <c r="D23" s="210" t="s">
        <v>188</v>
      </c>
      <c r="E23" s="180">
        <v>1</v>
      </c>
      <c r="F23" s="182"/>
      <c r="G23" s="183">
        <f>ROUND(E23*F23,2)</f>
        <v>0</v>
      </c>
      <c r="H23" s="184"/>
      <c r="I23" s="188" t="s">
        <v>159</v>
      </c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>
        <v>21</v>
      </c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</row>
    <row r="24" spans="1:60" outlineLevel="1" x14ac:dyDescent="0.2">
      <c r="A24" s="186"/>
      <c r="B24" s="176"/>
      <c r="C24" s="216" t="s">
        <v>323</v>
      </c>
      <c r="D24" s="211"/>
      <c r="E24" s="212">
        <v>1</v>
      </c>
      <c r="F24" s="183"/>
      <c r="G24" s="183"/>
      <c r="H24" s="184"/>
      <c r="I24" s="188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</row>
    <row r="25" spans="1:60" outlineLevel="1" x14ac:dyDescent="0.2">
      <c r="A25" s="186"/>
      <c r="B25" s="176"/>
      <c r="C25" s="216" t="s">
        <v>223</v>
      </c>
      <c r="D25" s="211"/>
      <c r="E25" s="212"/>
      <c r="F25" s="183"/>
      <c r="G25" s="183"/>
      <c r="H25" s="184"/>
      <c r="I25" s="188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</row>
    <row r="26" spans="1:60" outlineLevel="1" x14ac:dyDescent="0.2">
      <c r="A26" s="186">
        <v>6</v>
      </c>
      <c r="B26" s="176" t="s">
        <v>121</v>
      </c>
      <c r="C26" s="204" t="s">
        <v>324</v>
      </c>
      <c r="D26" s="210" t="s">
        <v>188</v>
      </c>
      <c r="E26" s="180">
        <v>1</v>
      </c>
      <c r="F26" s="182"/>
      <c r="G26" s="183">
        <f>ROUND(E26*F26,2)</f>
        <v>0</v>
      </c>
      <c r="H26" s="184"/>
      <c r="I26" s="188" t="s">
        <v>159</v>
      </c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>
        <v>21</v>
      </c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</row>
    <row r="27" spans="1:60" outlineLevel="1" x14ac:dyDescent="0.2">
      <c r="A27" s="186"/>
      <c r="B27" s="176"/>
      <c r="C27" s="216" t="s">
        <v>325</v>
      </c>
      <c r="D27" s="211"/>
      <c r="E27" s="212">
        <v>1</v>
      </c>
      <c r="F27" s="183"/>
      <c r="G27" s="183"/>
      <c r="H27" s="184"/>
      <c r="I27" s="188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</row>
    <row r="28" spans="1:60" outlineLevel="1" x14ac:dyDescent="0.2">
      <c r="A28" s="186"/>
      <c r="B28" s="176"/>
      <c r="C28" s="216" t="s">
        <v>223</v>
      </c>
      <c r="D28" s="211"/>
      <c r="E28" s="212"/>
      <c r="F28" s="183"/>
      <c r="G28" s="183"/>
      <c r="H28" s="184"/>
      <c r="I28" s="188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</row>
    <row r="29" spans="1:60" outlineLevel="1" x14ac:dyDescent="0.2">
      <c r="A29" s="186">
        <v>7</v>
      </c>
      <c r="B29" s="176" t="s">
        <v>124</v>
      </c>
      <c r="C29" s="204" t="s">
        <v>326</v>
      </c>
      <c r="D29" s="210" t="s">
        <v>192</v>
      </c>
      <c r="E29" s="180">
        <v>1</v>
      </c>
      <c r="F29" s="182"/>
      <c r="G29" s="183">
        <f>ROUND(E29*F29,2)</f>
        <v>0</v>
      </c>
      <c r="H29" s="184"/>
      <c r="I29" s="188" t="s">
        <v>159</v>
      </c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>
        <v>21</v>
      </c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</row>
    <row r="30" spans="1:60" outlineLevel="1" x14ac:dyDescent="0.2">
      <c r="A30" s="186"/>
      <c r="B30" s="176"/>
      <c r="C30" s="216" t="s">
        <v>327</v>
      </c>
      <c r="D30" s="211"/>
      <c r="E30" s="212">
        <v>1</v>
      </c>
      <c r="F30" s="183"/>
      <c r="G30" s="183"/>
      <c r="H30" s="184"/>
      <c r="I30" s="188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</row>
    <row r="31" spans="1:60" outlineLevel="1" x14ac:dyDescent="0.2">
      <c r="A31" s="186">
        <v>8</v>
      </c>
      <c r="B31" s="176" t="s">
        <v>126</v>
      </c>
      <c r="C31" s="204" t="s">
        <v>328</v>
      </c>
      <c r="D31" s="210" t="s">
        <v>188</v>
      </c>
      <c r="E31" s="180">
        <v>2</v>
      </c>
      <c r="F31" s="182"/>
      <c r="G31" s="183">
        <f>ROUND(E31*F31,2)</f>
        <v>0</v>
      </c>
      <c r="H31" s="184"/>
      <c r="I31" s="188" t="s">
        <v>159</v>
      </c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>
        <v>21</v>
      </c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</row>
    <row r="32" spans="1:60" ht="22.5" outlineLevel="1" x14ac:dyDescent="0.2">
      <c r="A32" s="186"/>
      <c r="B32" s="176"/>
      <c r="C32" s="216" t="s">
        <v>329</v>
      </c>
      <c r="D32" s="211"/>
      <c r="E32" s="212">
        <v>2</v>
      </c>
      <c r="F32" s="183"/>
      <c r="G32" s="183"/>
      <c r="H32" s="184"/>
      <c r="I32" s="188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</row>
    <row r="33" spans="1:60" outlineLevel="1" x14ac:dyDescent="0.2">
      <c r="A33" s="186">
        <v>9</v>
      </c>
      <c r="B33" s="176" t="s">
        <v>128</v>
      </c>
      <c r="C33" s="204" t="s">
        <v>330</v>
      </c>
      <c r="D33" s="210" t="s">
        <v>188</v>
      </c>
      <c r="E33" s="180">
        <v>5</v>
      </c>
      <c r="F33" s="182"/>
      <c r="G33" s="183">
        <f>ROUND(E33*F33,2)</f>
        <v>0</v>
      </c>
      <c r="H33" s="184"/>
      <c r="I33" s="188" t="s">
        <v>159</v>
      </c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>
        <v>21</v>
      </c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</row>
    <row r="34" spans="1:60" outlineLevel="1" x14ac:dyDescent="0.2">
      <c r="A34" s="186"/>
      <c r="B34" s="176"/>
      <c r="C34" s="216" t="s">
        <v>331</v>
      </c>
      <c r="D34" s="211"/>
      <c r="E34" s="212">
        <v>5</v>
      </c>
      <c r="F34" s="183"/>
      <c r="G34" s="183"/>
      <c r="H34" s="184"/>
      <c r="I34" s="188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</row>
    <row r="35" spans="1:60" ht="22.5" outlineLevel="1" x14ac:dyDescent="0.2">
      <c r="A35" s="186">
        <v>10</v>
      </c>
      <c r="B35" s="176" t="s">
        <v>130</v>
      </c>
      <c r="C35" s="204" t="s">
        <v>332</v>
      </c>
      <c r="D35" s="210" t="s">
        <v>188</v>
      </c>
      <c r="E35" s="180">
        <v>1</v>
      </c>
      <c r="F35" s="182"/>
      <c r="G35" s="183">
        <f>ROUND(E35*F35,2)</f>
        <v>0</v>
      </c>
      <c r="H35" s="184"/>
      <c r="I35" s="188" t="s">
        <v>159</v>
      </c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>
        <v>21</v>
      </c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</row>
    <row r="36" spans="1:60" outlineLevel="1" x14ac:dyDescent="0.2">
      <c r="A36" s="186">
        <v>11</v>
      </c>
      <c r="B36" s="176" t="s">
        <v>132</v>
      </c>
      <c r="C36" s="204" t="s">
        <v>268</v>
      </c>
      <c r="D36" s="210" t="s">
        <v>188</v>
      </c>
      <c r="E36" s="180">
        <v>1</v>
      </c>
      <c r="F36" s="182"/>
      <c r="G36" s="183">
        <f>ROUND(E36*F36,2)</f>
        <v>0</v>
      </c>
      <c r="H36" s="184"/>
      <c r="I36" s="188" t="s">
        <v>159</v>
      </c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>
        <v>21</v>
      </c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</row>
    <row r="37" spans="1:60" x14ac:dyDescent="0.2">
      <c r="A37" s="185" t="s">
        <v>155</v>
      </c>
      <c r="B37" s="175" t="s">
        <v>103</v>
      </c>
      <c r="C37" s="203" t="s">
        <v>104</v>
      </c>
      <c r="D37" s="209"/>
      <c r="E37" s="179"/>
      <c r="F37" s="317">
        <f>SUM(G38:G41)</f>
        <v>0</v>
      </c>
      <c r="G37" s="318"/>
      <c r="H37" s="181"/>
      <c r="I37" s="187"/>
    </row>
    <row r="38" spans="1:60" outlineLevel="1" x14ac:dyDescent="0.2">
      <c r="A38" s="186">
        <v>12</v>
      </c>
      <c r="B38" s="176" t="s">
        <v>134</v>
      </c>
      <c r="C38" s="204" t="s">
        <v>290</v>
      </c>
      <c r="D38" s="210" t="s">
        <v>188</v>
      </c>
      <c r="E38" s="180">
        <v>1</v>
      </c>
      <c r="F38" s="182"/>
      <c r="G38" s="183">
        <f>ROUND(E38*F38,2)</f>
        <v>0</v>
      </c>
      <c r="H38" s="184"/>
      <c r="I38" s="188" t="s">
        <v>159</v>
      </c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>
        <v>21</v>
      </c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</row>
    <row r="39" spans="1:60" outlineLevel="1" x14ac:dyDescent="0.2">
      <c r="A39" s="186"/>
      <c r="B39" s="176"/>
      <c r="C39" s="216" t="s">
        <v>333</v>
      </c>
      <c r="D39" s="211"/>
      <c r="E39" s="212">
        <v>1</v>
      </c>
      <c r="F39" s="183"/>
      <c r="G39" s="183"/>
      <c r="H39" s="184"/>
      <c r="I39" s="188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</row>
    <row r="40" spans="1:60" ht="22.5" outlineLevel="1" x14ac:dyDescent="0.2">
      <c r="A40" s="186">
        <v>13</v>
      </c>
      <c r="B40" s="176" t="s">
        <v>257</v>
      </c>
      <c r="C40" s="204" t="s">
        <v>334</v>
      </c>
      <c r="D40" s="210" t="s">
        <v>188</v>
      </c>
      <c r="E40" s="180">
        <v>4</v>
      </c>
      <c r="F40" s="182"/>
      <c r="G40" s="183">
        <f>ROUND(E40*F40,2)</f>
        <v>0</v>
      </c>
      <c r="H40" s="184"/>
      <c r="I40" s="188" t="s">
        <v>159</v>
      </c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>
        <v>21</v>
      </c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</row>
    <row r="41" spans="1:60" outlineLevel="1" x14ac:dyDescent="0.2">
      <c r="A41" s="186"/>
      <c r="B41" s="176"/>
      <c r="C41" s="216" t="s">
        <v>335</v>
      </c>
      <c r="D41" s="211"/>
      <c r="E41" s="212">
        <v>4</v>
      </c>
      <c r="F41" s="183"/>
      <c r="G41" s="183"/>
      <c r="H41" s="184"/>
      <c r="I41" s="188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</row>
    <row r="42" spans="1:60" x14ac:dyDescent="0.2">
      <c r="A42" s="185" t="s">
        <v>155</v>
      </c>
      <c r="B42" s="175" t="s">
        <v>108</v>
      </c>
      <c r="C42" s="203" t="s">
        <v>111</v>
      </c>
      <c r="D42" s="209"/>
      <c r="E42" s="179"/>
      <c r="F42" s="317">
        <f>SUM(G43:G86)</f>
        <v>0</v>
      </c>
      <c r="G42" s="318"/>
      <c r="H42" s="181"/>
      <c r="I42" s="187"/>
    </row>
    <row r="43" spans="1:60" ht="22.5" outlineLevel="1" x14ac:dyDescent="0.2">
      <c r="A43" s="186">
        <v>14</v>
      </c>
      <c r="B43" s="176" t="s">
        <v>260</v>
      </c>
      <c r="C43" s="204" t="s">
        <v>336</v>
      </c>
      <c r="D43" s="210" t="s">
        <v>192</v>
      </c>
      <c r="E43" s="180">
        <v>1</v>
      </c>
      <c r="F43" s="182"/>
      <c r="G43" s="183">
        <f>ROUND(E43*F43,2)</f>
        <v>0</v>
      </c>
      <c r="H43" s="184"/>
      <c r="I43" s="188" t="s">
        <v>159</v>
      </c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>
        <v>21</v>
      </c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</row>
    <row r="44" spans="1:60" outlineLevel="1" x14ac:dyDescent="0.2">
      <c r="A44" s="186">
        <v>15</v>
      </c>
      <c r="B44" s="176" t="s">
        <v>263</v>
      </c>
      <c r="C44" s="204" t="s">
        <v>337</v>
      </c>
      <c r="D44" s="210" t="s">
        <v>192</v>
      </c>
      <c r="E44" s="180">
        <v>1</v>
      </c>
      <c r="F44" s="182"/>
      <c r="G44" s="183">
        <f>ROUND(E44*F44,2)</f>
        <v>0</v>
      </c>
      <c r="H44" s="184"/>
      <c r="I44" s="188" t="s">
        <v>159</v>
      </c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>
        <v>21</v>
      </c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</row>
    <row r="45" spans="1:60" ht="22.5" outlineLevel="1" x14ac:dyDescent="0.2">
      <c r="A45" s="186">
        <v>16</v>
      </c>
      <c r="B45" s="176" t="s">
        <v>338</v>
      </c>
      <c r="C45" s="204" t="s">
        <v>339</v>
      </c>
      <c r="D45" s="210" t="s">
        <v>188</v>
      </c>
      <c r="E45" s="180">
        <v>1</v>
      </c>
      <c r="F45" s="182"/>
      <c r="G45" s="183">
        <f>ROUND(E45*F45,2)</f>
        <v>0</v>
      </c>
      <c r="H45" s="184"/>
      <c r="I45" s="188" t="s">
        <v>159</v>
      </c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>
        <v>21</v>
      </c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</row>
    <row r="46" spans="1:60" ht="33.75" outlineLevel="1" x14ac:dyDescent="0.2">
      <c r="A46" s="186"/>
      <c r="B46" s="176"/>
      <c r="C46" s="216" t="s">
        <v>340</v>
      </c>
      <c r="D46" s="211"/>
      <c r="E46" s="212">
        <v>1</v>
      </c>
      <c r="F46" s="183"/>
      <c r="G46" s="183"/>
      <c r="H46" s="184"/>
      <c r="I46" s="188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</row>
    <row r="47" spans="1:60" ht="33.75" outlineLevel="1" x14ac:dyDescent="0.2">
      <c r="A47" s="186"/>
      <c r="B47" s="176"/>
      <c r="C47" s="216" t="s">
        <v>341</v>
      </c>
      <c r="D47" s="211"/>
      <c r="E47" s="212"/>
      <c r="F47" s="183"/>
      <c r="G47" s="183"/>
      <c r="H47" s="184"/>
      <c r="I47" s="188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</row>
    <row r="48" spans="1:60" ht="22.5" outlineLevel="1" x14ac:dyDescent="0.2">
      <c r="A48" s="186"/>
      <c r="B48" s="176"/>
      <c r="C48" s="216" t="s">
        <v>342</v>
      </c>
      <c r="D48" s="211"/>
      <c r="E48" s="212"/>
      <c r="F48" s="183"/>
      <c r="G48" s="183"/>
      <c r="H48" s="184"/>
      <c r="I48" s="188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</row>
    <row r="49" spans="1:60" outlineLevel="1" x14ac:dyDescent="0.2">
      <c r="A49" s="186"/>
      <c r="B49" s="176"/>
      <c r="C49" s="216" t="s">
        <v>343</v>
      </c>
      <c r="D49" s="211"/>
      <c r="E49" s="212"/>
      <c r="F49" s="183"/>
      <c r="G49" s="183"/>
      <c r="H49" s="184"/>
      <c r="I49" s="188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</row>
    <row r="50" spans="1:60" outlineLevel="1" x14ac:dyDescent="0.2">
      <c r="A50" s="186"/>
      <c r="B50" s="176"/>
      <c r="C50" s="216" t="s">
        <v>344</v>
      </c>
      <c r="D50" s="211"/>
      <c r="E50" s="212"/>
      <c r="F50" s="183"/>
      <c r="G50" s="183"/>
      <c r="H50" s="184"/>
      <c r="I50" s="188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</row>
    <row r="51" spans="1:60" outlineLevel="1" x14ac:dyDescent="0.2">
      <c r="A51" s="186"/>
      <c r="B51" s="176"/>
      <c r="C51" s="216" t="s">
        <v>345</v>
      </c>
      <c r="D51" s="211"/>
      <c r="E51" s="212"/>
      <c r="F51" s="183"/>
      <c r="G51" s="183"/>
      <c r="H51" s="184"/>
      <c r="I51" s="188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</row>
    <row r="52" spans="1:60" outlineLevel="1" x14ac:dyDescent="0.2">
      <c r="A52" s="186"/>
      <c r="B52" s="176"/>
      <c r="C52" s="216" t="s">
        <v>346</v>
      </c>
      <c r="D52" s="211"/>
      <c r="E52" s="212"/>
      <c r="F52" s="183"/>
      <c r="G52" s="183"/>
      <c r="H52" s="184"/>
      <c r="I52" s="188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</row>
    <row r="53" spans="1:60" outlineLevel="1" x14ac:dyDescent="0.2">
      <c r="A53" s="186"/>
      <c r="B53" s="176"/>
      <c r="C53" s="216" t="s">
        <v>347</v>
      </c>
      <c r="D53" s="211"/>
      <c r="E53" s="212"/>
      <c r="F53" s="183"/>
      <c r="G53" s="183"/>
      <c r="H53" s="184"/>
      <c r="I53" s="188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</row>
    <row r="54" spans="1:60" outlineLevel="1" x14ac:dyDescent="0.2">
      <c r="A54" s="186"/>
      <c r="B54" s="176"/>
      <c r="C54" s="216" t="s">
        <v>348</v>
      </c>
      <c r="D54" s="211"/>
      <c r="E54" s="212"/>
      <c r="F54" s="183"/>
      <c r="G54" s="183"/>
      <c r="H54" s="184"/>
      <c r="I54" s="188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</row>
    <row r="55" spans="1:60" outlineLevel="1" x14ac:dyDescent="0.2">
      <c r="A55" s="186">
        <v>17</v>
      </c>
      <c r="B55" s="176" t="s">
        <v>349</v>
      </c>
      <c r="C55" s="204" t="s">
        <v>350</v>
      </c>
      <c r="D55" s="210" t="s">
        <v>188</v>
      </c>
      <c r="E55" s="180">
        <v>1</v>
      </c>
      <c r="F55" s="182"/>
      <c r="G55" s="183">
        <f>ROUND(E55*F55,2)</f>
        <v>0</v>
      </c>
      <c r="H55" s="184"/>
      <c r="I55" s="188" t="s">
        <v>159</v>
      </c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>
        <v>21</v>
      </c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</row>
    <row r="56" spans="1:60" ht="33.75" outlineLevel="1" x14ac:dyDescent="0.2">
      <c r="A56" s="186"/>
      <c r="B56" s="176"/>
      <c r="C56" s="216" t="s">
        <v>351</v>
      </c>
      <c r="D56" s="211"/>
      <c r="E56" s="212">
        <v>1</v>
      </c>
      <c r="F56" s="183"/>
      <c r="G56" s="183"/>
      <c r="H56" s="184"/>
      <c r="I56" s="188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</row>
    <row r="57" spans="1:60" ht="22.5" outlineLevel="1" x14ac:dyDescent="0.2">
      <c r="A57" s="186"/>
      <c r="B57" s="176"/>
      <c r="C57" s="216" t="s">
        <v>352</v>
      </c>
      <c r="D57" s="211"/>
      <c r="E57" s="212"/>
      <c r="F57" s="183"/>
      <c r="G57" s="183"/>
      <c r="H57" s="184"/>
      <c r="I57" s="188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</row>
    <row r="58" spans="1:60" ht="22.5" outlineLevel="1" x14ac:dyDescent="0.2">
      <c r="A58" s="186"/>
      <c r="B58" s="176"/>
      <c r="C58" s="216" t="s">
        <v>353</v>
      </c>
      <c r="D58" s="211"/>
      <c r="E58" s="212"/>
      <c r="F58" s="183"/>
      <c r="G58" s="183"/>
      <c r="H58" s="184"/>
      <c r="I58" s="188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</row>
    <row r="59" spans="1:60" outlineLevel="1" x14ac:dyDescent="0.2">
      <c r="A59" s="186"/>
      <c r="B59" s="176"/>
      <c r="C59" s="216" t="s">
        <v>354</v>
      </c>
      <c r="D59" s="211"/>
      <c r="E59" s="212"/>
      <c r="F59" s="183"/>
      <c r="G59" s="183"/>
      <c r="H59" s="184"/>
      <c r="I59" s="188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</row>
    <row r="60" spans="1:60" outlineLevel="1" x14ac:dyDescent="0.2">
      <c r="A60" s="186"/>
      <c r="B60" s="176"/>
      <c r="C60" s="216" t="s">
        <v>355</v>
      </c>
      <c r="D60" s="211"/>
      <c r="E60" s="212"/>
      <c r="F60" s="183"/>
      <c r="G60" s="183"/>
      <c r="H60" s="184"/>
      <c r="I60" s="188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</row>
    <row r="61" spans="1:60" outlineLevel="1" x14ac:dyDescent="0.2">
      <c r="A61" s="186"/>
      <c r="B61" s="176"/>
      <c r="C61" s="216" t="s">
        <v>356</v>
      </c>
      <c r="D61" s="211"/>
      <c r="E61" s="212"/>
      <c r="F61" s="183"/>
      <c r="G61" s="183"/>
      <c r="H61" s="184"/>
      <c r="I61" s="188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</row>
    <row r="62" spans="1:60" outlineLevel="1" x14ac:dyDescent="0.2">
      <c r="A62" s="186"/>
      <c r="B62" s="176"/>
      <c r="C62" s="216" t="s">
        <v>357</v>
      </c>
      <c r="D62" s="211"/>
      <c r="E62" s="212"/>
      <c r="F62" s="183"/>
      <c r="G62" s="183"/>
      <c r="H62" s="184"/>
      <c r="I62" s="188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</row>
    <row r="63" spans="1:60" outlineLevel="1" x14ac:dyDescent="0.2">
      <c r="A63" s="186"/>
      <c r="B63" s="176"/>
      <c r="C63" s="216" t="s">
        <v>358</v>
      </c>
      <c r="D63" s="211"/>
      <c r="E63" s="212"/>
      <c r="F63" s="183"/>
      <c r="G63" s="183"/>
      <c r="H63" s="184"/>
      <c r="I63" s="188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</row>
    <row r="64" spans="1:60" outlineLevel="1" x14ac:dyDescent="0.2">
      <c r="A64" s="186"/>
      <c r="B64" s="176"/>
      <c r="C64" s="216" t="s">
        <v>348</v>
      </c>
      <c r="D64" s="211"/>
      <c r="E64" s="212"/>
      <c r="F64" s="183"/>
      <c r="G64" s="183"/>
      <c r="H64" s="184"/>
      <c r="I64" s="188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</row>
    <row r="65" spans="1:60" outlineLevel="1" x14ac:dyDescent="0.2">
      <c r="A65" s="186">
        <v>18</v>
      </c>
      <c r="B65" s="176" t="s">
        <v>359</v>
      </c>
      <c r="C65" s="204" t="s">
        <v>360</v>
      </c>
      <c r="D65" s="210" t="s">
        <v>188</v>
      </c>
      <c r="E65" s="180">
        <v>1</v>
      </c>
      <c r="F65" s="182"/>
      <c r="G65" s="183">
        <f>ROUND(E65*F65,2)</f>
        <v>0</v>
      </c>
      <c r="H65" s="184"/>
      <c r="I65" s="188" t="s">
        <v>159</v>
      </c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>
        <v>21</v>
      </c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</row>
    <row r="66" spans="1:60" ht="33.75" outlineLevel="1" x14ac:dyDescent="0.2">
      <c r="A66" s="186"/>
      <c r="B66" s="176"/>
      <c r="C66" s="216" t="s">
        <v>361</v>
      </c>
      <c r="D66" s="211"/>
      <c r="E66" s="212">
        <v>1</v>
      </c>
      <c r="F66" s="183"/>
      <c r="G66" s="183"/>
      <c r="H66" s="184"/>
      <c r="I66" s="188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</row>
    <row r="67" spans="1:60" ht="33.75" outlineLevel="1" x14ac:dyDescent="0.2">
      <c r="A67" s="186"/>
      <c r="B67" s="176"/>
      <c r="C67" s="216" t="s">
        <v>362</v>
      </c>
      <c r="D67" s="211"/>
      <c r="E67" s="212"/>
      <c r="F67" s="183"/>
      <c r="G67" s="183"/>
      <c r="H67" s="184"/>
      <c r="I67" s="188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</row>
    <row r="68" spans="1:60" ht="22.5" outlineLevel="1" x14ac:dyDescent="0.2">
      <c r="A68" s="186"/>
      <c r="B68" s="176"/>
      <c r="C68" s="216" t="s">
        <v>363</v>
      </c>
      <c r="D68" s="211"/>
      <c r="E68" s="212"/>
      <c r="F68" s="183"/>
      <c r="G68" s="183"/>
      <c r="H68" s="184"/>
      <c r="I68" s="188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</row>
    <row r="69" spans="1:60" outlineLevel="1" x14ac:dyDescent="0.2">
      <c r="A69" s="186"/>
      <c r="B69" s="176"/>
      <c r="C69" s="216" t="s">
        <v>354</v>
      </c>
      <c r="D69" s="211"/>
      <c r="E69" s="212"/>
      <c r="F69" s="183"/>
      <c r="G69" s="183"/>
      <c r="H69" s="184"/>
      <c r="I69" s="188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</row>
    <row r="70" spans="1:60" outlineLevel="1" x14ac:dyDescent="0.2">
      <c r="A70" s="186"/>
      <c r="B70" s="176"/>
      <c r="C70" s="216" t="s">
        <v>364</v>
      </c>
      <c r="D70" s="211"/>
      <c r="E70" s="212"/>
      <c r="F70" s="183"/>
      <c r="G70" s="183"/>
      <c r="H70" s="184"/>
      <c r="I70" s="188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</row>
    <row r="71" spans="1:60" outlineLevel="1" x14ac:dyDescent="0.2">
      <c r="A71" s="186"/>
      <c r="B71" s="176"/>
      <c r="C71" s="216" t="s">
        <v>365</v>
      </c>
      <c r="D71" s="211"/>
      <c r="E71" s="212"/>
      <c r="F71" s="183"/>
      <c r="G71" s="183"/>
      <c r="H71" s="184"/>
      <c r="I71" s="188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</row>
    <row r="72" spans="1:60" outlineLevel="1" x14ac:dyDescent="0.2">
      <c r="A72" s="186"/>
      <c r="B72" s="176"/>
      <c r="C72" s="216" t="s">
        <v>366</v>
      </c>
      <c r="D72" s="211"/>
      <c r="E72" s="212"/>
      <c r="F72" s="183"/>
      <c r="G72" s="183"/>
      <c r="H72" s="184"/>
      <c r="I72" s="188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</row>
    <row r="73" spans="1:60" outlineLevel="1" x14ac:dyDescent="0.2">
      <c r="A73" s="186"/>
      <c r="B73" s="176"/>
      <c r="C73" s="216" t="s">
        <v>367</v>
      </c>
      <c r="D73" s="211"/>
      <c r="E73" s="212"/>
      <c r="F73" s="183"/>
      <c r="G73" s="183"/>
      <c r="H73" s="184"/>
      <c r="I73" s="188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</row>
    <row r="74" spans="1:60" outlineLevel="1" x14ac:dyDescent="0.2">
      <c r="A74" s="186">
        <v>19</v>
      </c>
      <c r="B74" s="176" t="s">
        <v>267</v>
      </c>
      <c r="C74" s="204" t="s">
        <v>368</v>
      </c>
      <c r="D74" s="210" t="s">
        <v>188</v>
      </c>
      <c r="E74" s="180">
        <v>1</v>
      </c>
      <c r="F74" s="182"/>
      <c r="G74" s="183">
        <f>ROUND(E74*F74,2)</f>
        <v>0</v>
      </c>
      <c r="H74" s="184"/>
      <c r="I74" s="188" t="s">
        <v>159</v>
      </c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>
        <v>21</v>
      </c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</row>
    <row r="75" spans="1:60" ht="22.5" outlineLevel="1" x14ac:dyDescent="0.2">
      <c r="A75" s="186"/>
      <c r="B75" s="176"/>
      <c r="C75" s="216" t="s">
        <v>369</v>
      </c>
      <c r="D75" s="211"/>
      <c r="E75" s="212">
        <v>1</v>
      </c>
      <c r="F75" s="183"/>
      <c r="G75" s="183"/>
      <c r="H75" s="184"/>
      <c r="I75" s="188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</row>
    <row r="76" spans="1:60" ht="22.5" outlineLevel="1" x14ac:dyDescent="0.2">
      <c r="A76" s="186"/>
      <c r="B76" s="176"/>
      <c r="C76" s="216" t="s">
        <v>370</v>
      </c>
      <c r="D76" s="211"/>
      <c r="E76" s="212"/>
      <c r="F76" s="183"/>
      <c r="G76" s="183"/>
      <c r="H76" s="184"/>
      <c r="I76" s="188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</row>
    <row r="77" spans="1:60" outlineLevel="1" x14ac:dyDescent="0.2">
      <c r="A77" s="186"/>
      <c r="B77" s="176"/>
      <c r="C77" s="216" t="s">
        <v>354</v>
      </c>
      <c r="D77" s="211"/>
      <c r="E77" s="212"/>
      <c r="F77" s="183"/>
      <c r="G77" s="183"/>
      <c r="H77" s="184"/>
      <c r="I77" s="188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</row>
    <row r="78" spans="1:60" outlineLevel="1" x14ac:dyDescent="0.2">
      <c r="A78" s="186"/>
      <c r="B78" s="176"/>
      <c r="C78" s="216" t="s">
        <v>371</v>
      </c>
      <c r="D78" s="211"/>
      <c r="E78" s="212"/>
      <c r="F78" s="183"/>
      <c r="G78" s="183"/>
      <c r="H78" s="184"/>
      <c r="I78" s="188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</row>
    <row r="79" spans="1:60" outlineLevel="1" x14ac:dyDescent="0.2">
      <c r="A79" s="186"/>
      <c r="B79" s="176"/>
      <c r="C79" s="216" t="s">
        <v>372</v>
      </c>
      <c r="D79" s="211"/>
      <c r="E79" s="212"/>
      <c r="F79" s="183"/>
      <c r="G79" s="183"/>
      <c r="H79" s="184"/>
      <c r="I79" s="188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</row>
    <row r="80" spans="1:60" outlineLevel="1" x14ac:dyDescent="0.2">
      <c r="A80" s="186"/>
      <c r="B80" s="176"/>
      <c r="C80" s="216" t="s">
        <v>373</v>
      </c>
      <c r="D80" s="211"/>
      <c r="E80" s="212"/>
      <c r="F80" s="183"/>
      <c r="G80" s="183"/>
      <c r="H80" s="184"/>
      <c r="I80" s="188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</row>
    <row r="81" spans="1:60" outlineLevel="1" x14ac:dyDescent="0.2">
      <c r="A81" s="186">
        <v>20</v>
      </c>
      <c r="B81" s="176" t="s">
        <v>374</v>
      </c>
      <c r="C81" s="204" t="s">
        <v>375</v>
      </c>
      <c r="D81" s="210" t="s">
        <v>188</v>
      </c>
      <c r="E81" s="180">
        <v>1</v>
      </c>
      <c r="F81" s="182"/>
      <c r="G81" s="183">
        <f>ROUND(E81*F81,2)</f>
        <v>0</v>
      </c>
      <c r="H81" s="184"/>
      <c r="I81" s="188" t="s">
        <v>159</v>
      </c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>
        <v>21</v>
      </c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</row>
    <row r="82" spans="1:60" ht="33.75" outlineLevel="1" x14ac:dyDescent="0.2">
      <c r="A82" s="186"/>
      <c r="B82" s="176"/>
      <c r="C82" s="216" t="s">
        <v>376</v>
      </c>
      <c r="D82" s="211"/>
      <c r="E82" s="212">
        <v>1</v>
      </c>
      <c r="F82" s="183"/>
      <c r="G82" s="183"/>
      <c r="H82" s="184"/>
      <c r="I82" s="188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</row>
    <row r="83" spans="1:60" outlineLevel="1" x14ac:dyDescent="0.2">
      <c r="A83" s="186">
        <v>21</v>
      </c>
      <c r="B83" s="176" t="s">
        <v>269</v>
      </c>
      <c r="C83" s="204" t="s">
        <v>377</v>
      </c>
      <c r="D83" s="210" t="s">
        <v>188</v>
      </c>
      <c r="E83" s="180">
        <v>3</v>
      </c>
      <c r="F83" s="182"/>
      <c r="G83" s="183">
        <f>ROUND(E83*F83,2)</f>
        <v>0</v>
      </c>
      <c r="H83" s="184"/>
      <c r="I83" s="188" t="s">
        <v>159</v>
      </c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>
        <v>21</v>
      </c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</row>
    <row r="84" spans="1:60" outlineLevel="1" x14ac:dyDescent="0.2">
      <c r="A84" s="186">
        <v>22</v>
      </c>
      <c r="B84" s="176" t="s">
        <v>378</v>
      </c>
      <c r="C84" s="204" t="s">
        <v>268</v>
      </c>
      <c r="D84" s="210" t="s">
        <v>188</v>
      </c>
      <c r="E84" s="180">
        <v>1</v>
      </c>
      <c r="F84" s="182"/>
      <c r="G84" s="183">
        <f>ROUND(E84*F84,2)</f>
        <v>0</v>
      </c>
      <c r="H84" s="184"/>
      <c r="I84" s="188" t="s">
        <v>159</v>
      </c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>
        <v>21</v>
      </c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</row>
    <row r="85" spans="1:60" outlineLevel="1" x14ac:dyDescent="0.2">
      <c r="A85" s="186">
        <v>23</v>
      </c>
      <c r="B85" s="176" t="s">
        <v>379</v>
      </c>
      <c r="C85" s="204" t="s">
        <v>380</v>
      </c>
      <c r="D85" s="210" t="s">
        <v>188</v>
      </c>
      <c r="E85" s="180">
        <v>5</v>
      </c>
      <c r="F85" s="182"/>
      <c r="G85" s="183">
        <f>ROUND(E85*F85,2)</f>
        <v>0</v>
      </c>
      <c r="H85" s="184"/>
      <c r="I85" s="188" t="s">
        <v>159</v>
      </c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>
        <v>21</v>
      </c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</row>
    <row r="86" spans="1:60" outlineLevel="1" x14ac:dyDescent="0.2">
      <c r="A86" s="186">
        <v>24</v>
      </c>
      <c r="B86" s="176" t="s">
        <v>381</v>
      </c>
      <c r="C86" s="204" t="s">
        <v>382</v>
      </c>
      <c r="D86" s="210" t="s">
        <v>192</v>
      </c>
      <c r="E86" s="180">
        <v>2</v>
      </c>
      <c r="F86" s="182"/>
      <c r="G86" s="183">
        <f>ROUND(E86*F86,2)</f>
        <v>0</v>
      </c>
      <c r="H86" s="184"/>
      <c r="I86" s="188" t="s">
        <v>159</v>
      </c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>
        <v>21</v>
      </c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</row>
    <row r="87" spans="1:60" x14ac:dyDescent="0.2">
      <c r="A87" s="185" t="s">
        <v>155</v>
      </c>
      <c r="B87" s="175" t="s">
        <v>113</v>
      </c>
      <c r="C87" s="203" t="s">
        <v>116</v>
      </c>
      <c r="D87" s="209"/>
      <c r="E87" s="179"/>
      <c r="F87" s="317">
        <f>SUM(G88:G92)</f>
        <v>0</v>
      </c>
      <c r="G87" s="318"/>
      <c r="H87" s="181"/>
      <c r="I87" s="187"/>
    </row>
    <row r="88" spans="1:60" outlineLevel="1" x14ac:dyDescent="0.2">
      <c r="A88" s="186">
        <v>25</v>
      </c>
      <c r="B88" s="176" t="s">
        <v>383</v>
      </c>
      <c r="C88" s="204" t="s">
        <v>384</v>
      </c>
      <c r="D88" s="210" t="s">
        <v>188</v>
      </c>
      <c r="E88" s="180">
        <v>1</v>
      </c>
      <c r="F88" s="182"/>
      <c r="G88" s="183">
        <f>ROUND(E88*F88,2)</f>
        <v>0</v>
      </c>
      <c r="H88" s="184"/>
      <c r="I88" s="188" t="s">
        <v>159</v>
      </c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>
        <v>21</v>
      </c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</row>
    <row r="89" spans="1:60" outlineLevel="1" x14ac:dyDescent="0.2">
      <c r="A89" s="186">
        <v>26</v>
      </c>
      <c r="B89" s="176" t="s">
        <v>385</v>
      </c>
      <c r="C89" s="204" t="s">
        <v>386</v>
      </c>
      <c r="D89" s="210" t="s">
        <v>188</v>
      </c>
      <c r="E89" s="180">
        <v>1</v>
      </c>
      <c r="F89" s="182"/>
      <c r="G89" s="183">
        <f>ROUND(E89*F89,2)</f>
        <v>0</v>
      </c>
      <c r="H89" s="184"/>
      <c r="I89" s="188" t="s">
        <v>159</v>
      </c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>
        <v>21</v>
      </c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</row>
    <row r="90" spans="1:60" outlineLevel="1" x14ac:dyDescent="0.2">
      <c r="A90" s="186">
        <v>27</v>
      </c>
      <c r="B90" s="176" t="s">
        <v>387</v>
      </c>
      <c r="C90" s="204" t="s">
        <v>388</v>
      </c>
      <c r="D90" s="210" t="s">
        <v>188</v>
      </c>
      <c r="E90" s="180">
        <v>1</v>
      </c>
      <c r="F90" s="182"/>
      <c r="G90" s="183">
        <f>ROUND(E90*F90,2)</f>
        <v>0</v>
      </c>
      <c r="H90" s="184"/>
      <c r="I90" s="188" t="s">
        <v>159</v>
      </c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>
        <v>21</v>
      </c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</row>
    <row r="91" spans="1:60" outlineLevel="1" x14ac:dyDescent="0.2">
      <c r="A91" s="186">
        <v>28</v>
      </c>
      <c r="B91" s="176" t="s">
        <v>389</v>
      </c>
      <c r="C91" s="204" t="s">
        <v>390</v>
      </c>
      <c r="D91" s="210" t="s">
        <v>188</v>
      </c>
      <c r="E91" s="180">
        <v>2</v>
      </c>
      <c r="F91" s="182"/>
      <c r="G91" s="183">
        <f>ROUND(E91*F91,2)</f>
        <v>0</v>
      </c>
      <c r="H91" s="184"/>
      <c r="I91" s="188" t="s">
        <v>159</v>
      </c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>
        <v>21</v>
      </c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</row>
    <row r="92" spans="1:60" ht="13.5" outlineLevel="1" thickBot="1" x14ac:dyDescent="0.25">
      <c r="A92" s="194">
        <v>29</v>
      </c>
      <c r="B92" s="195" t="s">
        <v>391</v>
      </c>
      <c r="C92" s="221" t="s">
        <v>268</v>
      </c>
      <c r="D92" s="218" t="s">
        <v>188</v>
      </c>
      <c r="E92" s="219">
        <v>1</v>
      </c>
      <c r="F92" s="220"/>
      <c r="G92" s="215">
        <f>ROUND(E92*F92,2)</f>
        <v>0</v>
      </c>
      <c r="H92" s="196"/>
      <c r="I92" s="197" t="s">
        <v>159</v>
      </c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>
        <v>21</v>
      </c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</row>
    <row r="93" spans="1:60" hidden="1" x14ac:dyDescent="0.2">
      <c r="C93" s="81"/>
      <c r="D93" s="146"/>
      <c r="AK93">
        <f>SUM(AK1:AK92)</f>
        <v>0</v>
      </c>
      <c r="AL93">
        <f>SUM(AL1:AL92)</f>
        <v>0</v>
      </c>
      <c r="AN93">
        <v>15</v>
      </c>
      <c r="AO93">
        <v>21</v>
      </c>
    </row>
    <row r="94" spans="1:60" ht="13.5" hidden="1" thickBot="1" x14ac:dyDescent="0.25">
      <c r="A94" s="198"/>
      <c r="B94" s="199" t="s">
        <v>176</v>
      </c>
      <c r="C94" s="205"/>
      <c r="D94" s="200"/>
      <c r="E94" s="201"/>
      <c r="F94" s="201"/>
      <c r="G94" s="202">
        <f>F8+F22+F37+F42+F87</f>
        <v>0</v>
      </c>
      <c r="AN94">
        <f>SUMIF(AM8:AM93,AN93,G8:G93)</f>
        <v>0</v>
      </c>
      <c r="AO94">
        <f>SUMIF(AM8:AM93,AO93,G8:G93)</f>
        <v>0</v>
      </c>
    </row>
    <row r="95" spans="1:60" x14ac:dyDescent="0.2">
      <c r="D95" s="146"/>
    </row>
    <row r="96" spans="1:60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sheetProtection password="B85D" sheet="1"/>
  <mergeCells count="7">
    <mergeCell ref="F87:G87"/>
    <mergeCell ref="A1:G1"/>
    <mergeCell ref="C7:G7"/>
    <mergeCell ref="F8:G8"/>
    <mergeCell ref="F22:G22"/>
    <mergeCell ref="F37:G37"/>
    <mergeCell ref="F42:G42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13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x14ac:dyDescent="0.2">
      <c r="A3" s="149" t="s">
        <v>30</v>
      </c>
      <c r="B3" s="156" t="s">
        <v>54</v>
      </c>
      <c r="C3" s="170" t="s">
        <v>55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56</v>
      </c>
      <c r="C4" s="171" t="s">
        <v>276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44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74</v>
      </c>
      <c r="C8" s="203" t="s">
        <v>80</v>
      </c>
      <c r="D8" s="209"/>
      <c r="E8" s="179"/>
      <c r="F8" s="325">
        <f>SUM(G9:G33)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74</v>
      </c>
      <c r="C9" s="204" t="s">
        <v>392</v>
      </c>
      <c r="D9" s="210" t="s">
        <v>188</v>
      </c>
      <c r="E9" s="180">
        <v>1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outlineLevel="1" x14ac:dyDescent="0.2">
      <c r="A10" s="186"/>
      <c r="B10" s="176"/>
      <c r="C10" s="216" t="s">
        <v>393</v>
      </c>
      <c r="D10" s="211"/>
      <c r="E10" s="212">
        <v>1</v>
      </c>
      <c r="F10" s="183"/>
      <c r="G10" s="183"/>
      <c r="H10" s="184"/>
      <c r="I10" s="188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outlineLevel="1" x14ac:dyDescent="0.2">
      <c r="A11" s="186">
        <v>2</v>
      </c>
      <c r="B11" s="176" t="s">
        <v>95</v>
      </c>
      <c r="C11" s="204" t="s">
        <v>394</v>
      </c>
      <c r="D11" s="210" t="s">
        <v>192</v>
      </c>
      <c r="E11" s="180">
        <v>1</v>
      </c>
      <c r="F11" s="182"/>
      <c r="G11" s="183">
        <f>ROUND(E11*F11,2)</f>
        <v>0</v>
      </c>
      <c r="H11" s="184"/>
      <c r="I11" s="188" t="s">
        <v>159</v>
      </c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>
        <v>21</v>
      </c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86"/>
      <c r="B12" s="176"/>
      <c r="C12" s="216" t="s">
        <v>395</v>
      </c>
      <c r="D12" s="211"/>
      <c r="E12" s="212">
        <v>1</v>
      </c>
      <c r="F12" s="183"/>
      <c r="G12" s="183"/>
      <c r="H12" s="184"/>
      <c r="I12" s="188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outlineLevel="1" x14ac:dyDescent="0.2">
      <c r="A13" s="186">
        <v>3</v>
      </c>
      <c r="B13" s="176" t="s">
        <v>103</v>
      </c>
      <c r="C13" s="204" t="s">
        <v>396</v>
      </c>
      <c r="D13" s="210" t="s">
        <v>188</v>
      </c>
      <c r="E13" s="180">
        <v>4</v>
      </c>
      <c r="F13" s="182"/>
      <c r="G13" s="183">
        <f>ROUND(E13*F13,2)</f>
        <v>0</v>
      </c>
      <c r="H13" s="184"/>
      <c r="I13" s="188" t="s">
        <v>159</v>
      </c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>
        <v>21</v>
      </c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ht="22.5" outlineLevel="1" x14ac:dyDescent="0.2">
      <c r="A14" s="186"/>
      <c r="B14" s="176"/>
      <c r="C14" s="216" t="s">
        <v>397</v>
      </c>
      <c r="D14" s="211"/>
      <c r="E14" s="212">
        <v>4</v>
      </c>
      <c r="F14" s="183"/>
      <c r="G14" s="183"/>
      <c r="H14" s="184"/>
      <c r="I14" s="188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outlineLevel="1" x14ac:dyDescent="0.2">
      <c r="A15" s="186"/>
      <c r="B15" s="176"/>
      <c r="C15" s="216" t="s">
        <v>398</v>
      </c>
      <c r="D15" s="211"/>
      <c r="E15" s="212"/>
      <c r="F15" s="183"/>
      <c r="G15" s="183"/>
      <c r="H15" s="184"/>
      <c r="I15" s="188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outlineLevel="1" x14ac:dyDescent="0.2">
      <c r="A16" s="186"/>
      <c r="B16" s="176"/>
      <c r="C16" s="216" t="s">
        <v>223</v>
      </c>
      <c r="D16" s="211"/>
      <c r="E16" s="212"/>
      <c r="F16" s="183"/>
      <c r="G16" s="183"/>
      <c r="H16" s="184"/>
      <c r="I16" s="188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outlineLevel="1" x14ac:dyDescent="0.2">
      <c r="A17" s="186">
        <v>4</v>
      </c>
      <c r="B17" s="176" t="s">
        <v>108</v>
      </c>
      <c r="C17" s="204" t="s">
        <v>399</v>
      </c>
      <c r="D17" s="210" t="s">
        <v>188</v>
      </c>
      <c r="E17" s="180">
        <v>2</v>
      </c>
      <c r="F17" s="182"/>
      <c r="G17" s="183">
        <f>ROUND(E17*F17,2)</f>
        <v>0</v>
      </c>
      <c r="H17" s="184"/>
      <c r="I17" s="188" t="s">
        <v>159</v>
      </c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>
        <v>21</v>
      </c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ht="22.5" outlineLevel="1" x14ac:dyDescent="0.2">
      <c r="A18" s="186"/>
      <c r="B18" s="176"/>
      <c r="C18" s="216" t="s">
        <v>400</v>
      </c>
      <c r="D18" s="211"/>
      <c r="E18" s="212">
        <v>2</v>
      </c>
      <c r="F18" s="183"/>
      <c r="G18" s="183"/>
      <c r="H18" s="184"/>
      <c r="I18" s="188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outlineLevel="1" x14ac:dyDescent="0.2">
      <c r="A19" s="186"/>
      <c r="B19" s="176"/>
      <c r="C19" s="216" t="s">
        <v>223</v>
      </c>
      <c r="D19" s="211"/>
      <c r="E19" s="212"/>
      <c r="F19" s="183"/>
      <c r="G19" s="183"/>
      <c r="H19" s="184"/>
      <c r="I19" s="188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outlineLevel="1" x14ac:dyDescent="0.2">
      <c r="A20" s="186">
        <v>5</v>
      </c>
      <c r="B20" s="176" t="s">
        <v>113</v>
      </c>
      <c r="C20" s="204" t="s">
        <v>401</v>
      </c>
      <c r="D20" s="210" t="s">
        <v>188</v>
      </c>
      <c r="E20" s="180">
        <v>1</v>
      </c>
      <c r="F20" s="182"/>
      <c r="G20" s="183">
        <f>ROUND(E20*F20,2)</f>
        <v>0</v>
      </c>
      <c r="H20" s="184"/>
      <c r="I20" s="188" t="s">
        <v>159</v>
      </c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>
        <v>21</v>
      </c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ht="22.5" outlineLevel="1" x14ac:dyDescent="0.2">
      <c r="A21" s="186"/>
      <c r="B21" s="176"/>
      <c r="C21" s="216" t="s">
        <v>402</v>
      </c>
      <c r="D21" s="211"/>
      <c r="E21" s="212">
        <v>1</v>
      </c>
      <c r="F21" s="183"/>
      <c r="G21" s="183"/>
      <c r="H21" s="184"/>
      <c r="I21" s="188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1:60" outlineLevel="1" x14ac:dyDescent="0.2">
      <c r="A22" s="186"/>
      <c r="B22" s="176"/>
      <c r="C22" s="216" t="s">
        <v>403</v>
      </c>
      <c r="D22" s="211"/>
      <c r="E22" s="212"/>
      <c r="F22" s="183"/>
      <c r="G22" s="183"/>
      <c r="H22" s="184"/>
      <c r="I22" s="188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1:60" outlineLevel="1" x14ac:dyDescent="0.2">
      <c r="A23" s="186"/>
      <c r="B23" s="176"/>
      <c r="C23" s="216" t="s">
        <v>223</v>
      </c>
      <c r="D23" s="211"/>
      <c r="E23" s="212"/>
      <c r="F23" s="183"/>
      <c r="G23" s="183"/>
      <c r="H23" s="184"/>
      <c r="I23" s="188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</row>
    <row r="24" spans="1:60" outlineLevel="1" x14ac:dyDescent="0.2">
      <c r="A24" s="186">
        <v>6</v>
      </c>
      <c r="B24" s="176" t="s">
        <v>118</v>
      </c>
      <c r="C24" s="204" t="s">
        <v>404</v>
      </c>
      <c r="D24" s="210" t="s">
        <v>188</v>
      </c>
      <c r="E24" s="180">
        <v>1</v>
      </c>
      <c r="F24" s="182"/>
      <c r="G24" s="183">
        <f>ROUND(E24*F24,2)</f>
        <v>0</v>
      </c>
      <c r="H24" s="184"/>
      <c r="I24" s="188" t="s">
        <v>159</v>
      </c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>
        <v>21</v>
      </c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</row>
    <row r="25" spans="1:60" outlineLevel="1" x14ac:dyDescent="0.2">
      <c r="A25" s="186"/>
      <c r="B25" s="176"/>
      <c r="C25" s="216" t="s">
        <v>405</v>
      </c>
      <c r="D25" s="211"/>
      <c r="E25" s="212">
        <v>1</v>
      </c>
      <c r="F25" s="183"/>
      <c r="G25" s="183"/>
      <c r="H25" s="184"/>
      <c r="I25" s="188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</row>
    <row r="26" spans="1:60" outlineLevel="1" x14ac:dyDescent="0.2">
      <c r="A26" s="186"/>
      <c r="B26" s="176"/>
      <c r="C26" s="216" t="s">
        <v>223</v>
      </c>
      <c r="D26" s="211"/>
      <c r="E26" s="212"/>
      <c r="F26" s="183"/>
      <c r="G26" s="183"/>
      <c r="H26" s="184"/>
      <c r="I26" s="188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</row>
    <row r="27" spans="1:60" outlineLevel="1" x14ac:dyDescent="0.2">
      <c r="A27" s="186">
        <v>7</v>
      </c>
      <c r="B27" s="176" t="s">
        <v>121</v>
      </c>
      <c r="C27" s="204" t="s">
        <v>406</v>
      </c>
      <c r="D27" s="210" t="s">
        <v>188</v>
      </c>
      <c r="E27" s="180">
        <v>1</v>
      </c>
      <c r="F27" s="182"/>
      <c r="G27" s="183">
        <f>ROUND(E27*F27,2)</f>
        <v>0</v>
      </c>
      <c r="H27" s="184"/>
      <c r="I27" s="188" t="s">
        <v>159</v>
      </c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>
        <v>21</v>
      </c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</row>
    <row r="28" spans="1:60" outlineLevel="1" x14ac:dyDescent="0.2">
      <c r="A28" s="186"/>
      <c r="B28" s="176"/>
      <c r="C28" s="216" t="s">
        <v>407</v>
      </c>
      <c r="D28" s="211"/>
      <c r="E28" s="212">
        <v>1</v>
      </c>
      <c r="F28" s="183"/>
      <c r="G28" s="183"/>
      <c r="H28" s="184"/>
      <c r="I28" s="188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</row>
    <row r="29" spans="1:60" outlineLevel="1" x14ac:dyDescent="0.2">
      <c r="A29" s="186"/>
      <c r="B29" s="176"/>
      <c r="C29" s="216" t="s">
        <v>223</v>
      </c>
      <c r="D29" s="211"/>
      <c r="E29" s="212"/>
      <c r="F29" s="183"/>
      <c r="G29" s="183"/>
      <c r="H29" s="184"/>
      <c r="I29" s="188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</row>
    <row r="30" spans="1:60" outlineLevel="1" x14ac:dyDescent="0.2">
      <c r="A30" s="186">
        <v>8</v>
      </c>
      <c r="B30" s="176" t="s">
        <v>124</v>
      </c>
      <c r="C30" s="204" t="s">
        <v>408</v>
      </c>
      <c r="D30" s="210" t="s">
        <v>192</v>
      </c>
      <c r="E30" s="180">
        <v>1</v>
      </c>
      <c r="F30" s="182"/>
      <c r="G30" s="183">
        <f>ROUND(E30*F30,2)</f>
        <v>0</v>
      </c>
      <c r="H30" s="184"/>
      <c r="I30" s="188" t="s">
        <v>159</v>
      </c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>
        <v>21</v>
      </c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</row>
    <row r="31" spans="1:60" ht="22.5" outlineLevel="1" x14ac:dyDescent="0.2">
      <c r="A31" s="186"/>
      <c r="B31" s="176"/>
      <c r="C31" s="216" t="s">
        <v>409</v>
      </c>
      <c r="D31" s="211"/>
      <c r="E31" s="212">
        <v>1</v>
      </c>
      <c r="F31" s="183"/>
      <c r="G31" s="183"/>
      <c r="H31" s="184"/>
      <c r="I31" s="188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</row>
    <row r="32" spans="1:60" ht="22.5" outlineLevel="1" x14ac:dyDescent="0.2">
      <c r="A32" s="186"/>
      <c r="B32" s="176"/>
      <c r="C32" s="216" t="s">
        <v>410</v>
      </c>
      <c r="D32" s="211"/>
      <c r="E32" s="212"/>
      <c r="F32" s="183"/>
      <c r="G32" s="183"/>
      <c r="H32" s="184"/>
      <c r="I32" s="188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</row>
    <row r="33" spans="1:60" ht="13.5" outlineLevel="1" thickBot="1" x14ac:dyDescent="0.25">
      <c r="A33" s="194">
        <v>9</v>
      </c>
      <c r="B33" s="195" t="s">
        <v>126</v>
      </c>
      <c r="C33" s="221" t="s">
        <v>268</v>
      </c>
      <c r="D33" s="218" t="s">
        <v>188</v>
      </c>
      <c r="E33" s="219">
        <v>1</v>
      </c>
      <c r="F33" s="220"/>
      <c r="G33" s="215">
        <f>ROUND(E33*F33,2)</f>
        <v>0</v>
      </c>
      <c r="H33" s="196"/>
      <c r="I33" s="197" t="s">
        <v>159</v>
      </c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>
        <v>21</v>
      </c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</row>
    <row r="34" spans="1:60" hidden="1" x14ac:dyDescent="0.2">
      <c r="C34" s="81"/>
      <c r="D34" s="146"/>
      <c r="AK34">
        <f>SUM(AK1:AK33)</f>
        <v>0</v>
      </c>
      <c r="AL34">
        <f>SUM(AL1:AL33)</f>
        <v>0</v>
      </c>
      <c r="AN34">
        <v>15</v>
      </c>
      <c r="AO34">
        <v>21</v>
      </c>
    </row>
    <row r="35" spans="1:60" ht="13.5" hidden="1" thickBot="1" x14ac:dyDescent="0.25">
      <c r="A35" s="198"/>
      <c r="B35" s="199" t="s">
        <v>176</v>
      </c>
      <c r="C35" s="205"/>
      <c r="D35" s="200"/>
      <c r="E35" s="201"/>
      <c r="F35" s="201"/>
      <c r="G35" s="202">
        <f>F8</f>
        <v>0</v>
      </c>
      <c r="AN35">
        <f>SUMIF(AM8:AM34,AN34,G8:G34)</f>
        <v>0</v>
      </c>
      <c r="AO35">
        <f>SUMIF(AM8:AM34,AO34,G8:G34)</f>
        <v>0</v>
      </c>
    </row>
    <row r="36" spans="1:60" x14ac:dyDescent="0.2">
      <c r="D36" s="146"/>
    </row>
    <row r="37" spans="1:60" x14ac:dyDescent="0.2">
      <c r="D37" s="146"/>
    </row>
    <row r="38" spans="1:60" x14ac:dyDescent="0.2">
      <c r="D38" s="146"/>
    </row>
    <row r="39" spans="1:60" x14ac:dyDescent="0.2">
      <c r="D39" s="146"/>
    </row>
    <row r="40" spans="1:60" x14ac:dyDescent="0.2">
      <c r="D40" s="146"/>
    </row>
    <row r="41" spans="1:60" x14ac:dyDescent="0.2">
      <c r="D41" s="146"/>
    </row>
    <row r="42" spans="1:60" x14ac:dyDescent="0.2">
      <c r="D42" s="146"/>
    </row>
    <row r="43" spans="1:60" x14ac:dyDescent="0.2">
      <c r="D43" s="146"/>
    </row>
    <row r="44" spans="1:60" x14ac:dyDescent="0.2">
      <c r="D44" s="146"/>
    </row>
    <row r="45" spans="1:60" x14ac:dyDescent="0.2">
      <c r="D45" s="146"/>
    </row>
    <row r="46" spans="1:60" x14ac:dyDescent="0.2">
      <c r="D46" s="146"/>
    </row>
    <row r="47" spans="1:60" x14ac:dyDescent="0.2">
      <c r="D47" s="146"/>
    </row>
    <row r="48" spans="1:60" x14ac:dyDescent="0.2">
      <c r="D48" s="146"/>
    </row>
    <row r="49" spans="4:4" x14ac:dyDescent="0.2">
      <c r="D49" s="146"/>
    </row>
    <row r="50" spans="4:4" x14ac:dyDescent="0.2">
      <c r="D50" s="146"/>
    </row>
    <row r="51" spans="4:4" x14ac:dyDescent="0.2">
      <c r="D51" s="146"/>
    </row>
    <row r="52" spans="4:4" x14ac:dyDescent="0.2">
      <c r="D52" s="146"/>
    </row>
    <row r="53" spans="4:4" x14ac:dyDescent="0.2">
      <c r="D53" s="146"/>
    </row>
    <row r="54" spans="4:4" x14ac:dyDescent="0.2">
      <c r="D54" s="146"/>
    </row>
    <row r="55" spans="4:4" x14ac:dyDescent="0.2">
      <c r="D55" s="146"/>
    </row>
    <row r="56" spans="4:4" x14ac:dyDescent="0.2">
      <c r="D56" s="146"/>
    </row>
    <row r="57" spans="4:4" x14ac:dyDescent="0.2">
      <c r="D57" s="146"/>
    </row>
    <row r="58" spans="4:4" x14ac:dyDescent="0.2">
      <c r="D58" s="146"/>
    </row>
    <row r="59" spans="4:4" x14ac:dyDescent="0.2">
      <c r="D59" s="146"/>
    </row>
    <row r="60" spans="4:4" x14ac:dyDescent="0.2">
      <c r="D60" s="146"/>
    </row>
    <row r="61" spans="4:4" x14ac:dyDescent="0.2">
      <c r="D61" s="146"/>
    </row>
    <row r="62" spans="4:4" x14ac:dyDescent="0.2">
      <c r="D62" s="146"/>
    </row>
    <row r="63" spans="4:4" x14ac:dyDescent="0.2">
      <c r="D63" s="146"/>
    </row>
    <row r="64" spans="4:4" x14ac:dyDescent="0.2">
      <c r="D64" s="146"/>
    </row>
    <row r="65" spans="4:4" x14ac:dyDescent="0.2">
      <c r="D65" s="146"/>
    </row>
    <row r="66" spans="4:4" x14ac:dyDescent="0.2">
      <c r="D66" s="146"/>
    </row>
    <row r="67" spans="4:4" x14ac:dyDescent="0.2">
      <c r="D67" s="146"/>
    </row>
    <row r="68" spans="4:4" x14ac:dyDescent="0.2">
      <c r="D68" s="146"/>
    </row>
    <row r="69" spans="4:4" x14ac:dyDescent="0.2">
      <c r="D69" s="146"/>
    </row>
    <row r="70" spans="4:4" x14ac:dyDescent="0.2">
      <c r="D70" s="146"/>
    </row>
    <row r="71" spans="4:4" x14ac:dyDescent="0.2">
      <c r="D71" s="146"/>
    </row>
    <row r="72" spans="4:4" x14ac:dyDescent="0.2">
      <c r="D72" s="146"/>
    </row>
    <row r="73" spans="4:4" x14ac:dyDescent="0.2">
      <c r="D73" s="146"/>
    </row>
    <row r="74" spans="4:4" x14ac:dyDescent="0.2">
      <c r="D74" s="146"/>
    </row>
    <row r="75" spans="4:4" x14ac:dyDescent="0.2">
      <c r="D75" s="146"/>
    </row>
    <row r="76" spans="4:4" x14ac:dyDescent="0.2">
      <c r="D76" s="146"/>
    </row>
    <row r="77" spans="4:4" x14ac:dyDescent="0.2">
      <c r="D77" s="146"/>
    </row>
    <row r="78" spans="4:4" x14ac:dyDescent="0.2">
      <c r="D78" s="146"/>
    </row>
    <row r="79" spans="4:4" x14ac:dyDescent="0.2">
      <c r="D79" s="146"/>
    </row>
    <row r="80" spans="4:4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sheetProtection password="B85D" sheet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x14ac:dyDescent="0.2">
      <c r="A3" s="149" t="s">
        <v>30</v>
      </c>
      <c r="B3" s="156" t="s">
        <v>54</v>
      </c>
      <c r="C3" s="170" t="s">
        <v>55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58</v>
      </c>
      <c r="C4" s="171" t="s">
        <v>277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44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74</v>
      </c>
      <c r="C8" s="203" t="s">
        <v>81</v>
      </c>
      <c r="D8" s="209"/>
      <c r="E8" s="179"/>
      <c r="F8" s="325">
        <f>SUM(G9:G31)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74</v>
      </c>
      <c r="C9" s="204" t="s">
        <v>411</v>
      </c>
      <c r="D9" s="210" t="s">
        <v>188</v>
      </c>
      <c r="E9" s="180">
        <v>2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ht="22.5" outlineLevel="1" x14ac:dyDescent="0.2">
      <c r="A10" s="186"/>
      <c r="B10" s="176"/>
      <c r="C10" s="216" t="s">
        <v>412</v>
      </c>
      <c r="D10" s="211"/>
      <c r="E10" s="212">
        <v>2</v>
      </c>
      <c r="F10" s="183"/>
      <c r="G10" s="183"/>
      <c r="H10" s="184"/>
      <c r="I10" s="188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outlineLevel="1" x14ac:dyDescent="0.2">
      <c r="A11" s="186"/>
      <c r="B11" s="176"/>
      <c r="C11" s="216" t="s">
        <v>223</v>
      </c>
      <c r="D11" s="211"/>
      <c r="E11" s="212"/>
      <c r="F11" s="183"/>
      <c r="G11" s="183"/>
      <c r="H11" s="184"/>
      <c r="I11" s="188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86">
        <v>2</v>
      </c>
      <c r="B12" s="176" t="s">
        <v>95</v>
      </c>
      <c r="C12" s="204" t="s">
        <v>413</v>
      </c>
      <c r="D12" s="210" t="s">
        <v>188</v>
      </c>
      <c r="E12" s="180">
        <v>1</v>
      </c>
      <c r="F12" s="182"/>
      <c r="G12" s="183">
        <f>ROUND(E12*F12,2)</f>
        <v>0</v>
      </c>
      <c r="H12" s="184"/>
      <c r="I12" s="188" t="s">
        <v>159</v>
      </c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>
        <v>21</v>
      </c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ht="22.5" outlineLevel="1" x14ac:dyDescent="0.2">
      <c r="A13" s="186"/>
      <c r="B13" s="176"/>
      <c r="C13" s="216" t="s">
        <v>414</v>
      </c>
      <c r="D13" s="211"/>
      <c r="E13" s="212">
        <v>1</v>
      </c>
      <c r="F13" s="183"/>
      <c r="G13" s="183"/>
      <c r="H13" s="184"/>
      <c r="I13" s="188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outlineLevel="1" x14ac:dyDescent="0.2">
      <c r="A14" s="186">
        <v>3</v>
      </c>
      <c r="B14" s="176" t="s">
        <v>103</v>
      </c>
      <c r="C14" s="204" t="s">
        <v>415</v>
      </c>
      <c r="D14" s="210" t="s">
        <v>188</v>
      </c>
      <c r="E14" s="180">
        <v>1</v>
      </c>
      <c r="F14" s="182"/>
      <c r="G14" s="183">
        <f>ROUND(E14*F14,2)</f>
        <v>0</v>
      </c>
      <c r="H14" s="184"/>
      <c r="I14" s="188" t="s">
        <v>159</v>
      </c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>
        <v>21</v>
      </c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ht="22.5" outlineLevel="1" x14ac:dyDescent="0.2">
      <c r="A15" s="186"/>
      <c r="B15" s="176"/>
      <c r="C15" s="216" t="s">
        <v>416</v>
      </c>
      <c r="D15" s="211"/>
      <c r="E15" s="212">
        <v>1</v>
      </c>
      <c r="F15" s="183"/>
      <c r="G15" s="183"/>
      <c r="H15" s="184"/>
      <c r="I15" s="188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ht="22.5" outlineLevel="1" x14ac:dyDescent="0.2">
      <c r="A16" s="186"/>
      <c r="B16" s="176"/>
      <c r="C16" s="216" t="s">
        <v>417</v>
      </c>
      <c r="D16" s="211"/>
      <c r="E16" s="212"/>
      <c r="F16" s="183"/>
      <c r="G16" s="183"/>
      <c r="H16" s="184"/>
      <c r="I16" s="188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outlineLevel="1" x14ac:dyDescent="0.2">
      <c r="A17" s="186">
        <v>4</v>
      </c>
      <c r="B17" s="176" t="s">
        <v>108</v>
      </c>
      <c r="C17" s="204" t="s">
        <v>404</v>
      </c>
      <c r="D17" s="210" t="s">
        <v>188</v>
      </c>
      <c r="E17" s="180">
        <v>2</v>
      </c>
      <c r="F17" s="182"/>
      <c r="G17" s="183">
        <f>ROUND(E17*F17,2)</f>
        <v>0</v>
      </c>
      <c r="H17" s="184"/>
      <c r="I17" s="188" t="s">
        <v>159</v>
      </c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>
        <v>21</v>
      </c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ht="22.5" outlineLevel="1" x14ac:dyDescent="0.2">
      <c r="A18" s="186"/>
      <c r="B18" s="176"/>
      <c r="C18" s="216" t="s">
        <v>418</v>
      </c>
      <c r="D18" s="211"/>
      <c r="E18" s="212">
        <v>2</v>
      </c>
      <c r="F18" s="183"/>
      <c r="G18" s="183"/>
      <c r="H18" s="184"/>
      <c r="I18" s="188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outlineLevel="1" x14ac:dyDescent="0.2">
      <c r="A19" s="186">
        <v>5</v>
      </c>
      <c r="B19" s="176" t="s">
        <v>113</v>
      </c>
      <c r="C19" s="204" t="s">
        <v>406</v>
      </c>
      <c r="D19" s="210" t="s">
        <v>188</v>
      </c>
      <c r="E19" s="180">
        <v>2</v>
      </c>
      <c r="F19" s="182"/>
      <c r="G19" s="183">
        <f>ROUND(E19*F19,2)</f>
        <v>0</v>
      </c>
      <c r="H19" s="184"/>
      <c r="I19" s="188" t="s">
        <v>159</v>
      </c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>
        <v>21</v>
      </c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outlineLevel="1" x14ac:dyDescent="0.2">
      <c r="A20" s="186"/>
      <c r="B20" s="176"/>
      <c r="C20" s="216" t="s">
        <v>419</v>
      </c>
      <c r="D20" s="211"/>
      <c r="E20" s="212">
        <v>2</v>
      </c>
      <c r="F20" s="183"/>
      <c r="G20" s="183"/>
      <c r="H20" s="184"/>
      <c r="I20" s="188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outlineLevel="1" x14ac:dyDescent="0.2">
      <c r="A21" s="186"/>
      <c r="B21" s="176"/>
      <c r="C21" s="216" t="s">
        <v>223</v>
      </c>
      <c r="D21" s="211"/>
      <c r="E21" s="212"/>
      <c r="F21" s="183"/>
      <c r="G21" s="183"/>
      <c r="H21" s="184"/>
      <c r="I21" s="188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1:60" outlineLevel="1" x14ac:dyDescent="0.2">
      <c r="A22" s="186">
        <v>6</v>
      </c>
      <c r="B22" s="176" t="s">
        <v>118</v>
      </c>
      <c r="C22" s="204" t="s">
        <v>420</v>
      </c>
      <c r="D22" s="210" t="s">
        <v>188</v>
      </c>
      <c r="E22" s="180">
        <v>3</v>
      </c>
      <c r="F22" s="182"/>
      <c r="G22" s="183">
        <f>ROUND(E22*F22,2)</f>
        <v>0</v>
      </c>
      <c r="H22" s="184"/>
      <c r="I22" s="188" t="s">
        <v>159</v>
      </c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>
        <v>21</v>
      </c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1:60" ht="22.5" outlineLevel="1" x14ac:dyDescent="0.2">
      <c r="A23" s="186"/>
      <c r="B23" s="176"/>
      <c r="C23" s="216" t="s">
        <v>421</v>
      </c>
      <c r="D23" s="211"/>
      <c r="E23" s="212">
        <v>3</v>
      </c>
      <c r="F23" s="183"/>
      <c r="G23" s="183"/>
      <c r="H23" s="184"/>
      <c r="I23" s="188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</row>
    <row r="24" spans="1:60" ht="22.5" outlineLevel="1" x14ac:dyDescent="0.2">
      <c r="A24" s="186">
        <v>7</v>
      </c>
      <c r="B24" s="176" t="s">
        <v>121</v>
      </c>
      <c r="C24" s="204" t="s">
        <v>422</v>
      </c>
      <c r="D24" s="210" t="s">
        <v>192</v>
      </c>
      <c r="E24" s="180">
        <v>1</v>
      </c>
      <c r="F24" s="182"/>
      <c r="G24" s="183">
        <f>ROUND(E24*F24,2)</f>
        <v>0</v>
      </c>
      <c r="H24" s="184"/>
      <c r="I24" s="188" t="s">
        <v>159</v>
      </c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>
        <v>21</v>
      </c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</row>
    <row r="25" spans="1:60" ht="33.75" outlineLevel="1" x14ac:dyDescent="0.2">
      <c r="A25" s="186"/>
      <c r="B25" s="176"/>
      <c r="C25" s="216" t="s">
        <v>423</v>
      </c>
      <c r="D25" s="211"/>
      <c r="E25" s="212">
        <v>1</v>
      </c>
      <c r="F25" s="183"/>
      <c r="G25" s="183"/>
      <c r="H25" s="184"/>
      <c r="I25" s="188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</row>
    <row r="26" spans="1:60" ht="33.75" outlineLevel="1" x14ac:dyDescent="0.2">
      <c r="A26" s="186"/>
      <c r="B26" s="176"/>
      <c r="C26" s="216" t="s">
        <v>424</v>
      </c>
      <c r="D26" s="211"/>
      <c r="E26" s="212"/>
      <c r="F26" s="183"/>
      <c r="G26" s="183"/>
      <c r="H26" s="184"/>
      <c r="I26" s="188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</row>
    <row r="27" spans="1:60" ht="22.5" outlineLevel="1" x14ac:dyDescent="0.2">
      <c r="A27" s="186">
        <v>8</v>
      </c>
      <c r="B27" s="176" t="s">
        <v>124</v>
      </c>
      <c r="C27" s="204" t="s">
        <v>332</v>
      </c>
      <c r="D27" s="210" t="s">
        <v>188</v>
      </c>
      <c r="E27" s="180">
        <v>1</v>
      </c>
      <c r="F27" s="182"/>
      <c r="G27" s="183">
        <f>ROUND(E27*F27,2)</f>
        <v>0</v>
      </c>
      <c r="H27" s="184"/>
      <c r="I27" s="188" t="s">
        <v>159</v>
      </c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>
        <v>21</v>
      </c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</row>
    <row r="28" spans="1:60" outlineLevel="1" x14ac:dyDescent="0.2">
      <c r="A28" s="186"/>
      <c r="B28" s="176"/>
      <c r="C28" s="216" t="s">
        <v>425</v>
      </c>
      <c r="D28" s="211"/>
      <c r="E28" s="212">
        <v>1</v>
      </c>
      <c r="F28" s="183"/>
      <c r="G28" s="183"/>
      <c r="H28" s="184"/>
      <c r="I28" s="188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</row>
    <row r="29" spans="1:60" outlineLevel="1" x14ac:dyDescent="0.2">
      <c r="A29" s="186">
        <v>9</v>
      </c>
      <c r="B29" s="176" t="s">
        <v>126</v>
      </c>
      <c r="C29" s="204" t="s">
        <v>268</v>
      </c>
      <c r="D29" s="210" t="s">
        <v>188</v>
      </c>
      <c r="E29" s="180">
        <v>1</v>
      </c>
      <c r="F29" s="182"/>
      <c r="G29" s="183">
        <f>ROUND(E29*F29,2)</f>
        <v>0</v>
      </c>
      <c r="H29" s="184"/>
      <c r="I29" s="188" t="s">
        <v>159</v>
      </c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>
        <v>21</v>
      </c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</row>
    <row r="30" spans="1:60" outlineLevel="1" x14ac:dyDescent="0.2">
      <c r="A30" s="186">
        <v>10</v>
      </c>
      <c r="B30" s="176" t="s">
        <v>128</v>
      </c>
      <c r="C30" s="204" t="s">
        <v>426</v>
      </c>
      <c r="D30" s="210" t="s">
        <v>188</v>
      </c>
      <c r="E30" s="180">
        <v>3</v>
      </c>
      <c r="F30" s="182"/>
      <c r="G30" s="183">
        <f>ROUND(E30*F30,2)</f>
        <v>0</v>
      </c>
      <c r="H30" s="184"/>
      <c r="I30" s="188" t="s">
        <v>159</v>
      </c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>
        <v>21</v>
      </c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</row>
    <row r="31" spans="1:60" ht="13.5" outlineLevel="1" thickBot="1" x14ac:dyDescent="0.25">
      <c r="A31" s="194">
        <v>11</v>
      </c>
      <c r="B31" s="195" t="s">
        <v>130</v>
      </c>
      <c r="C31" s="221" t="s">
        <v>427</v>
      </c>
      <c r="D31" s="218" t="s">
        <v>188</v>
      </c>
      <c r="E31" s="219">
        <v>2</v>
      </c>
      <c r="F31" s="220"/>
      <c r="G31" s="215">
        <f>ROUND(E31*F31,2)</f>
        <v>0</v>
      </c>
      <c r="H31" s="196"/>
      <c r="I31" s="197" t="s">
        <v>159</v>
      </c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>
        <v>21</v>
      </c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</row>
    <row r="32" spans="1:60" hidden="1" x14ac:dyDescent="0.2">
      <c r="C32" s="81"/>
      <c r="D32" s="146"/>
      <c r="AK32">
        <f>SUM(AK1:AK31)</f>
        <v>0</v>
      </c>
      <c r="AL32">
        <f>SUM(AL1:AL31)</f>
        <v>0</v>
      </c>
      <c r="AN32">
        <v>15</v>
      </c>
      <c r="AO32">
        <v>21</v>
      </c>
    </row>
    <row r="33" spans="1:41" ht="13.5" hidden="1" thickBot="1" x14ac:dyDescent="0.25">
      <c r="A33" s="198"/>
      <c r="B33" s="199" t="s">
        <v>176</v>
      </c>
      <c r="C33" s="205"/>
      <c r="D33" s="200"/>
      <c r="E33" s="201"/>
      <c r="F33" s="201"/>
      <c r="G33" s="202">
        <f>F8</f>
        <v>0</v>
      </c>
      <c r="AN33">
        <f>SUMIF(AM8:AM32,AN32,G8:G32)</f>
        <v>0</v>
      </c>
      <c r="AO33">
        <f>SUMIF(AM8:AM32,AO32,G8:G32)</f>
        <v>0</v>
      </c>
    </row>
    <row r="34" spans="1:41" x14ac:dyDescent="0.2">
      <c r="D34" s="146"/>
    </row>
    <row r="35" spans="1:41" x14ac:dyDescent="0.2">
      <c r="D35" s="146"/>
    </row>
    <row r="36" spans="1:41" x14ac:dyDescent="0.2">
      <c r="D36" s="146"/>
    </row>
    <row r="37" spans="1:41" x14ac:dyDescent="0.2">
      <c r="D37" s="146"/>
    </row>
    <row r="38" spans="1:41" x14ac:dyDescent="0.2">
      <c r="D38" s="146"/>
    </row>
    <row r="39" spans="1:41" x14ac:dyDescent="0.2">
      <c r="D39" s="146"/>
    </row>
    <row r="40" spans="1:41" x14ac:dyDescent="0.2">
      <c r="D40" s="146"/>
    </row>
    <row r="41" spans="1:41" x14ac:dyDescent="0.2">
      <c r="D41" s="146"/>
    </row>
    <row r="42" spans="1:41" x14ac:dyDescent="0.2">
      <c r="D42" s="146"/>
    </row>
    <row r="43" spans="1:41" x14ac:dyDescent="0.2">
      <c r="D43" s="146"/>
    </row>
    <row r="44" spans="1:41" x14ac:dyDescent="0.2">
      <c r="D44" s="146"/>
    </row>
    <row r="45" spans="1:41" x14ac:dyDescent="0.2">
      <c r="D45" s="146"/>
    </row>
    <row r="46" spans="1:41" x14ac:dyDescent="0.2">
      <c r="D46" s="146"/>
    </row>
    <row r="47" spans="1:41" x14ac:dyDescent="0.2">
      <c r="D47" s="146"/>
    </row>
    <row r="48" spans="1:41" x14ac:dyDescent="0.2">
      <c r="D48" s="146"/>
    </row>
    <row r="49" spans="4:4" x14ac:dyDescent="0.2">
      <c r="D49" s="146"/>
    </row>
    <row r="50" spans="4:4" x14ac:dyDescent="0.2">
      <c r="D50" s="146"/>
    </row>
    <row r="51" spans="4:4" x14ac:dyDescent="0.2">
      <c r="D51" s="146"/>
    </row>
    <row r="52" spans="4:4" x14ac:dyDescent="0.2">
      <c r="D52" s="146"/>
    </row>
    <row r="53" spans="4:4" x14ac:dyDescent="0.2">
      <c r="D53" s="146"/>
    </row>
    <row r="54" spans="4:4" x14ac:dyDescent="0.2">
      <c r="D54" s="146"/>
    </row>
    <row r="55" spans="4:4" x14ac:dyDescent="0.2">
      <c r="D55" s="146"/>
    </row>
    <row r="56" spans="4:4" x14ac:dyDescent="0.2">
      <c r="D56" s="146"/>
    </row>
    <row r="57" spans="4:4" x14ac:dyDescent="0.2">
      <c r="D57" s="146"/>
    </row>
    <row r="58" spans="4:4" x14ac:dyDescent="0.2">
      <c r="D58" s="146"/>
    </row>
    <row r="59" spans="4:4" x14ac:dyDescent="0.2">
      <c r="D59" s="146"/>
    </row>
    <row r="60" spans="4:4" x14ac:dyDescent="0.2">
      <c r="D60" s="146"/>
    </row>
    <row r="61" spans="4:4" x14ac:dyDescent="0.2">
      <c r="D61" s="146"/>
    </row>
    <row r="62" spans="4:4" x14ac:dyDescent="0.2">
      <c r="D62" s="146"/>
    </row>
    <row r="63" spans="4:4" x14ac:dyDescent="0.2">
      <c r="D63" s="146"/>
    </row>
    <row r="64" spans="4:4" x14ac:dyDescent="0.2">
      <c r="D64" s="146"/>
    </row>
    <row r="65" spans="4:4" x14ac:dyDescent="0.2">
      <c r="D65" s="146"/>
    </row>
    <row r="66" spans="4:4" x14ac:dyDescent="0.2">
      <c r="D66" s="146"/>
    </row>
    <row r="67" spans="4:4" x14ac:dyDescent="0.2">
      <c r="D67" s="146"/>
    </row>
    <row r="68" spans="4:4" x14ac:dyDescent="0.2">
      <c r="D68" s="146"/>
    </row>
    <row r="69" spans="4:4" x14ac:dyDescent="0.2">
      <c r="D69" s="146"/>
    </row>
    <row r="70" spans="4:4" x14ac:dyDescent="0.2">
      <c r="D70" s="146"/>
    </row>
    <row r="71" spans="4:4" x14ac:dyDescent="0.2">
      <c r="D71" s="146"/>
    </row>
    <row r="72" spans="4:4" x14ac:dyDescent="0.2">
      <c r="D72" s="146"/>
    </row>
    <row r="73" spans="4:4" x14ac:dyDescent="0.2">
      <c r="D73" s="146"/>
    </row>
    <row r="74" spans="4:4" x14ac:dyDescent="0.2">
      <c r="D74" s="146"/>
    </row>
    <row r="75" spans="4:4" x14ac:dyDescent="0.2">
      <c r="D75" s="146"/>
    </row>
    <row r="76" spans="4:4" x14ac:dyDescent="0.2">
      <c r="D76" s="146"/>
    </row>
    <row r="77" spans="4:4" x14ac:dyDescent="0.2">
      <c r="D77" s="146"/>
    </row>
    <row r="78" spans="4:4" x14ac:dyDescent="0.2">
      <c r="D78" s="146"/>
    </row>
    <row r="79" spans="4:4" x14ac:dyDescent="0.2">
      <c r="D79" s="146"/>
    </row>
    <row r="80" spans="4:4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sheetProtection password="B85D" sheet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x14ac:dyDescent="0.2">
      <c r="A3" s="149" t="s">
        <v>30</v>
      </c>
      <c r="B3" s="156" t="s">
        <v>54</v>
      </c>
      <c r="C3" s="170" t="s">
        <v>55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60</v>
      </c>
      <c r="C4" s="171" t="s">
        <v>278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44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74</v>
      </c>
      <c r="C8" s="203" t="s">
        <v>85</v>
      </c>
      <c r="D8" s="209"/>
      <c r="E8" s="179"/>
      <c r="F8" s="325">
        <f>SUM(G9:G60)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74</v>
      </c>
      <c r="C9" s="204" t="s">
        <v>428</v>
      </c>
      <c r="D9" s="210" t="s">
        <v>188</v>
      </c>
      <c r="E9" s="180">
        <v>1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outlineLevel="1" x14ac:dyDescent="0.2">
      <c r="A10" s="186">
        <v>2</v>
      </c>
      <c r="B10" s="176" t="s">
        <v>95</v>
      </c>
      <c r="C10" s="204" t="s">
        <v>413</v>
      </c>
      <c r="D10" s="210" t="s">
        <v>188</v>
      </c>
      <c r="E10" s="180">
        <v>1</v>
      </c>
      <c r="F10" s="182"/>
      <c r="G10" s="183">
        <f>ROUND(E10*F10,2)</f>
        <v>0</v>
      </c>
      <c r="H10" s="184"/>
      <c r="I10" s="188" t="s">
        <v>159</v>
      </c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>
        <v>21</v>
      </c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ht="22.5" outlineLevel="1" x14ac:dyDescent="0.2">
      <c r="A11" s="186"/>
      <c r="B11" s="176"/>
      <c r="C11" s="216" t="s">
        <v>429</v>
      </c>
      <c r="D11" s="211"/>
      <c r="E11" s="212">
        <v>1</v>
      </c>
      <c r="F11" s="183"/>
      <c r="G11" s="183"/>
      <c r="H11" s="184"/>
      <c r="I11" s="188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86"/>
      <c r="B12" s="176"/>
      <c r="C12" s="216" t="s">
        <v>223</v>
      </c>
      <c r="D12" s="211"/>
      <c r="E12" s="212"/>
      <c r="F12" s="183"/>
      <c r="G12" s="183"/>
      <c r="H12" s="184"/>
      <c r="I12" s="188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outlineLevel="1" x14ac:dyDescent="0.2">
      <c r="A13" s="186">
        <v>3</v>
      </c>
      <c r="B13" s="176" t="s">
        <v>103</v>
      </c>
      <c r="C13" s="204" t="s">
        <v>430</v>
      </c>
      <c r="D13" s="210" t="s">
        <v>188</v>
      </c>
      <c r="E13" s="180">
        <v>3</v>
      </c>
      <c r="F13" s="182"/>
      <c r="G13" s="183">
        <f>ROUND(E13*F13,2)</f>
        <v>0</v>
      </c>
      <c r="H13" s="184"/>
      <c r="I13" s="188" t="s">
        <v>159</v>
      </c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>
        <v>21</v>
      </c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outlineLevel="1" x14ac:dyDescent="0.2">
      <c r="A14" s="186"/>
      <c r="B14" s="176"/>
      <c r="C14" s="216" t="s">
        <v>431</v>
      </c>
      <c r="D14" s="211"/>
      <c r="E14" s="212">
        <v>3</v>
      </c>
      <c r="F14" s="183"/>
      <c r="G14" s="183"/>
      <c r="H14" s="184"/>
      <c r="I14" s="188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outlineLevel="1" x14ac:dyDescent="0.2">
      <c r="A15" s="186"/>
      <c r="B15" s="176"/>
      <c r="C15" s="216" t="s">
        <v>223</v>
      </c>
      <c r="D15" s="211"/>
      <c r="E15" s="212"/>
      <c r="F15" s="183"/>
      <c r="G15" s="183"/>
      <c r="H15" s="184"/>
      <c r="I15" s="188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outlineLevel="1" x14ac:dyDescent="0.2">
      <c r="A16" s="186">
        <v>4</v>
      </c>
      <c r="B16" s="176" t="s">
        <v>108</v>
      </c>
      <c r="C16" s="204" t="s">
        <v>432</v>
      </c>
      <c r="D16" s="210" t="s">
        <v>188</v>
      </c>
      <c r="E16" s="180">
        <v>1</v>
      </c>
      <c r="F16" s="182"/>
      <c r="G16" s="183">
        <f>ROUND(E16*F16,2)</f>
        <v>0</v>
      </c>
      <c r="H16" s="184"/>
      <c r="I16" s="188" t="s">
        <v>159</v>
      </c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>
        <v>21</v>
      </c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outlineLevel="1" x14ac:dyDescent="0.2">
      <c r="A17" s="186"/>
      <c r="B17" s="176"/>
      <c r="C17" s="216" t="s">
        <v>433</v>
      </c>
      <c r="D17" s="211"/>
      <c r="E17" s="212">
        <v>1</v>
      </c>
      <c r="F17" s="183"/>
      <c r="G17" s="183"/>
      <c r="H17" s="184"/>
      <c r="I17" s="188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ht="22.5" outlineLevel="1" x14ac:dyDescent="0.2">
      <c r="A18" s="186">
        <v>5</v>
      </c>
      <c r="B18" s="176" t="s">
        <v>113</v>
      </c>
      <c r="C18" s="204" t="s">
        <v>434</v>
      </c>
      <c r="D18" s="210" t="s">
        <v>192</v>
      </c>
      <c r="E18" s="180">
        <v>1</v>
      </c>
      <c r="F18" s="182"/>
      <c r="G18" s="183">
        <f>ROUND(E18*F18,2)</f>
        <v>0</v>
      </c>
      <c r="H18" s="184"/>
      <c r="I18" s="188" t="s">
        <v>159</v>
      </c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>
        <v>21</v>
      </c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outlineLevel="1" x14ac:dyDescent="0.2">
      <c r="A19" s="186"/>
      <c r="B19" s="176"/>
      <c r="C19" s="216" t="s">
        <v>435</v>
      </c>
      <c r="D19" s="211"/>
      <c r="E19" s="212">
        <v>1</v>
      </c>
      <c r="F19" s="183"/>
      <c r="G19" s="183"/>
      <c r="H19" s="184"/>
      <c r="I19" s="188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outlineLevel="1" x14ac:dyDescent="0.2">
      <c r="A20" s="186"/>
      <c r="B20" s="176"/>
      <c r="C20" s="216" t="s">
        <v>436</v>
      </c>
      <c r="D20" s="211"/>
      <c r="E20" s="212"/>
      <c r="F20" s="183"/>
      <c r="G20" s="183"/>
      <c r="H20" s="184"/>
      <c r="I20" s="188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outlineLevel="1" x14ac:dyDescent="0.2">
      <c r="A21" s="186"/>
      <c r="B21" s="176"/>
      <c r="C21" s="216" t="s">
        <v>437</v>
      </c>
      <c r="D21" s="211"/>
      <c r="E21" s="212"/>
      <c r="F21" s="183"/>
      <c r="G21" s="183"/>
      <c r="H21" s="184"/>
      <c r="I21" s="188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1:60" ht="22.5" outlineLevel="1" x14ac:dyDescent="0.2">
      <c r="A22" s="186">
        <v>6</v>
      </c>
      <c r="B22" s="176" t="s">
        <v>118</v>
      </c>
      <c r="C22" s="204" t="s">
        <v>438</v>
      </c>
      <c r="D22" s="210" t="s">
        <v>192</v>
      </c>
      <c r="E22" s="180">
        <v>1</v>
      </c>
      <c r="F22" s="182"/>
      <c r="G22" s="183">
        <f>ROUND(E22*F22,2)</f>
        <v>0</v>
      </c>
      <c r="H22" s="184"/>
      <c r="I22" s="188" t="s">
        <v>159</v>
      </c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>
        <v>21</v>
      </c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1:60" outlineLevel="1" x14ac:dyDescent="0.2">
      <c r="A23" s="186"/>
      <c r="B23" s="176"/>
      <c r="C23" s="216" t="s">
        <v>439</v>
      </c>
      <c r="D23" s="211"/>
      <c r="E23" s="212">
        <v>1</v>
      </c>
      <c r="F23" s="183"/>
      <c r="G23" s="183"/>
      <c r="H23" s="184"/>
      <c r="I23" s="188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</row>
    <row r="24" spans="1:60" outlineLevel="1" x14ac:dyDescent="0.2">
      <c r="A24" s="186"/>
      <c r="B24" s="176"/>
      <c r="C24" s="216" t="s">
        <v>440</v>
      </c>
      <c r="D24" s="211"/>
      <c r="E24" s="212"/>
      <c r="F24" s="183"/>
      <c r="G24" s="183"/>
      <c r="H24" s="184"/>
      <c r="I24" s="188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</row>
    <row r="25" spans="1:60" ht="22.5" outlineLevel="1" x14ac:dyDescent="0.2">
      <c r="A25" s="186"/>
      <c r="B25" s="176"/>
      <c r="C25" s="216" t="s">
        <v>441</v>
      </c>
      <c r="D25" s="211"/>
      <c r="E25" s="212"/>
      <c r="F25" s="183"/>
      <c r="G25" s="183"/>
      <c r="H25" s="184"/>
      <c r="I25" s="188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</row>
    <row r="26" spans="1:60" ht="22.5" outlineLevel="1" x14ac:dyDescent="0.2">
      <c r="A26" s="186"/>
      <c r="B26" s="176"/>
      <c r="C26" s="216" t="s">
        <v>442</v>
      </c>
      <c r="D26" s="211"/>
      <c r="E26" s="212"/>
      <c r="F26" s="183"/>
      <c r="G26" s="183"/>
      <c r="H26" s="184"/>
      <c r="I26" s="188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</row>
    <row r="27" spans="1:60" outlineLevel="1" x14ac:dyDescent="0.2">
      <c r="A27" s="186"/>
      <c r="B27" s="176"/>
      <c r="C27" s="216" t="s">
        <v>443</v>
      </c>
      <c r="D27" s="211"/>
      <c r="E27" s="212"/>
      <c r="F27" s="183"/>
      <c r="G27" s="183"/>
      <c r="H27" s="184"/>
      <c r="I27" s="188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</row>
    <row r="28" spans="1:60" outlineLevel="1" x14ac:dyDescent="0.2">
      <c r="A28" s="186"/>
      <c r="B28" s="176"/>
      <c r="C28" s="216" t="s">
        <v>444</v>
      </c>
      <c r="D28" s="211"/>
      <c r="E28" s="212"/>
      <c r="F28" s="183"/>
      <c r="G28" s="183"/>
      <c r="H28" s="184"/>
      <c r="I28" s="188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</row>
    <row r="29" spans="1:60" ht="22.5" outlineLevel="1" x14ac:dyDescent="0.2">
      <c r="A29" s="186"/>
      <c r="B29" s="176"/>
      <c r="C29" s="216" t="s">
        <v>445</v>
      </c>
      <c r="D29" s="211"/>
      <c r="E29" s="212"/>
      <c r="F29" s="183"/>
      <c r="G29" s="183"/>
      <c r="H29" s="184"/>
      <c r="I29" s="188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</row>
    <row r="30" spans="1:60" outlineLevel="1" x14ac:dyDescent="0.2">
      <c r="A30" s="186"/>
      <c r="B30" s="176"/>
      <c r="C30" s="216" t="s">
        <v>446</v>
      </c>
      <c r="D30" s="211"/>
      <c r="E30" s="212"/>
      <c r="F30" s="183"/>
      <c r="G30" s="183"/>
      <c r="H30" s="184"/>
      <c r="I30" s="188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</row>
    <row r="31" spans="1:60" outlineLevel="1" x14ac:dyDescent="0.2">
      <c r="A31" s="186"/>
      <c r="B31" s="176"/>
      <c r="C31" s="216" t="s">
        <v>447</v>
      </c>
      <c r="D31" s="211"/>
      <c r="E31" s="212"/>
      <c r="F31" s="183"/>
      <c r="G31" s="183"/>
      <c r="H31" s="184"/>
      <c r="I31" s="188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</row>
    <row r="32" spans="1:60" ht="22.5" outlineLevel="1" x14ac:dyDescent="0.2">
      <c r="A32" s="186"/>
      <c r="B32" s="176"/>
      <c r="C32" s="216" t="s">
        <v>448</v>
      </c>
      <c r="D32" s="211"/>
      <c r="E32" s="212"/>
      <c r="F32" s="183"/>
      <c r="G32" s="183"/>
      <c r="H32" s="184"/>
      <c r="I32" s="188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</row>
    <row r="33" spans="1:60" ht="22.5" outlineLevel="1" x14ac:dyDescent="0.2">
      <c r="A33" s="186"/>
      <c r="B33" s="176"/>
      <c r="C33" s="216" t="s">
        <v>449</v>
      </c>
      <c r="D33" s="211"/>
      <c r="E33" s="212"/>
      <c r="F33" s="183"/>
      <c r="G33" s="183"/>
      <c r="H33" s="184"/>
      <c r="I33" s="188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</row>
    <row r="34" spans="1:60" ht="22.5" outlineLevel="1" x14ac:dyDescent="0.2">
      <c r="A34" s="186"/>
      <c r="B34" s="176"/>
      <c r="C34" s="216" t="s">
        <v>450</v>
      </c>
      <c r="D34" s="211"/>
      <c r="E34" s="212"/>
      <c r="F34" s="183"/>
      <c r="G34" s="183"/>
      <c r="H34" s="184"/>
      <c r="I34" s="188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</row>
    <row r="35" spans="1:60" outlineLevel="1" x14ac:dyDescent="0.2">
      <c r="A35" s="186"/>
      <c r="B35" s="176"/>
      <c r="C35" s="216" t="s">
        <v>451</v>
      </c>
      <c r="D35" s="211"/>
      <c r="E35" s="212"/>
      <c r="F35" s="183"/>
      <c r="G35" s="183"/>
      <c r="H35" s="184"/>
      <c r="I35" s="188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</row>
    <row r="36" spans="1:60" ht="22.5" outlineLevel="1" x14ac:dyDescent="0.2">
      <c r="A36" s="186"/>
      <c r="B36" s="176"/>
      <c r="C36" s="216" t="s">
        <v>452</v>
      </c>
      <c r="D36" s="211"/>
      <c r="E36" s="212"/>
      <c r="F36" s="183"/>
      <c r="G36" s="183"/>
      <c r="H36" s="184"/>
      <c r="I36" s="188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</row>
    <row r="37" spans="1:60" outlineLevel="1" x14ac:dyDescent="0.2">
      <c r="A37" s="186"/>
      <c r="B37" s="176"/>
      <c r="C37" s="216" t="s">
        <v>453</v>
      </c>
      <c r="D37" s="211"/>
      <c r="E37" s="212"/>
      <c r="F37" s="183"/>
      <c r="G37" s="183"/>
      <c r="H37" s="184"/>
      <c r="I37" s="188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</row>
    <row r="38" spans="1:60" ht="22.5" outlineLevel="1" x14ac:dyDescent="0.2">
      <c r="A38" s="186"/>
      <c r="B38" s="176"/>
      <c r="C38" s="216" t="s">
        <v>454</v>
      </c>
      <c r="D38" s="211"/>
      <c r="E38" s="212"/>
      <c r="F38" s="183"/>
      <c r="G38" s="183"/>
      <c r="H38" s="184"/>
      <c r="I38" s="188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</row>
    <row r="39" spans="1:60" ht="22.5" outlineLevel="1" x14ac:dyDescent="0.2">
      <c r="A39" s="186">
        <v>7</v>
      </c>
      <c r="B39" s="176" t="s">
        <v>121</v>
      </c>
      <c r="C39" s="204" t="s">
        <v>332</v>
      </c>
      <c r="D39" s="210" t="s">
        <v>188</v>
      </c>
      <c r="E39" s="180">
        <v>1</v>
      </c>
      <c r="F39" s="182"/>
      <c r="G39" s="183">
        <f>ROUND(E39*F39,2)</f>
        <v>0</v>
      </c>
      <c r="H39" s="184"/>
      <c r="I39" s="188" t="s">
        <v>159</v>
      </c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>
        <v>21</v>
      </c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</row>
    <row r="40" spans="1:60" outlineLevel="1" x14ac:dyDescent="0.2">
      <c r="A40" s="186"/>
      <c r="B40" s="176"/>
      <c r="C40" s="216" t="s">
        <v>455</v>
      </c>
      <c r="D40" s="211"/>
      <c r="E40" s="212">
        <v>1</v>
      </c>
      <c r="F40" s="183"/>
      <c r="G40" s="183"/>
      <c r="H40" s="184"/>
      <c r="I40" s="188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</row>
    <row r="41" spans="1:60" outlineLevel="1" x14ac:dyDescent="0.2">
      <c r="A41" s="186">
        <v>8</v>
      </c>
      <c r="B41" s="176" t="s">
        <v>124</v>
      </c>
      <c r="C41" s="204" t="s">
        <v>268</v>
      </c>
      <c r="D41" s="210" t="s">
        <v>188</v>
      </c>
      <c r="E41" s="180">
        <v>2</v>
      </c>
      <c r="F41" s="182"/>
      <c r="G41" s="183">
        <f>ROUND(E41*F41,2)</f>
        <v>0</v>
      </c>
      <c r="H41" s="184"/>
      <c r="I41" s="188" t="s">
        <v>159</v>
      </c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>
        <v>21</v>
      </c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</row>
    <row r="42" spans="1:60" outlineLevel="1" x14ac:dyDescent="0.2">
      <c r="A42" s="186">
        <v>9</v>
      </c>
      <c r="B42" s="176" t="s">
        <v>126</v>
      </c>
      <c r="C42" s="204" t="s">
        <v>401</v>
      </c>
      <c r="D42" s="210" t="s">
        <v>188</v>
      </c>
      <c r="E42" s="180">
        <v>1</v>
      </c>
      <c r="F42" s="182"/>
      <c r="G42" s="183">
        <f>ROUND(E42*F42,2)</f>
        <v>0</v>
      </c>
      <c r="H42" s="184"/>
      <c r="I42" s="188" t="s">
        <v>159</v>
      </c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>
        <v>21</v>
      </c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</row>
    <row r="43" spans="1:60" outlineLevel="1" x14ac:dyDescent="0.2">
      <c r="A43" s="186"/>
      <c r="B43" s="176"/>
      <c r="C43" s="216" t="s">
        <v>456</v>
      </c>
      <c r="D43" s="211"/>
      <c r="E43" s="212">
        <v>1</v>
      </c>
      <c r="F43" s="183"/>
      <c r="G43" s="183"/>
      <c r="H43" s="184"/>
      <c r="I43" s="188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</row>
    <row r="44" spans="1:60" outlineLevel="1" x14ac:dyDescent="0.2">
      <c r="A44" s="186">
        <v>10</v>
      </c>
      <c r="B44" s="176" t="s">
        <v>128</v>
      </c>
      <c r="C44" s="204" t="s">
        <v>457</v>
      </c>
      <c r="D44" s="210" t="s">
        <v>188</v>
      </c>
      <c r="E44" s="180">
        <v>1</v>
      </c>
      <c r="F44" s="182"/>
      <c r="G44" s="183">
        <f>ROUND(E44*F44,2)</f>
        <v>0</v>
      </c>
      <c r="H44" s="184"/>
      <c r="I44" s="188" t="s">
        <v>159</v>
      </c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>
        <v>21</v>
      </c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</row>
    <row r="45" spans="1:60" outlineLevel="1" x14ac:dyDescent="0.2">
      <c r="A45" s="186"/>
      <c r="B45" s="176"/>
      <c r="C45" s="216" t="s">
        <v>458</v>
      </c>
      <c r="D45" s="211"/>
      <c r="E45" s="212">
        <v>1</v>
      </c>
      <c r="F45" s="183"/>
      <c r="G45" s="183"/>
      <c r="H45" s="184"/>
      <c r="I45" s="188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</row>
    <row r="46" spans="1:60" outlineLevel="1" x14ac:dyDescent="0.2">
      <c r="A46" s="186"/>
      <c r="B46" s="176"/>
      <c r="C46" s="216" t="s">
        <v>459</v>
      </c>
      <c r="D46" s="211"/>
      <c r="E46" s="212"/>
      <c r="F46" s="183"/>
      <c r="G46" s="183"/>
      <c r="H46" s="184"/>
      <c r="I46" s="188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</row>
    <row r="47" spans="1:60" ht="22.5" outlineLevel="1" x14ac:dyDescent="0.2">
      <c r="A47" s="186"/>
      <c r="B47" s="176"/>
      <c r="C47" s="216" t="s">
        <v>460</v>
      </c>
      <c r="D47" s="211"/>
      <c r="E47" s="212"/>
      <c r="F47" s="183"/>
      <c r="G47" s="183"/>
      <c r="H47" s="184"/>
      <c r="I47" s="188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</row>
    <row r="48" spans="1:60" ht="22.5" outlineLevel="1" x14ac:dyDescent="0.2">
      <c r="A48" s="186"/>
      <c r="B48" s="176"/>
      <c r="C48" s="216" t="s">
        <v>461</v>
      </c>
      <c r="D48" s="211"/>
      <c r="E48" s="212"/>
      <c r="F48" s="183"/>
      <c r="G48" s="183"/>
      <c r="H48" s="184"/>
      <c r="I48" s="188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</row>
    <row r="49" spans="1:60" outlineLevel="1" x14ac:dyDescent="0.2">
      <c r="A49" s="186"/>
      <c r="B49" s="176"/>
      <c r="C49" s="216" t="s">
        <v>462</v>
      </c>
      <c r="D49" s="211"/>
      <c r="E49" s="212"/>
      <c r="F49" s="183"/>
      <c r="G49" s="183"/>
      <c r="H49" s="184"/>
      <c r="I49" s="188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</row>
    <row r="50" spans="1:60" outlineLevel="1" x14ac:dyDescent="0.2">
      <c r="A50" s="186"/>
      <c r="B50" s="176"/>
      <c r="C50" s="216" t="s">
        <v>463</v>
      </c>
      <c r="D50" s="211"/>
      <c r="E50" s="212"/>
      <c r="F50" s="183"/>
      <c r="G50" s="183"/>
      <c r="H50" s="184"/>
      <c r="I50" s="188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</row>
    <row r="51" spans="1:60" outlineLevel="1" x14ac:dyDescent="0.2">
      <c r="A51" s="186"/>
      <c r="B51" s="176"/>
      <c r="C51" s="216" t="s">
        <v>464</v>
      </c>
      <c r="D51" s="211"/>
      <c r="E51" s="212"/>
      <c r="F51" s="183"/>
      <c r="G51" s="183"/>
      <c r="H51" s="184"/>
      <c r="I51" s="188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</row>
    <row r="52" spans="1:60" outlineLevel="1" x14ac:dyDescent="0.2">
      <c r="A52" s="186"/>
      <c r="B52" s="176"/>
      <c r="C52" s="216" t="s">
        <v>465</v>
      </c>
      <c r="D52" s="211"/>
      <c r="E52" s="212"/>
      <c r="F52" s="183"/>
      <c r="G52" s="183"/>
      <c r="H52" s="184"/>
      <c r="I52" s="188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</row>
    <row r="53" spans="1:60" outlineLevel="1" x14ac:dyDescent="0.2">
      <c r="A53" s="186"/>
      <c r="B53" s="176"/>
      <c r="C53" s="216" t="s">
        <v>466</v>
      </c>
      <c r="D53" s="211"/>
      <c r="E53" s="212"/>
      <c r="F53" s="183"/>
      <c r="G53" s="183"/>
      <c r="H53" s="184"/>
      <c r="I53" s="188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</row>
    <row r="54" spans="1:60" outlineLevel="1" x14ac:dyDescent="0.2">
      <c r="A54" s="186"/>
      <c r="B54" s="176"/>
      <c r="C54" s="216" t="s">
        <v>467</v>
      </c>
      <c r="D54" s="211"/>
      <c r="E54" s="212"/>
      <c r="F54" s="183"/>
      <c r="G54" s="183"/>
      <c r="H54" s="184"/>
      <c r="I54" s="188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</row>
    <row r="55" spans="1:60" outlineLevel="1" x14ac:dyDescent="0.2">
      <c r="A55" s="186"/>
      <c r="B55" s="176"/>
      <c r="C55" s="216" t="s">
        <v>468</v>
      </c>
      <c r="D55" s="211"/>
      <c r="E55" s="212"/>
      <c r="F55" s="183"/>
      <c r="G55" s="183"/>
      <c r="H55" s="184"/>
      <c r="I55" s="188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</row>
    <row r="56" spans="1:60" outlineLevel="1" x14ac:dyDescent="0.2">
      <c r="A56" s="186">
        <v>11</v>
      </c>
      <c r="B56" s="176" t="s">
        <v>130</v>
      </c>
      <c r="C56" s="204" t="s">
        <v>469</v>
      </c>
      <c r="D56" s="210" t="s">
        <v>188</v>
      </c>
      <c r="E56" s="180">
        <v>6</v>
      </c>
      <c r="F56" s="182"/>
      <c r="G56" s="183">
        <f>ROUND(E56*F56,2)</f>
        <v>0</v>
      </c>
      <c r="H56" s="184"/>
      <c r="I56" s="188" t="s">
        <v>159</v>
      </c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>
        <v>21</v>
      </c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</row>
    <row r="57" spans="1:60" outlineLevel="1" x14ac:dyDescent="0.2">
      <c r="A57" s="186"/>
      <c r="B57" s="176"/>
      <c r="C57" s="216" t="s">
        <v>470</v>
      </c>
      <c r="D57" s="211"/>
      <c r="E57" s="212">
        <v>6</v>
      </c>
      <c r="F57" s="183"/>
      <c r="G57" s="183"/>
      <c r="H57" s="184"/>
      <c r="I57" s="188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</row>
    <row r="58" spans="1:60" outlineLevel="1" x14ac:dyDescent="0.2">
      <c r="A58" s="186">
        <v>12</v>
      </c>
      <c r="B58" s="176" t="s">
        <v>132</v>
      </c>
      <c r="C58" s="204" t="s">
        <v>471</v>
      </c>
      <c r="D58" s="210" t="s">
        <v>188</v>
      </c>
      <c r="E58" s="180">
        <v>1</v>
      </c>
      <c r="F58" s="182"/>
      <c r="G58" s="183">
        <f>ROUND(E58*F58,2)</f>
        <v>0</v>
      </c>
      <c r="H58" s="184"/>
      <c r="I58" s="188" t="s">
        <v>159</v>
      </c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>
        <v>21</v>
      </c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</row>
    <row r="59" spans="1:60" ht="33.75" outlineLevel="1" x14ac:dyDescent="0.2">
      <c r="A59" s="186"/>
      <c r="B59" s="176"/>
      <c r="C59" s="216" t="s">
        <v>472</v>
      </c>
      <c r="D59" s="211"/>
      <c r="E59" s="212">
        <v>1</v>
      </c>
      <c r="F59" s="183"/>
      <c r="G59" s="183"/>
      <c r="H59" s="184"/>
      <c r="I59" s="188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</row>
    <row r="60" spans="1:60" ht="13.5" outlineLevel="1" thickBot="1" x14ac:dyDescent="0.25">
      <c r="A60" s="194"/>
      <c r="B60" s="195"/>
      <c r="C60" s="217" t="s">
        <v>473</v>
      </c>
      <c r="D60" s="213"/>
      <c r="E60" s="214"/>
      <c r="F60" s="215"/>
      <c r="G60" s="215"/>
      <c r="H60" s="196"/>
      <c r="I60" s="19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</row>
    <row r="61" spans="1:60" hidden="1" x14ac:dyDescent="0.2">
      <c r="C61" s="81"/>
      <c r="D61" s="146"/>
      <c r="AK61">
        <f>SUM(AK1:AK60)</f>
        <v>0</v>
      </c>
      <c r="AL61">
        <f>SUM(AL1:AL60)</f>
        <v>0</v>
      </c>
      <c r="AN61">
        <v>15</v>
      </c>
      <c r="AO61">
        <v>21</v>
      </c>
    </row>
    <row r="62" spans="1:60" ht="13.5" hidden="1" thickBot="1" x14ac:dyDescent="0.25">
      <c r="A62" s="198"/>
      <c r="B62" s="199" t="s">
        <v>176</v>
      </c>
      <c r="C62" s="205"/>
      <c r="D62" s="200"/>
      <c r="E62" s="201"/>
      <c r="F62" s="201"/>
      <c r="G62" s="202">
        <f>F8</f>
        <v>0</v>
      </c>
      <c r="AN62">
        <f>SUMIF(AM8:AM61,AN61,G8:G61)</f>
        <v>0</v>
      </c>
      <c r="AO62">
        <f>SUMIF(AM8:AM61,AO61,G8:G61)</f>
        <v>0</v>
      </c>
    </row>
    <row r="63" spans="1:60" x14ac:dyDescent="0.2">
      <c r="D63" s="146"/>
    </row>
    <row r="64" spans="1:60" x14ac:dyDescent="0.2">
      <c r="D64" s="146"/>
    </row>
    <row r="65" spans="4:4" x14ac:dyDescent="0.2">
      <c r="D65" s="146"/>
    </row>
    <row r="66" spans="4:4" x14ac:dyDescent="0.2">
      <c r="D66" s="146"/>
    </row>
    <row r="67" spans="4:4" x14ac:dyDescent="0.2">
      <c r="D67" s="146"/>
    </row>
    <row r="68" spans="4:4" x14ac:dyDescent="0.2">
      <c r="D68" s="146"/>
    </row>
    <row r="69" spans="4:4" x14ac:dyDescent="0.2">
      <c r="D69" s="146"/>
    </row>
    <row r="70" spans="4:4" x14ac:dyDescent="0.2">
      <c r="D70" s="146"/>
    </row>
    <row r="71" spans="4:4" x14ac:dyDescent="0.2">
      <c r="D71" s="146"/>
    </row>
    <row r="72" spans="4:4" x14ac:dyDescent="0.2">
      <c r="D72" s="146"/>
    </row>
    <row r="73" spans="4:4" x14ac:dyDescent="0.2">
      <c r="D73" s="146"/>
    </row>
    <row r="74" spans="4:4" x14ac:dyDescent="0.2">
      <c r="D74" s="146"/>
    </row>
    <row r="75" spans="4:4" x14ac:dyDescent="0.2">
      <c r="D75" s="146"/>
    </row>
    <row r="76" spans="4:4" x14ac:dyDescent="0.2">
      <c r="D76" s="146"/>
    </row>
    <row r="77" spans="4:4" x14ac:dyDescent="0.2">
      <c r="D77" s="146"/>
    </row>
    <row r="78" spans="4:4" x14ac:dyDescent="0.2">
      <c r="D78" s="146"/>
    </row>
    <row r="79" spans="4:4" x14ac:dyDescent="0.2">
      <c r="D79" s="146"/>
    </row>
    <row r="80" spans="4:4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sheetProtection password="B85D" sheet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x14ac:dyDescent="0.2">
      <c r="A3" s="149" t="s">
        <v>30</v>
      </c>
      <c r="B3" s="156" t="s">
        <v>54</v>
      </c>
      <c r="C3" s="170" t="s">
        <v>55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64</v>
      </c>
      <c r="C4" s="171" t="s">
        <v>279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44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74</v>
      </c>
      <c r="C8" s="203" t="s">
        <v>86</v>
      </c>
      <c r="D8" s="209"/>
      <c r="E8" s="179"/>
      <c r="F8" s="325">
        <f>SUM(G9:G48)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74</v>
      </c>
      <c r="C9" s="204" t="s">
        <v>474</v>
      </c>
      <c r="D9" s="210" t="s">
        <v>188</v>
      </c>
      <c r="E9" s="180">
        <v>2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outlineLevel="1" x14ac:dyDescent="0.2">
      <c r="A10" s="186">
        <v>2</v>
      </c>
      <c r="B10" s="176" t="s">
        <v>95</v>
      </c>
      <c r="C10" s="204" t="s">
        <v>406</v>
      </c>
      <c r="D10" s="210" t="s">
        <v>188</v>
      </c>
      <c r="E10" s="180">
        <v>6</v>
      </c>
      <c r="F10" s="182"/>
      <c r="G10" s="183">
        <f>ROUND(E10*F10,2)</f>
        <v>0</v>
      </c>
      <c r="H10" s="184"/>
      <c r="I10" s="188" t="s">
        <v>159</v>
      </c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>
        <v>21</v>
      </c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outlineLevel="1" x14ac:dyDescent="0.2">
      <c r="A11" s="186"/>
      <c r="B11" s="176"/>
      <c r="C11" s="216" t="s">
        <v>475</v>
      </c>
      <c r="D11" s="211"/>
      <c r="E11" s="212">
        <v>6</v>
      </c>
      <c r="F11" s="183"/>
      <c r="G11" s="183"/>
      <c r="H11" s="184"/>
      <c r="I11" s="188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86"/>
      <c r="B12" s="176"/>
      <c r="C12" s="216" t="s">
        <v>476</v>
      </c>
      <c r="D12" s="211"/>
      <c r="E12" s="212"/>
      <c r="F12" s="183"/>
      <c r="G12" s="183"/>
      <c r="H12" s="184"/>
      <c r="I12" s="188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outlineLevel="1" x14ac:dyDescent="0.2">
      <c r="A13" s="186">
        <v>3</v>
      </c>
      <c r="B13" s="176" t="s">
        <v>103</v>
      </c>
      <c r="C13" s="204" t="s">
        <v>477</v>
      </c>
      <c r="D13" s="210" t="s">
        <v>188</v>
      </c>
      <c r="E13" s="180">
        <v>3</v>
      </c>
      <c r="F13" s="182"/>
      <c r="G13" s="183">
        <f>ROUND(E13*F13,2)</f>
        <v>0</v>
      </c>
      <c r="H13" s="184"/>
      <c r="I13" s="188" t="s">
        <v>159</v>
      </c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>
        <v>21</v>
      </c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ht="22.5" outlineLevel="1" x14ac:dyDescent="0.2">
      <c r="A14" s="186"/>
      <c r="B14" s="176"/>
      <c r="C14" s="216" t="s">
        <v>478</v>
      </c>
      <c r="D14" s="211"/>
      <c r="E14" s="212">
        <v>3</v>
      </c>
      <c r="F14" s="183"/>
      <c r="G14" s="183"/>
      <c r="H14" s="184"/>
      <c r="I14" s="188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outlineLevel="1" x14ac:dyDescent="0.2">
      <c r="A15" s="186"/>
      <c r="B15" s="176"/>
      <c r="C15" s="216" t="s">
        <v>479</v>
      </c>
      <c r="D15" s="211"/>
      <c r="E15" s="212"/>
      <c r="F15" s="183"/>
      <c r="G15" s="183"/>
      <c r="H15" s="184"/>
      <c r="I15" s="188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outlineLevel="1" x14ac:dyDescent="0.2">
      <c r="A16" s="186">
        <v>4</v>
      </c>
      <c r="B16" s="176" t="s">
        <v>108</v>
      </c>
      <c r="C16" s="204" t="s">
        <v>480</v>
      </c>
      <c r="D16" s="210" t="s">
        <v>192</v>
      </c>
      <c r="E16" s="180">
        <v>1</v>
      </c>
      <c r="F16" s="182"/>
      <c r="G16" s="183">
        <f>ROUND(E16*F16,2)</f>
        <v>0</v>
      </c>
      <c r="H16" s="184"/>
      <c r="I16" s="188" t="s">
        <v>159</v>
      </c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>
        <v>21</v>
      </c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outlineLevel="1" x14ac:dyDescent="0.2">
      <c r="A17" s="186"/>
      <c r="B17" s="176"/>
      <c r="C17" s="216" t="s">
        <v>481</v>
      </c>
      <c r="D17" s="211"/>
      <c r="E17" s="212">
        <v>1</v>
      </c>
      <c r="F17" s="183"/>
      <c r="G17" s="183"/>
      <c r="H17" s="184"/>
      <c r="I17" s="188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outlineLevel="1" x14ac:dyDescent="0.2">
      <c r="A18" s="186"/>
      <c r="B18" s="176"/>
      <c r="C18" s="216" t="s">
        <v>482</v>
      </c>
      <c r="D18" s="211"/>
      <c r="E18" s="212"/>
      <c r="F18" s="183"/>
      <c r="G18" s="183"/>
      <c r="H18" s="184"/>
      <c r="I18" s="188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outlineLevel="1" x14ac:dyDescent="0.2">
      <c r="A19" s="186"/>
      <c r="B19" s="176"/>
      <c r="C19" s="216" t="s">
        <v>483</v>
      </c>
      <c r="D19" s="211"/>
      <c r="E19" s="212"/>
      <c r="F19" s="183"/>
      <c r="G19" s="183"/>
      <c r="H19" s="184"/>
      <c r="I19" s="188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outlineLevel="1" x14ac:dyDescent="0.2">
      <c r="A20" s="186"/>
      <c r="B20" s="176"/>
      <c r="C20" s="216" t="s">
        <v>484</v>
      </c>
      <c r="D20" s="211"/>
      <c r="E20" s="212"/>
      <c r="F20" s="183"/>
      <c r="G20" s="183"/>
      <c r="H20" s="184"/>
      <c r="I20" s="188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outlineLevel="1" x14ac:dyDescent="0.2">
      <c r="A21" s="186"/>
      <c r="B21" s="176"/>
      <c r="C21" s="216" t="s">
        <v>485</v>
      </c>
      <c r="D21" s="211"/>
      <c r="E21" s="212"/>
      <c r="F21" s="183"/>
      <c r="G21" s="183"/>
      <c r="H21" s="184"/>
      <c r="I21" s="188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1:60" outlineLevel="1" x14ac:dyDescent="0.2">
      <c r="A22" s="186"/>
      <c r="B22" s="176"/>
      <c r="C22" s="216" t="s">
        <v>486</v>
      </c>
      <c r="D22" s="211"/>
      <c r="E22" s="212"/>
      <c r="F22" s="183"/>
      <c r="G22" s="183"/>
      <c r="H22" s="184"/>
      <c r="I22" s="188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1:60" ht="33.75" outlineLevel="1" x14ac:dyDescent="0.2">
      <c r="A23" s="186"/>
      <c r="B23" s="176"/>
      <c r="C23" s="216" t="s">
        <v>487</v>
      </c>
      <c r="D23" s="211"/>
      <c r="E23" s="212"/>
      <c r="F23" s="183"/>
      <c r="G23" s="183"/>
      <c r="H23" s="184"/>
      <c r="I23" s="188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</row>
    <row r="24" spans="1:60" outlineLevel="1" x14ac:dyDescent="0.2">
      <c r="A24" s="186"/>
      <c r="B24" s="176"/>
      <c r="C24" s="216" t="s">
        <v>488</v>
      </c>
      <c r="D24" s="211"/>
      <c r="E24" s="212"/>
      <c r="F24" s="183"/>
      <c r="G24" s="183"/>
      <c r="H24" s="184"/>
      <c r="I24" s="188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</row>
    <row r="25" spans="1:60" outlineLevel="1" x14ac:dyDescent="0.2">
      <c r="A25" s="186"/>
      <c r="B25" s="176"/>
      <c r="C25" s="216" t="s">
        <v>489</v>
      </c>
      <c r="D25" s="211"/>
      <c r="E25" s="212"/>
      <c r="F25" s="183"/>
      <c r="G25" s="183"/>
      <c r="H25" s="184"/>
      <c r="I25" s="188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</row>
    <row r="26" spans="1:60" outlineLevel="1" x14ac:dyDescent="0.2">
      <c r="A26" s="186"/>
      <c r="B26" s="176"/>
      <c r="C26" s="216" t="s">
        <v>490</v>
      </c>
      <c r="D26" s="211"/>
      <c r="E26" s="212"/>
      <c r="F26" s="183"/>
      <c r="G26" s="183"/>
      <c r="H26" s="184"/>
      <c r="I26" s="188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</row>
    <row r="27" spans="1:60" ht="22.5" outlineLevel="1" x14ac:dyDescent="0.2">
      <c r="A27" s="186"/>
      <c r="B27" s="176"/>
      <c r="C27" s="216" t="s">
        <v>491</v>
      </c>
      <c r="D27" s="211"/>
      <c r="E27" s="212"/>
      <c r="F27" s="183"/>
      <c r="G27" s="183"/>
      <c r="H27" s="184"/>
      <c r="I27" s="188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</row>
    <row r="28" spans="1:60" ht="22.5" outlineLevel="1" x14ac:dyDescent="0.2">
      <c r="A28" s="186"/>
      <c r="B28" s="176"/>
      <c r="C28" s="216" t="s">
        <v>492</v>
      </c>
      <c r="D28" s="211"/>
      <c r="E28" s="212"/>
      <c r="F28" s="183"/>
      <c r="G28" s="183"/>
      <c r="H28" s="184"/>
      <c r="I28" s="188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</row>
    <row r="29" spans="1:60" ht="22.5" outlineLevel="1" x14ac:dyDescent="0.2">
      <c r="A29" s="186"/>
      <c r="B29" s="176"/>
      <c r="C29" s="216" t="s">
        <v>493</v>
      </c>
      <c r="D29" s="211"/>
      <c r="E29" s="212"/>
      <c r="F29" s="183"/>
      <c r="G29" s="183"/>
      <c r="H29" s="184"/>
      <c r="I29" s="188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</row>
    <row r="30" spans="1:60" outlineLevel="1" x14ac:dyDescent="0.2">
      <c r="A30" s="186">
        <v>5</v>
      </c>
      <c r="B30" s="176" t="s">
        <v>113</v>
      </c>
      <c r="C30" s="204" t="s">
        <v>404</v>
      </c>
      <c r="D30" s="210" t="s">
        <v>188</v>
      </c>
      <c r="E30" s="180">
        <v>2</v>
      </c>
      <c r="F30" s="182"/>
      <c r="G30" s="183">
        <f>ROUND(E30*F30,2)</f>
        <v>0</v>
      </c>
      <c r="H30" s="184"/>
      <c r="I30" s="188" t="s">
        <v>159</v>
      </c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>
        <v>21</v>
      </c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</row>
    <row r="31" spans="1:60" ht="22.5" outlineLevel="1" x14ac:dyDescent="0.2">
      <c r="A31" s="186"/>
      <c r="B31" s="176"/>
      <c r="C31" s="216" t="s">
        <v>494</v>
      </c>
      <c r="D31" s="211"/>
      <c r="E31" s="212">
        <v>2</v>
      </c>
      <c r="F31" s="183"/>
      <c r="G31" s="183"/>
      <c r="H31" s="184"/>
      <c r="I31" s="188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</row>
    <row r="32" spans="1:60" outlineLevel="1" x14ac:dyDescent="0.2">
      <c r="A32" s="186">
        <v>6</v>
      </c>
      <c r="B32" s="176" t="s">
        <v>118</v>
      </c>
      <c r="C32" s="204" t="s">
        <v>495</v>
      </c>
      <c r="D32" s="210" t="s">
        <v>192</v>
      </c>
      <c r="E32" s="180">
        <v>1</v>
      </c>
      <c r="F32" s="182"/>
      <c r="G32" s="183">
        <f>ROUND(E32*F32,2)</f>
        <v>0</v>
      </c>
      <c r="H32" s="184"/>
      <c r="I32" s="188" t="s">
        <v>159</v>
      </c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>
        <v>21</v>
      </c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</row>
    <row r="33" spans="1:60" outlineLevel="1" x14ac:dyDescent="0.2">
      <c r="A33" s="186">
        <v>7</v>
      </c>
      <c r="B33" s="176" t="s">
        <v>121</v>
      </c>
      <c r="C33" s="204" t="s">
        <v>496</v>
      </c>
      <c r="D33" s="210" t="s">
        <v>188</v>
      </c>
      <c r="E33" s="180">
        <v>2</v>
      </c>
      <c r="F33" s="182"/>
      <c r="G33" s="183">
        <f>ROUND(E33*F33,2)</f>
        <v>0</v>
      </c>
      <c r="H33" s="184"/>
      <c r="I33" s="188" t="s">
        <v>159</v>
      </c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>
        <v>21</v>
      </c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</row>
    <row r="34" spans="1:60" ht="22.5" outlineLevel="1" x14ac:dyDescent="0.2">
      <c r="A34" s="186"/>
      <c r="B34" s="176"/>
      <c r="C34" s="216" t="s">
        <v>497</v>
      </c>
      <c r="D34" s="211"/>
      <c r="E34" s="212">
        <v>2</v>
      </c>
      <c r="F34" s="183"/>
      <c r="G34" s="183"/>
      <c r="H34" s="184"/>
      <c r="I34" s="188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</row>
    <row r="35" spans="1:60" outlineLevel="1" x14ac:dyDescent="0.2">
      <c r="A35" s="186">
        <v>8</v>
      </c>
      <c r="B35" s="176" t="s">
        <v>124</v>
      </c>
      <c r="C35" s="204" t="s">
        <v>498</v>
      </c>
      <c r="D35" s="210" t="s">
        <v>192</v>
      </c>
      <c r="E35" s="180">
        <v>1</v>
      </c>
      <c r="F35" s="182"/>
      <c r="G35" s="183">
        <f>ROUND(E35*F35,2)</f>
        <v>0</v>
      </c>
      <c r="H35" s="184"/>
      <c r="I35" s="188" t="s">
        <v>159</v>
      </c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>
        <v>21</v>
      </c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</row>
    <row r="36" spans="1:60" outlineLevel="1" x14ac:dyDescent="0.2">
      <c r="A36" s="186"/>
      <c r="B36" s="176"/>
      <c r="C36" s="216" t="s">
        <v>481</v>
      </c>
      <c r="D36" s="211"/>
      <c r="E36" s="212">
        <v>1</v>
      </c>
      <c r="F36" s="183"/>
      <c r="G36" s="183"/>
      <c r="H36" s="184"/>
      <c r="I36" s="188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</row>
    <row r="37" spans="1:60" outlineLevel="1" x14ac:dyDescent="0.2">
      <c r="A37" s="186"/>
      <c r="B37" s="176"/>
      <c r="C37" s="216" t="s">
        <v>499</v>
      </c>
      <c r="D37" s="211"/>
      <c r="E37" s="212"/>
      <c r="F37" s="183"/>
      <c r="G37" s="183"/>
      <c r="H37" s="184"/>
      <c r="I37" s="188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</row>
    <row r="38" spans="1:60" outlineLevel="1" x14ac:dyDescent="0.2">
      <c r="A38" s="186"/>
      <c r="B38" s="176"/>
      <c r="C38" s="216" t="s">
        <v>500</v>
      </c>
      <c r="D38" s="211"/>
      <c r="E38" s="212"/>
      <c r="F38" s="183"/>
      <c r="G38" s="183"/>
      <c r="H38" s="184"/>
      <c r="I38" s="188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</row>
    <row r="39" spans="1:60" outlineLevel="1" x14ac:dyDescent="0.2">
      <c r="A39" s="186"/>
      <c r="B39" s="176"/>
      <c r="C39" s="216" t="s">
        <v>501</v>
      </c>
      <c r="D39" s="211"/>
      <c r="E39" s="212"/>
      <c r="F39" s="183"/>
      <c r="G39" s="183"/>
      <c r="H39" s="184"/>
      <c r="I39" s="188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</row>
    <row r="40" spans="1:60" ht="33.75" outlineLevel="1" x14ac:dyDescent="0.2">
      <c r="A40" s="186"/>
      <c r="B40" s="176"/>
      <c r="C40" s="216" t="s">
        <v>502</v>
      </c>
      <c r="D40" s="211"/>
      <c r="E40" s="212"/>
      <c r="F40" s="183"/>
      <c r="G40" s="183"/>
      <c r="H40" s="184"/>
      <c r="I40" s="188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</row>
    <row r="41" spans="1:60" outlineLevel="1" x14ac:dyDescent="0.2">
      <c r="A41" s="186"/>
      <c r="B41" s="176"/>
      <c r="C41" s="216" t="s">
        <v>503</v>
      </c>
      <c r="D41" s="211"/>
      <c r="E41" s="212"/>
      <c r="F41" s="183"/>
      <c r="G41" s="183"/>
      <c r="H41" s="184"/>
      <c r="I41" s="188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</row>
    <row r="42" spans="1:60" outlineLevel="1" x14ac:dyDescent="0.2">
      <c r="A42" s="186">
        <v>9</v>
      </c>
      <c r="B42" s="176" t="s">
        <v>126</v>
      </c>
      <c r="C42" s="204" t="s">
        <v>268</v>
      </c>
      <c r="D42" s="210" t="s">
        <v>188</v>
      </c>
      <c r="E42" s="180">
        <v>2</v>
      </c>
      <c r="F42" s="182"/>
      <c r="G42" s="183">
        <f>ROUND(E42*F42,2)</f>
        <v>0</v>
      </c>
      <c r="H42" s="184"/>
      <c r="I42" s="188" t="s">
        <v>159</v>
      </c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>
        <v>21</v>
      </c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</row>
    <row r="43" spans="1:60" outlineLevel="1" x14ac:dyDescent="0.2">
      <c r="A43" s="186">
        <v>10</v>
      </c>
      <c r="B43" s="176" t="s">
        <v>128</v>
      </c>
      <c r="C43" s="204" t="s">
        <v>504</v>
      </c>
      <c r="D43" s="210" t="s">
        <v>192</v>
      </c>
      <c r="E43" s="180">
        <v>1</v>
      </c>
      <c r="F43" s="182"/>
      <c r="G43" s="183">
        <f>ROUND(E43*F43,2)</f>
        <v>0</v>
      </c>
      <c r="H43" s="184"/>
      <c r="I43" s="188" t="s">
        <v>159</v>
      </c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>
        <v>21</v>
      </c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</row>
    <row r="44" spans="1:60" outlineLevel="1" x14ac:dyDescent="0.2">
      <c r="A44" s="186"/>
      <c r="B44" s="176"/>
      <c r="C44" s="216" t="s">
        <v>481</v>
      </c>
      <c r="D44" s="211"/>
      <c r="E44" s="212">
        <v>1</v>
      </c>
      <c r="F44" s="183"/>
      <c r="G44" s="183"/>
      <c r="H44" s="184"/>
      <c r="I44" s="188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</row>
    <row r="45" spans="1:60" outlineLevel="1" x14ac:dyDescent="0.2">
      <c r="A45" s="186"/>
      <c r="B45" s="176"/>
      <c r="C45" s="216" t="s">
        <v>505</v>
      </c>
      <c r="D45" s="211"/>
      <c r="E45" s="212"/>
      <c r="F45" s="183"/>
      <c r="G45" s="183"/>
      <c r="H45" s="184"/>
      <c r="I45" s="188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</row>
    <row r="46" spans="1:60" outlineLevel="1" x14ac:dyDescent="0.2">
      <c r="A46" s="186"/>
      <c r="B46" s="176"/>
      <c r="C46" s="216" t="s">
        <v>506</v>
      </c>
      <c r="D46" s="211"/>
      <c r="E46" s="212"/>
      <c r="F46" s="183"/>
      <c r="G46" s="183"/>
      <c r="H46" s="184"/>
      <c r="I46" s="188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</row>
    <row r="47" spans="1:60" outlineLevel="1" x14ac:dyDescent="0.2">
      <c r="A47" s="186"/>
      <c r="B47" s="176"/>
      <c r="C47" s="216" t="s">
        <v>507</v>
      </c>
      <c r="D47" s="211"/>
      <c r="E47" s="212"/>
      <c r="F47" s="183"/>
      <c r="G47" s="183"/>
      <c r="H47" s="184"/>
      <c r="I47" s="188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</row>
    <row r="48" spans="1:60" ht="13.5" outlineLevel="1" thickBot="1" x14ac:dyDescent="0.25">
      <c r="A48" s="194"/>
      <c r="B48" s="195"/>
      <c r="C48" s="217" t="s">
        <v>508</v>
      </c>
      <c r="D48" s="213"/>
      <c r="E48" s="214"/>
      <c r="F48" s="215"/>
      <c r="G48" s="215"/>
      <c r="H48" s="196"/>
      <c r="I48" s="19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</row>
    <row r="49" spans="1:41" hidden="1" x14ac:dyDescent="0.2">
      <c r="C49" s="81"/>
      <c r="D49" s="146"/>
      <c r="AK49">
        <f>SUM(AK1:AK48)</f>
        <v>0</v>
      </c>
      <c r="AL49">
        <f>SUM(AL1:AL48)</f>
        <v>0</v>
      </c>
      <c r="AN49">
        <v>15</v>
      </c>
      <c r="AO49">
        <v>21</v>
      </c>
    </row>
    <row r="50" spans="1:41" ht="13.5" hidden="1" thickBot="1" x14ac:dyDescent="0.25">
      <c r="A50" s="198"/>
      <c r="B50" s="199" t="s">
        <v>176</v>
      </c>
      <c r="C50" s="205"/>
      <c r="D50" s="200"/>
      <c r="E50" s="201"/>
      <c r="F50" s="201"/>
      <c r="G50" s="202">
        <f>F8</f>
        <v>0</v>
      </c>
      <c r="AN50">
        <f>SUMIF(AM8:AM49,AN49,G8:G49)</f>
        <v>0</v>
      </c>
      <c r="AO50">
        <f>SUMIF(AM8:AM49,AO49,G8:G49)</f>
        <v>0</v>
      </c>
    </row>
    <row r="51" spans="1:41" x14ac:dyDescent="0.2">
      <c r="D51" s="146"/>
    </row>
    <row r="52" spans="1:41" x14ac:dyDescent="0.2">
      <c r="D52" s="146"/>
    </row>
    <row r="53" spans="1:41" x14ac:dyDescent="0.2">
      <c r="D53" s="146"/>
    </row>
    <row r="54" spans="1:41" x14ac:dyDescent="0.2">
      <c r="D54" s="146"/>
    </row>
    <row r="55" spans="1:41" x14ac:dyDescent="0.2">
      <c r="D55" s="146"/>
    </row>
    <row r="56" spans="1:41" x14ac:dyDescent="0.2">
      <c r="D56" s="146"/>
    </row>
    <row r="57" spans="1:41" x14ac:dyDescent="0.2">
      <c r="D57" s="146"/>
    </row>
    <row r="58" spans="1:41" x14ac:dyDescent="0.2">
      <c r="D58" s="146"/>
    </row>
    <row r="59" spans="1:41" x14ac:dyDescent="0.2">
      <c r="D59" s="146"/>
    </row>
    <row r="60" spans="1:41" x14ac:dyDescent="0.2">
      <c r="D60" s="146"/>
    </row>
    <row r="61" spans="1:41" x14ac:dyDescent="0.2">
      <c r="D61" s="146"/>
    </row>
    <row r="62" spans="1:41" x14ac:dyDescent="0.2">
      <c r="D62" s="146"/>
    </row>
    <row r="63" spans="1:41" x14ac:dyDescent="0.2">
      <c r="D63" s="146"/>
    </row>
    <row r="64" spans="1:41" x14ac:dyDescent="0.2">
      <c r="D64" s="146"/>
    </row>
    <row r="65" spans="4:4" x14ac:dyDescent="0.2">
      <c r="D65" s="146"/>
    </row>
    <row r="66" spans="4:4" x14ac:dyDescent="0.2">
      <c r="D66" s="146"/>
    </row>
    <row r="67" spans="4:4" x14ac:dyDescent="0.2">
      <c r="D67" s="146"/>
    </row>
    <row r="68" spans="4:4" x14ac:dyDescent="0.2">
      <c r="D68" s="146"/>
    </row>
    <row r="69" spans="4:4" x14ac:dyDescent="0.2">
      <c r="D69" s="146"/>
    </row>
    <row r="70" spans="4:4" x14ac:dyDescent="0.2">
      <c r="D70" s="146"/>
    </row>
    <row r="71" spans="4:4" x14ac:dyDescent="0.2">
      <c r="D71" s="146"/>
    </row>
    <row r="72" spans="4:4" x14ac:dyDescent="0.2">
      <c r="D72" s="146"/>
    </row>
    <row r="73" spans="4:4" x14ac:dyDescent="0.2">
      <c r="D73" s="146"/>
    </row>
    <row r="74" spans="4:4" x14ac:dyDescent="0.2">
      <c r="D74" s="146"/>
    </row>
    <row r="75" spans="4:4" x14ac:dyDescent="0.2">
      <c r="D75" s="146"/>
    </row>
    <row r="76" spans="4:4" x14ac:dyDescent="0.2">
      <c r="D76" s="146"/>
    </row>
    <row r="77" spans="4:4" x14ac:dyDescent="0.2">
      <c r="D77" s="146"/>
    </row>
    <row r="78" spans="4:4" x14ac:dyDescent="0.2">
      <c r="D78" s="146"/>
    </row>
    <row r="79" spans="4:4" x14ac:dyDescent="0.2">
      <c r="D79" s="146"/>
    </row>
    <row r="80" spans="4:4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sheetProtection password="B85D" sheet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x14ac:dyDescent="0.2">
      <c r="A3" s="149" t="s">
        <v>30</v>
      </c>
      <c r="B3" s="156" t="s">
        <v>54</v>
      </c>
      <c r="C3" s="170" t="s">
        <v>55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280</v>
      </c>
      <c r="C4" s="171" t="s">
        <v>281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44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74</v>
      </c>
      <c r="C8" s="203" t="s">
        <v>87</v>
      </c>
      <c r="D8" s="209"/>
      <c r="E8" s="179"/>
      <c r="F8" s="325">
        <f>SUM(G9:G69)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74</v>
      </c>
      <c r="C9" s="204" t="s">
        <v>474</v>
      </c>
      <c r="D9" s="210" t="s">
        <v>188</v>
      </c>
      <c r="E9" s="180">
        <v>1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outlineLevel="1" x14ac:dyDescent="0.2">
      <c r="A10" s="186">
        <v>2</v>
      </c>
      <c r="B10" s="176" t="s">
        <v>95</v>
      </c>
      <c r="C10" s="204" t="s">
        <v>509</v>
      </c>
      <c r="D10" s="210" t="s">
        <v>188</v>
      </c>
      <c r="E10" s="180">
        <v>1</v>
      </c>
      <c r="F10" s="182"/>
      <c r="G10" s="183">
        <f>ROUND(E10*F10,2)</f>
        <v>0</v>
      </c>
      <c r="H10" s="184"/>
      <c r="I10" s="188" t="s">
        <v>159</v>
      </c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>
        <v>21</v>
      </c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outlineLevel="1" x14ac:dyDescent="0.2">
      <c r="A11" s="186"/>
      <c r="B11" s="176"/>
      <c r="C11" s="216" t="s">
        <v>510</v>
      </c>
      <c r="D11" s="211"/>
      <c r="E11" s="212">
        <v>1</v>
      </c>
      <c r="F11" s="183"/>
      <c r="G11" s="183"/>
      <c r="H11" s="184"/>
      <c r="I11" s="188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86"/>
      <c r="B12" s="176"/>
      <c r="C12" s="216" t="s">
        <v>511</v>
      </c>
      <c r="D12" s="211"/>
      <c r="E12" s="212"/>
      <c r="F12" s="183"/>
      <c r="G12" s="183"/>
      <c r="H12" s="184"/>
      <c r="I12" s="188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outlineLevel="1" x14ac:dyDescent="0.2">
      <c r="A13" s="186">
        <v>3</v>
      </c>
      <c r="B13" s="176" t="s">
        <v>103</v>
      </c>
      <c r="C13" s="204" t="s">
        <v>512</v>
      </c>
      <c r="D13" s="210" t="s">
        <v>192</v>
      </c>
      <c r="E13" s="180">
        <v>1</v>
      </c>
      <c r="F13" s="182"/>
      <c r="G13" s="183">
        <f>ROUND(E13*F13,2)</f>
        <v>0</v>
      </c>
      <c r="H13" s="184"/>
      <c r="I13" s="188" t="s">
        <v>159</v>
      </c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>
        <v>21</v>
      </c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ht="33.75" outlineLevel="1" x14ac:dyDescent="0.2">
      <c r="A14" s="186"/>
      <c r="B14" s="176"/>
      <c r="C14" s="216" t="s">
        <v>513</v>
      </c>
      <c r="D14" s="211"/>
      <c r="E14" s="212">
        <v>1</v>
      </c>
      <c r="F14" s="183"/>
      <c r="G14" s="183"/>
      <c r="H14" s="184"/>
      <c r="I14" s="188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ht="33.75" outlineLevel="1" x14ac:dyDescent="0.2">
      <c r="A15" s="186"/>
      <c r="B15" s="176"/>
      <c r="C15" s="216" t="s">
        <v>514</v>
      </c>
      <c r="D15" s="211"/>
      <c r="E15" s="212"/>
      <c r="F15" s="183"/>
      <c r="G15" s="183"/>
      <c r="H15" s="184"/>
      <c r="I15" s="188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outlineLevel="1" x14ac:dyDescent="0.2">
      <c r="A16" s="186">
        <v>4</v>
      </c>
      <c r="B16" s="176" t="s">
        <v>108</v>
      </c>
      <c r="C16" s="204" t="s">
        <v>515</v>
      </c>
      <c r="D16" s="210" t="s">
        <v>192</v>
      </c>
      <c r="E16" s="180">
        <v>1</v>
      </c>
      <c r="F16" s="182"/>
      <c r="G16" s="183">
        <f>ROUND(E16*F16,2)</f>
        <v>0</v>
      </c>
      <c r="H16" s="184"/>
      <c r="I16" s="188" t="s">
        <v>159</v>
      </c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>
        <v>21</v>
      </c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outlineLevel="1" x14ac:dyDescent="0.2">
      <c r="A17" s="186"/>
      <c r="B17" s="176"/>
      <c r="C17" s="216" t="s">
        <v>516</v>
      </c>
      <c r="D17" s="211"/>
      <c r="E17" s="212">
        <v>1</v>
      </c>
      <c r="F17" s="183"/>
      <c r="G17" s="183"/>
      <c r="H17" s="184"/>
      <c r="I17" s="188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ht="22.5" outlineLevel="1" x14ac:dyDescent="0.2">
      <c r="A18" s="186">
        <v>5</v>
      </c>
      <c r="B18" s="176" t="s">
        <v>113</v>
      </c>
      <c r="C18" s="204" t="s">
        <v>517</v>
      </c>
      <c r="D18" s="210" t="s">
        <v>192</v>
      </c>
      <c r="E18" s="180">
        <v>1</v>
      </c>
      <c r="F18" s="182"/>
      <c r="G18" s="183">
        <f>ROUND(E18*F18,2)</f>
        <v>0</v>
      </c>
      <c r="H18" s="184"/>
      <c r="I18" s="188" t="s">
        <v>159</v>
      </c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>
        <v>21</v>
      </c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outlineLevel="1" x14ac:dyDescent="0.2">
      <c r="A19" s="186"/>
      <c r="B19" s="176"/>
      <c r="C19" s="216" t="s">
        <v>481</v>
      </c>
      <c r="D19" s="211"/>
      <c r="E19" s="212">
        <v>1</v>
      </c>
      <c r="F19" s="183"/>
      <c r="G19" s="183"/>
      <c r="H19" s="184"/>
      <c r="I19" s="188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outlineLevel="1" x14ac:dyDescent="0.2">
      <c r="A20" s="186"/>
      <c r="B20" s="176"/>
      <c r="C20" s="216" t="s">
        <v>518</v>
      </c>
      <c r="D20" s="211"/>
      <c r="E20" s="212"/>
      <c r="F20" s="183"/>
      <c r="G20" s="183"/>
      <c r="H20" s="184"/>
      <c r="I20" s="188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ht="33.75" outlineLevel="1" x14ac:dyDescent="0.2">
      <c r="A21" s="186"/>
      <c r="B21" s="176"/>
      <c r="C21" s="216" t="s">
        <v>519</v>
      </c>
      <c r="D21" s="211"/>
      <c r="E21" s="212"/>
      <c r="F21" s="183"/>
      <c r="G21" s="183"/>
      <c r="H21" s="184"/>
      <c r="I21" s="188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1:60" ht="33.75" outlineLevel="1" x14ac:dyDescent="0.2">
      <c r="A22" s="186"/>
      <c r="B22" s="176"/>
      <c r="C22" s="216" t="s">
        <v>520</v>
      </c>
      <c r="D22" s="211"/>
      <c r="E22" s="212"/>
      <c r="F22" s="183"/>
      <c r="G22" s="183"/>
      <c r="H22" s="184"/>
      <c r="I22" s="188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1:60" outlineLevel="1" x14ac:dyDescent="0.2">
      <c r="A23" s="186"/>
      <c r="B23" s="176"/>
      <c r="C23" s="216" t="s">
        <v>521</v>
      </c>
      <c r="D23" s="211"/>
      <c r="E23" s="212"/>
      <c r="F23" s="183"/>
      <c r="G23" s="183"/>
      <c r="H23" s="184"/>
      <c r="I23" s="188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</row>
    <row r="24" spans="1:60" ht="22.5" outlineLevel="1" x14ac:dyDescent="0.2">
      <c r="A24" s="186"/>
      <c r="B24" s="176"/>
      <c r="C24" s="216" t="s">
        <v>522</v>
      </c>
      <c r="D24" s="211"/>
      <c r="E24" s="212"/>
      <c r="F24" s="183"/>
      <c r="G24" s="183"/>
      <c r="H24" s="184"/>
      <c r="I24" s="188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</row>
    <row r="25" spans="1:60" outlineLevel="1" x14ac:dyDescent="0.2">
      <c r="A25" s="186"/>
      <c r="B25" s="176"/>
      <c r="C25" s="216" t="s">
        <v>523</v>
      </c>
      <c r="D25" s="211"/>
      <c r="E25" s="212"/>
      <c r="F25" s="183"/>
      <c r="G25" s="183"/>
      <c r="H25" s="184"/>
      <c r="I25" s="188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</row>
    <row r="26" spans="1:60" outlineLevel="1" x14ac:dyDescent="0.2">
      <c r="A26" s="186"/>
      <c r="B26" s="176"/>
      <c r="C26" s="216" t="s">
        <v>524</v>
      </c>
      <c r="D26" s="211"/>
      <c r="E26" s="212"/>
      <c r="F26" s="183"/>
      <c r="G26" s="183"/>
      <c r="H26" s="184"/>
      <c r="I26" s="188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</row>
    <row r="27" spans="1:60" outlineLevel="1" x14ac:dyDescent="0.2">
      <c r="A27" s="186"/>
      <c r="B27" s="176"/>
      <c r="C27" s="216" t="s">
        <v>525</v>
      </c>
      <c r="D27" s="211"/>
      <c r="E27" s="212"/>
      <c r="F27" s="183"/>
      <c r="G27" s="183"/>
      <c r="H27" s="184"/>
      <c r="I27" s="188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</row>
    <row r="28" spans="1:60" ht="22.5" outlineLevel="1" x14ac:dyDescent="0.2">
      <c r="A28" s="186"/>
      <c r="B28" s="176"/>
      <c r="C28" s="216" t="s">
        <v>526</v>
      </c>
      <c r="D28" s="211"/>
      <c r="E28" s="212"/>
      <c r="F28" s="183"/>
      <c r="G28" s="183"/>
      <c r="H28" s="184"/>
      <c r="I28" s="188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</row>
    <row r="29" spans="1:60" outlineLevel="1" x14ac:dyDescent="0.2">
      <c r="A29" s="186"/>
      <c r="B29" s="176"/>
      <c r="C29" s="216" t="s">
        <v>527</v>
      </c>
      <c r="D29" s="211"/>
      <c r="E29" s="212"/>
      <c r="F29" s="183"/>
      <c r="G29" s="183"/>
      <c r="H29" s="184"/>
      <c r="I29" s="188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</row>
    <row r="30" spans="1:60" ht="33.75" outlineLevel="1" x14ac:dyDescent="0.2">
      <c r="A30" s="186"/>
      <c r="B30" s="176"/>
      <c r="C30" s="216" t="s">
        <v>528</v>
      </c>
      <c r="D30" s="211"/>
      <c r="E30" s="212"/>
      <c r="F30" s="183"/>
      <c r="G30" s="183"/>
      <c r="H30" s="184"/>
      <c r="I30" s="188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</row>
    <row r="31" spans="1:60" outlineLevel="1" x14ac:dyDescent="0.2">
      <c r="A31" s="186"/>
      <c r="B31" s="176"/>
      <c r="C31" s="216" t="s">
        <v>529</v>
      </c>
      <c r="D31" s="211"/>
      <c r="E31" s="212"/>
      <c r="F31" s="183"/>
      <c r="G31" s="183"/>
      <c r="H31" s="184"/>
      <c r="I31" s="188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</row>
    <row r="32" spans="1:60" outlineLevel="1" x14ac:dyDescent="0.2">
      <c r="A32" s="186"/>
      <c r="B32" s="176"/>
      <c r="C32" s="216" t="s">
        <v>530</v>
      </c>
      <c r="D32" s="211"/>
      <c r="E32" s="212"/>
      <c r="F32" s="183"/>
      <c r="G32" s="183"/>
      <c r="H32" s="184"/>
      <c r="I32" s="188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</row>
    <row r="33" spans="1:60" ht="22.5" outlineLevel="1" x14ac:dyDescent="0.2">
      <c r="A33" s="186"/>
      <c r="B33" s="176"/>
      <c r="C33" s="216" t="s">
        <v>531</v>
      </c>
      <c r="D33" s="211"/>
      <c r="E33" s="212"/>
      <c r="F33" s="183"/>
      <c r="G33" s="183"/>
      <c r="H33" s="184"/>
      <c r="I33" s="188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</row>
    <row r="34" spans="1:60" outlineLevel="1" x14ac:dyDescent="0.2">
      <c r="A34" s="186"/>
      <c r="B34" s="176"/>
      <c r="C34" s="216" t="s">
        <v>532</v>
      </c>
      <c r="D34" s="211"/>
      <c r="E34" s="212"/>
      <c r="F34" s="183"/>
      <c r="G34" s="183"/>
      <c r="H34" s="184"/>
      <c r="I34" s="188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</row>
    <row r="35" spans="1:60" outlineLevel="1" x14ac:dyDescent="0.2">
      <c r="A35" s="186">
        <v>6</v>
      </c>
      <c r="B35" s="176" t="s">
        <v>118</v>
      </c>
      <c r="C35" s="204" t="s">
        <v>533</v>
      </c>
      <c r="D35" s="210" t="s">
        <v>192</v>
      </c>
      <c r="E35" s="180">
        <v>1</v>
      </c>
      <c r="F35" s="182"/>
      <c r="G35" s="183">
        <f>ROUND(E35*F35,2)</f>
        <v>0</v>
      </c>
      <c r="H35" s="184"/>
      <c r="I35" s="188" t="s">
        <v>159</v>
      </c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>
        <v>21</v>
      </c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</row>
    <row r="36" spans="1:60" ht="22.5" outlineLevel="1" x14ac:dyDescent="0.2">
      <c r="A36" s="186"/>
      <c r="B36" s="176"/>
      <c r="C36" s="216" t="s">
        <v>534</v>
      </c>
      <c r="D36" s="211"/>
      <c r="E36" s="212">
        <v>1</v>
      </c>
      <c r="F36" s="183"/>
      <c r="G36" s="183"/>
      <c r="H36" s="184"/>
      <c r="I36" s="188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</row>
    <row r="37" spans="1:60" outlineLevel="1" x14ac:dyDescent="0.2">
      <c r="A37" s="186">
        <v>7</v>
      </c>
      <c r="B37" s="176" t="s">
        <v>121</v>
      </c>
      <c r="C37" s="204" t="s">
        <v>406</v>
      </c>
      <c r="D37" s="210" t="s">
        <v>188</v>
      </c>
      <c r="E37" s="180">
        <v>2</v>
      </c>
      <c r="F37" s="182"/>
      <c r="G37" s="183">
        <f>ROUND(E37*F37,2)</f>
        <v>0</v>
      </c>
      <c r="H37" s="184"/>
      <c r="I37" s="188" t="s">
        <v>159</v>
      </c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>
        <v>21</v>
      </c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</row>
    <row r="38" spans="1:60" outlineLevel="1" x14ac:dyDescent="0.2">
      <c r="A38" s="186"/>
      <c r="B38" s="176"/>
      <c r="C38" s="216" t="s">
        <v>535</v>
      </c>
      <c r="D38" s="211"/>
      <c r="E38" s="212">
        <v>2</v>
      </c>
      <c r="F38" s="183"/>
      <c r="G38" s="183"/>
      <c r="H38" s="184"/>
      <c r="I38" s="188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</row>
    <row r="39" spans="1:60" outlineLevel="1" x14ac:dyDescent="0.2">
      <c r="A39" s="186"/>
      <c r="B39" s="176"/>
      <c r="C39" s="216" t="s">
        <v>511</v>
      </c>
      <c r="D39" s="211"/>
      <c r="E39" s="212"/>
      <c r="F39" s="183"/>
      <c r="G39" s="183"/>
      <c r="H39" s="184"/>
      <c r="I39" s="188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</row>
    <row r="40" spans="1:60" outlineLevel="1" x14ac:dyDescent="0.2">
      <c r="A40" s="186">
        <v>8</v>
      </c>
      <c r="B40" s="176" t="s">
        <v>124</v>
      </c>
      <c r="C40" s="204" t="s">
        <v>536</v>
      </c>
      <c r="D40" s="210" t="s">
        <v>188</v>
      </c>
      <c r="E40" s="180">
        <v>2</v>
      </c>
      <c r="F40" s="182"/>
      <c r="G40" s="183">
        <f>ROUND(E40*F40,2)</f>
        <v>0</v>
      </c>
      <c r="H40" s="184"/>
      <c r="I40" s="188" t="s">
        <v>159</v>
      </c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>
        <v>21</v>
      </c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</row>
    <row r="41" spans="1:60" outlineLevel="1" x14ac:dyDescent="0.2">
      <c r="A41" s="186"/>
      <c r="B41" s="176"/>
      <c r="C41" s="216" t="s">
        <v>537</v>
      </c>
      <c r="D41" s="211"/>
      <c r="E41" s="212">
        <v>2</v>
      </c>
      <c r="F41" s="183"/>
      <c r="G41" s="183"/>
      <c r="H41" s="184"/>
      <c r="I41" s="188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</row>
    <row r="42" spans="1:60" outlineLevel="1" x14ac:dyDescent="0.2">
      <c r="A42" s="186">
        <v>9</v>
      </c>
      <c r="B42" s="176" t="s">
        <v>126</v>
      </c>
      <c r="C42" s="204" t="s">
        <v>538</v>
      </c>
      <c r="D42" s="210" t="s">
        <v>188</v>
      </c>
      <c r="E42" s="180">
        <v>3</v>
      </c>
      <c r="F42" s="182"/>
      <c r="G42" s="183">
        <f>ROUND(E42*F42,2)</f>
        <v>0</v>
      </c>
      <c r="H42" s="184"/>
      <c r="I42" s="188" t="s">
        <v>159</v>
      </c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>
        <v>21</v>
      </c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</row>
    <row r="43" spans="1:60" ht="22.5" outlineLevel="1" x14ac:dyDescent="0.2">
      <c r="A43" s="186"/>
      <c r="B43" s="176"/>
      <c r="C43" s="216" t="s">
        <v>539</v>
      </c>
      <c r="D43" s="211"/>
      <c r="E43" s="212">
        <v>3</v>
      </c>
      <c r="F43" s="183"/>
      <c r="G43" s="183"/>
      <c r="H43" s="184"/>
      <c r="I43" s="188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</row>
    <row r="44" spans="1:60" outlineLevel="1" x14ac:dyDescent="0.2">
      <c r="A44" s="186">
        <v>10</v>
      </c>
      <c r="B44" s="176" t="s">
        <v>128</v>
      </c>
      <c r="C44" s="204" t="s">
        <v>540</v>
      </c>
      <c r="D44" s="210" t="s">
        <v>188</v>
      </c>
      <c r="E44" s="180">
        <v>1</v>
      </c>
      <c r="F44" s="182"/>
      <c r="G44" s="183">
        <f>ROUND(E44*F44,2)</f>
        <v>0</v>
      </c>
      <c r="H44" s="184"/>
      <c r="I44" s="188" t="s">
        <v>159</v>
      </c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>
        <v>21</v>
      </c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</row>
    <row r="45" spans="1:60" outlineLevel="1" x14ac:dyDescent="0.2">
      <c r="A45" s="186"/>
      <c r="B45" s="176"/>
      <c r="C45" s="216" t="s">
        <v>541</v>
      </c>
      <c r="D45" s="211"/>
      <c r="E45" s="212">
        <v>1</v>
      </c>
      <c r="F45" s="183"/>
      <c r="G45" s="183"/>
      <c r="H45" s="184"/>
      <c r="I45" s="188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</row>
    <row r="46" spans="1:60" outlineLevel="1" x14ac:dyDescent="0.2">
      <c r="A46" s="186">
        <v>11</v>
      </c>
      <c r="B46" s="176" t="s">
        <v>130</v>
      </c>
      <c r="C46" s="204" t="s">
        <v>542</v>
      </c>
      <c r="D46" s="210" t="s">
        <v>188</v>
      </c>
      <c r="E46" s="180">
        <v>1</v>
      </c>
      <c r="F46" s="182"/>
      <c r="G46" s="183">
        <f>ROUND(E46*F46,2)</f>
        <v>0</v>
      </c>
      <c r="H46" s="184"/>
      <c r="I46" s="188" t="s">
        <v>159</v>
      </c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>
        <v>21</v>
      </c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</row>
    <row r="47" spans="1:60" outlineLevel="1" x14ac:dyDescent="0.2">
      <c r="A47" s="186"/>
      <c r="B47" s="176"/>
      <c r="C47" s="216" t="s">
        <v>543</v>
      </c>
      <c r="D47" s="211"/>
      <c r="E47" s="212">
        <v>1</v>
      </c>
      <c r="F47" s="183"/>
      <c r="G47" s="183"/>
      <c r="H47" s="184"/>
      <c r="I47" s="188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</row>
    <row r="48" spans="1:60" outlineLevel="1" x14ac:dyDescent="0.2">
      <c r="A48" s="186">
        <v>12</v>
      </c>
      <c r="B48" s="176" t="s">
        <v>257</v>
      </c>
      <c r="C48" s="204" t="s">
        <v>544</v>
      </c>
      <c r="D48" s="210" t="s">
        <v>192</v>
      </c>
      <c r="E48" s="180">
        <v>1</v>
      </c>
      <c r="F48" s="182"/>
      <c r="G48" s="183">
        <f>ROUND(E48*F48,2)</f>
        <v>0</v>
      </c>
      <c r="H48" s="184"/>
      <c r="I48" s="188" t="s">
        <v>159</v>
      </c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>
        <v>21</v>
      </c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</row>
    <row r="49" spans="1:60" outlineLevel="1" x14ac:dyDescent="0.2">
      <c r="A49" s="186"/>
      <c r="B49" s="176"/>
      <c r="C49" s="216" t="s">
        <v>545</v>
      </c>
      <c r="D49" s="211"/>
      <c r="E49" s="212">
        <v>1</v>
      </c>
      <c r="F49" s="183"/>
      <c r="G49" s="183"/>
      <c r="H49" s="184"/>
      <c r="I49" s="188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</row>
    <row r="50" spans="1:60" ht="22.5" outlineLevel="1" x14ac:dyDescent="0.2">
      <c r="A50" s="186">
        <v>13</v>
      </c>
      <c r="B50" s="176" t="s">
        <v>260</v>
      </c>
      <c r="C50" s="204" t="s">
        <v>546</v>
      </c>
      <c r="D50" s="210" t="s">
        <v>192</v>
      </c>
      <c r="E50" s="180">
        <v>1</v>
      </c>
      <c r="F50" s="182"/>
      <c r="G50" s="183">
        <f>ROUND(E50*F50,2)</f>
        <v>0</v>
      </c>
      <c r="H50" s="184"/>
      <c r="I50" s="188" t="s">
        <v>159</v>
      </c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>
        <v>21</v>
      </c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</row>
    <row r="51" spans="1:60" outlineLevel="1" x14ac:dyDescent="0.2">
      <c r="A51" s="186"/>
      <c r="B51" s="176"/>
      <c r="C51" s="216" t="s">
        <v>481</v>
      </c>
      <c r="D51" s="211"/>
      <c r="E51" s="212">
        <v>1</v>
      </c>
      <c r="F51" s="183"/>
      <c r="G51" s="183"/>
      <c r="H51" s="184"/>
      <c r="I51" s="188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</row>
    <row r="52" spans="1:60" outlineLevel="1" x14ac:dyDescent="0.2">
      <c r="A52" s="186"/>
      <c r="B52" s="176"/>
      <c r="C52" s="216" t="s">
        <v>547</v>
      </c>
      <c r="D52" s="211"/>
      <c r="E52" s="212"/>
      <c r="F52" s="183"/>
      <c r="G52" s="183"/>
      <c r="H52" s="184"/>
      <c r="I52" s="188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</row>
    <row r="53" spans="1:60" ht="22.5" outlineLevel="1" x14ac:dyDescent="0.2">
      <c r="A53" s="186"/>
      <c r="B53" s="176"/>
      <c r="C53" s="216" t="s">
        <v>548</v>
      </c>
      <c r="D53" s="211"/>
      <c r="E53" s="212"/>
      <c r="F53" s="183"/>
      <c r="G53" s="183"/>
      <c r="H53" s="184"/>
      <c r="I53" s="188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</row>
    <row r="54" spans="1:60" ht="33.75" outlineLevel="1" x14ac:dyDescent="0.2">
      <c r="A54" s="186"/>
      <c r="B54" s="176"/>
      <c r="C54" s="216" t="s">
        <v>549</v>
      </c>
      <c r="D54" s="211"/>
      <c r="E54" s="212"/>
      <c r="F54" s="183"/>
      <c r="G54" s="183"/>
      <c r="H54" s="184"/>
      <c r="I54" s="188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</row>
    <row r="55" spans="1:60" ht="45" outlineLevel="1" x14ac:dyDescent="0.2">
      <c r="A55" s="186"/>
      <c r="B55" s="176"/>
      <c r="C55" s="216" t="s">
        <v>550</v>
      </c>
      <c r="D55" s="211"/>
      <c r="E55" s="212"/>
      <c r="F55" s="183"/>
      <c r="G55" s="183"/>
      <c r="H55" s="184"/>
      <c r="I55" s="188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</row>
    <row r="56" spans="1:60" ht="22.5" outlineLevel="1" x14ac:dyDescent="0.2">
      <c r="A56" s="186"/>
      <c r="B56" s="176"/>
      <c r="C56" s="216" t="s">
        <v>551</v>
      </c>
      <c r="D56" s="211"/>
      <c r="E56" s="212"/>
      <c r="F56" s="183"/>
      <c r="G56" s="183"/>
      <c r="H56" s="184"/>
      <c r="I56" s="188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</row>
    <row r="57" spans="1:60" outlineLevel="1" x14ac:dyDescent="0.2">
      <c r="A57" s="186"/>
      <c r="B57" s="176"/>
      <c r="C57" s="216" t="s">
        <v>552</v>
      </c>
      <c r="D57" s="211"/>
      <c r="E57" s="212"/>
      <c r="F57" s="183"/>
      <c r="G57" s="183"/>
      <c r="H57" s="184"/>
      <c r="I57" s="188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</row>
    <row r="58" spans="1:60" outlineLevel="1" x14ac:dyDescent="0.2">
      <c r="A58" s="186">
        <v>14</v>
      </c>
      <c r="B58" s="176" t="s">
        <v>263</v>
      </c>
      <c r="C58" s="204" t="s">
        <v>553</v>
      </c>
      <c r="D58" s="210" t="s">
        <v>188</v>
      </c>
      <c r="E58" s="180">
        <v>1</v>
      </c>
      <c r="F58" s="182"/>
      <c r="G58" s="183">
        <f>ROUND(E58*F58,2)</f>
        <v>0</v>
      </c>
      <c r="H58" s="184"/>
      <c r="I58" s="188" t="s">
        <v>159</v>
      </c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>
        <v>21</v>
      </c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</row>
    <row r="59" spans="1:60" ht="33.75" outlineLevel="1" x14ac:dyDescent="0.2">
      <c r="A59" s="186"/>
      <c r="B59" s="176"/>
      <c r="C59" s="216" t="s">
        <v>554</v>
      </c>
      <c r="D59" s="211"/>
      <c r="E59" s="212">
        <v>1</v>
      </c>
      <c r="F59" s="183"/>
      <c r="G59" s="183"/>
      <c r="H59" s="184"/>
      <c r="I59" s="188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</row>
    <row r="60" spans="1:60" outlineLevel="1" x14ac:dyDescent="0.2">
      <c r="A60" s="186">
        <v>15</v>
      </c>
      <c r="B60" s="176" t="s">
        <v>265</v>
      </c>
      <c r="C60" s="204" t="s">
        <v>555</v>
      </c>
      <c r="D60" s="210" t="s">
        <v>188</v>
      </c>
      <c r="E60" s="180">
        <v>1</v>
      </c>
      <c r="F60" s="182"/>
      <c r="G60" s="183">
        <f>ROUND(E60*F60,2)</f>
        <v>0</v>
      </c>
      <c r="H60" s="184"/>
      <c r="I60" s="188" t="s">
        <v>159</v>
      </c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>
        <v>21</v>
      </c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</row>
    <row r="61" spans="1:60" ht="22.5" outlineLevel="1" x14ac:dyDescent="0.2">
      <c r="A61" s="186"/>
      <c r="B61" s="176"/>
      <c r="C61" s="216" t="s">
        <v>556</v>
      </c>
      <c r="D61" s="211"/>
      <c r="E61" s="212">
        <v>1</v>
      </c>
      <c r="F61" s="183"/>
      <c r="G61" s="183"/>
      <c r="H61" s="184"/>
      <c r="I61" s="188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</row>
    <row r="62" spans="1:60" ht="22.5" outlineLevel="1" x14ac:dyDescent="0.2">
      <c r="A62" s="186"/>
      <c r="B62" s="176"/>
      <c r="C62" s="216" t="s">
        <v>557</v>
      </c>
      <c r="D62" s="211"/>
      <c r="E62" s="212"/>
      <c r="F62" s="183"/>
      <c r="G62" s="183"/>
      <c r="H62" s="184"/>
      <c r="I62" s="188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</row>
    <row r="63" spans="1:60" outlineLevel="1" x14ac:dyDescent="0.2">
      <c r="A63" s="186">
        <v>16</v>
      </c>
      <c r="B63" s="176" t="s">
        <v>267</v>
      </c>
      <c r="C63" s="204" t="s">
        <v>558</v>
      </c>
      <c r="D63" s="210" t="s">
        <v>188</v>
      </c>
      <c r="E63" s="180">
        <v>1</v>
      </c>
      <c r="F63" s="182"/>
      <c r="G63" s="183">
        <f>ROUND(E63*F63,2)</f>
        <v>0</v>
      </c>
      <c r="H63" s="184"/>
      <c r="I63" s="188" t="s">
        <v>159</v>
      </c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>
        <v>21</v>
      </c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</row>
    <row r="64" spans="1:60" outlineLevel="1" x14ac:dyDescent="0.2">
      <c r="A64" s="186"/>
      <c r="B64" s="176"/>
      <c r="C64" s="216" t="s">
        <v>559</v>
      </c>
      <c r="D64" s="211"/>
      <c r="E64" s="212">
        <v>1</v>
      </c>
      <c r="F64" s="183"/>
      <c r="G64" s="183"/>
      <c r="H64" s="184"/>
      <c r="I64" s="188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</row>
    <row r="65" spans="1:60" outlineLevel="1" x14ac:dyDescent="0.2">
      <c r="A65" s="186">
        <v>17</v>
      </c>
      <c r="B65" s="176" t="s">
        <v>269</v>
      </c>
      <c r="C65" s="204" t="s">
        <v>560</v>
      </c>
      <c r="D65" s="210" t="s">
        <v>192</v>
      </c>
      <c r="E65" s="180">
        <v>1</v>
      </c>
      <c r="F65" s="182"/>
      <c r="G65" s="183">
        <f>ROUND(E65*F65,2)</f>
        <v>0</v>
      </c>
      <c r="H65" s="184"/>
      <c r="I65" s="188" t="s">
        <v>159</v>
      </c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>
        <v>21</v>
      </c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</row>
    <row r="66" spans="1:60" ht="22.5" outlineLevel="1" x14ac:dyDescent="0.2">
      <c r="A66" s="186">
        <v>18</v>
      </c>
      <c r="B66" s="176" t="s">
        <v>378</v>
      </c>
      <c r="C66" s="204" t="s">
        <v>332</v>
      </c>
      <c r="D66" s="210" t="s">
        <v>188</v>
      </c>
      <c r="E66" s="180">
        <v>1</v>
      </c>
      <c r="F66" s="182"/>
      <c r="G66" s="183">
        <f>ROUND(E66*F66,2)</f>
        <v>0</v>
      </c>
      <c r="H66" s="184"/>
      <c r="I66" s="188" t="s">
        <v>159</v>
      </c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>
        <v>21</v>
      </c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</row>
    <row r="67" spans="1:60" ht="22.5" outlineLevel="1" x14ac:dyDescent="0.2">
      <c r="A67" s="186"/>
      <c r="B67" s="176"/>
      <c r="C67" s="216" t="s">
        <v>561</v>
      </c>
      <c r="D67" s="211"/>
      <c r="E67" s="212">
        <v>1</v>
      </c>
      <c r="F67" s="183"/>
      <c r="G67" s="183"/>
      <c r="H67" s="184"/>
      <c r="I67" s="188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</row>
    <row r="68" spans="1:60" outlineLevel="1" x14ac:dyDescent="0.2">
      <c r="A68" s="186">
        <v>19</v>
      </c>
      <c r="B68" s="176" t="s">
        <v>379</v>
      </c>
      <c r="C68" s="204" t="s">
        <v>268</v>
      </c>
      <c r="D68" s="210" t="s">
        <v>188</v>
      </c>
      <c r="E68" s="180">
        <v>1</v>
      </c>
      <c r="F68" s="182"/>
      <c r="G68" s="183">
        <f>ROUND(E68*F68,2)</f>
        <v>0</v>
      </c>
      <c r="H68" s="184"/>
      <c r="I68" s="188" t="s">
        <v>159</v>
      </c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>
        <v>21</v>
      </c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</row>
    <row r="69" spans="1:60" ht="13.5" outlineLevel="1" thickBot="1" x14ac:dyDescent="0.25">
      <c r="A69" s="194">
        <v>20</v>
      </c>
      <c r="B69" s="195" t="s">
        <v>381</v>
      </c>
      <c r="C69" s="221" t="s">
        <v>562</v>
      </c>
      <c r="D69" s="218" t="s">
        <v>192</v>
      </c>
      <c r="E69" s="219">
        <v>1</v>
      </c>
      <c r="F69" s="220"/>
      <c r="G69" s="215">
        <f>ROUND(E69*F69,2)</f>
        <v>0</v>
      </c>
      <c r="H69" s="196"/>
      <c r="I69" s="197" t="s">
        <v>159</v>
      </c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>
        <v>21</v>
      </c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</row>
    <row r="70" spans="1:60" hidden="1" x14ac:dyDescent="0.2">
      <c r="C70" s="81"/>
      <c r="D70" s="146"/>
      <c r="AK70">
        <f>SUM(AK1:AK69)</f>
        <v>0</v>
      </c>
      <c r="AL70">
        <f>SUM(AL1:AL69)</f>
        <v>0</v>
      </c>
      <c r="AN70">
        <v>15</v>
      </c>
      <c r="AO70">
        <v>21</v>
      </c>
    </row>
    <row r="71" spans="1:60" ht="13.5" hidden="1" thickBot="1" x14ac:dyDescent="0.25">
      <c r="A71" s="198"/>
      <c r="B71" s="199" t="s">
        <v>176</v>
      </c>
      <c r="C71" s="205"/>
      <c r="D71" s="200"/>
      <c r="E71" s="201"/>
      <c r="F71" s="201"/>
      <c r="G71" s="202">
        <f>F8</f>
        <v>0</v>
      </c>
      <c r="AN71">
        <f>SUMIF(AM8:AM70,AN70,G8:G70)</f>
        <v>0</v>
      </c>
      <c r="AO71">
        <f>SUMIF(AM8:AM70,AO70,G8:G70)</f>
        <v>0</v>
      </c>
    </row>
    <row r="72" spans="1:60" x14ac:dyDescent="0.2">
      <c r="D72" s="146"/>
    </row>
    <row r="73" spans="1:60" x14ac:dyDescent="0.2">
      <c r="D73" s="146"/>
    </row>
    <row r="74" spans="1:60" x14ac:dyDescent="0.2">
      <c r="D74" s="146"/>
    </row>
    <row r="75" spans="1:60" x14ac:dyDescent="0.2">
      <c r="D75" s="146"/>
    </row>
    <row r="76" spans="1:60" x14ac:dyDescent="0.2">
      <c r="D76" s="146"/>
    </row>
    <row r="77" spans="1:60" x14ac:dyDescent="0.2">
      <c r="D77" s="146"/>
    </row>
    <row r="78" spans="1:60" x14ac:dyDescent="0.2">
      <c r="D78" s="146"/>
    </row>
    <row r="79" spans="1:60" x14ac:dyDescent="0.2">
      <c r="D79" s="146"/>
    </row>
    <row r="80" spans="1:60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sheetProtection password="B85D" sheet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67" workbookViewId="0">
      <selection activeCell="C76" sqref="C76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x14ac:dyDescent="0.2">
      <c r="A3" s="149" t="s">
        <v>30</v>
      </c>
      <c r="B3" s="156" t="s">
        <v>54</v>
      </c>
      <c r="C3" s="170" t="s">
        <v>55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282</v>
      </c>
      <c r="C4" s="171" t="s">
        <v>283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44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74</v>
      </c>
      <c r="C8" s="203" t="s">
        <v>82</v>
      </c>
      <c r="D8" s="209"/>
      <c r="E8" s="179"/>
      <c r="F8" s="325">
        <f>SUM(G9:G79)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74</v>
      </c>
      <c r="C9" s="204" t="s">
        <v>563</v>
      </c>
      <c r="D9" s="210" t="s">
        <v>188</v>
      </c>
      <c r="E9" s="180">
        <v>1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ht="45" outlineLevel="1" x14ac:dyDescent="0.2">
      <c r="A10" s="186"/>
      <c r="B10" s="176"/>
      <c r="C10" s="216" t="s">
        <v>564</v>
      </c>
      <c r="D10" s="211"/>
      <c r="E10" s="212">
        <v>1</v>
      </c>
      <c r="F10" s="183"/>
      <c r="G10" s="183"/>
      <c r="H10" s="184"/>
      <c r="I10" s="188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ht="45" outlineLevel="1" x14ac:dyDescent="0.2">
      <c r="A11" s="186"/>
      <c r="B11" s="176"/>
      <c r="C11" s="216" t="s">
        <v>565</v>
      </c>
      <c r="D11" s="211"/>
      <c r="E11" s="212"/>
      <c r="F11" s="183"/>
      <c r="G11" s="183"/>
      <c r="H11" s="184"/>
      <c r="I11" s="188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86"/>
      <c r="B12" s="176"/>
      <c r="C12" s="216" t="s">
        <v>343</v>
      </c>
      <c r="D12" s="211"/>
      <c r="E12" s="212"/>
      <c r="F12" s="183"/>
      <c r="G12" s="183"/>
      <c r="H12" s="184"/>
      <c r="I12" s="188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outlineLevel="1" x14ac:dyDescent="0.2">
      <c r="A13" s="186"/>
      <c r="B13" s="176"/>
      <c r="C13" s="216" t="s">
        <v>566</v>
      </c>
      <c r="D13" s="211"/>
      <c r="E13" s="212"/>
      <c r="F13" s="183"/>
      <c r="G13" s="183"/>
      <c r="H13" s="184"/>
      <c r="I13" s="188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outlineLevel="1" x14ac:dyDescent="0.2">
      <c r="A14" s="186"/>
      <c r="B14" s="176"/>
      <c r="C14" s="216" t="s">
        <v>567</v>
      </c>
      <c r="D14" s="211"/>
      <c r="E14" s="212"/>
      <c r="F14" s="183"/>
      <c r="G14" s="183"/>
      <c r="H14" s="184"/>
      <c r="I14" s="188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outlineLevel="1" x14ac:dyDescent="0.2">
      <c r="A15" s="186"/>
      <c r="B15" s="176"/>
      <c r="C15" s="216" t="s">
        <v>568</v>
      </c>
      <c r="D15" s="211"/>
      <c r="E15" s="212"/>
      <c r="F15" s="183"/>
      <c r="G15" s="183"/>
      <c r="H15" s="184"/>
      <c r="I15" s="188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outlineLevel="1" x14ac:dyDescent="0.2">
      <c r="A16" s="186"/>
      <c r="B16" s="176"/>
      <c r="C16" s="216" t="s">
        <v>569</v>
      </c>
      <c r="D16" s="211"/>
      <c r="E16" s="212"/>
      <c r="F16" s="183"/>
      <c r="G16" s="183"/>
      <c r="H16" s="184"/>
      <c r="I16" s="188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outlineLevel="1" x14ac:dyDescent="0.2">
      <c r="A17" s="186"/>
      <c r="B17" s="176"/>
      <c r="C17" s="216" t="s">
        <v>570</v>
      </c>
      <c r="D17" s="211"/>
      <c r="E17" s="212"/>
      <c r="F17" s="183"/>
      <c r="G17" s="183"/>
      <c r="H17" s="184"/>
      <c r="I17" s="188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outlineLevel="1" x14ac:dyDescent="0.2">
      <c r="A18" s="186"/>
      <c r="B18" s="176"/>
      <c r="C18" s="216" t="s">
        <v>571</v>
      </c>
      <c r="D18" s="211"/>
      <c r="E18" s="212"/>
      <c r="F18" s="183"/>
      <c r="G18" s="183"/>
      <c r="H18" s="184"/>
      <c r="I18" s="188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outlineLevel="1" x14ac:dyDescent="0.2">
      <c r="A19" s="186"/>
      <c r="B19" s="176"/>
      <c r="C19" s="216" t="s">
        <v>572</v>
      </c>
      <c r="D19" s="211"/>
      <c r="E19" s="212"/>
      <c r="F19" s="183"/>
      <c r="G19" s="183"/>
      <c r="H19" s="184"/>
      <c r="I19" s="188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outlineLevel="1" x14ac:dyDescent="0.2">
      <c r="A20" s="186"/>
      <c r="B20" s="176"/>
      <c r="C20" s="216" t="s">
        <v>573</v>
      </c>
      <c r="D20" s="211"/>
      <c r="E20" s="212"/>
      <c r="F20" s="183"/>
      <c r="G20" s="183"/>
      <c r="H20" s="184"/>
      <c r="I20" s="188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outlineLevel="1" x14ac:dyDescent="0.2">
      <c r="A21" s="186"/>
      <c r="B21" s="176"/>
      <c r="C21" s="216" t="s">
        <v>574</v>
      </c>
      <c r="D21" s="211"/>
      <c r="E21" s="212"/>
      <c r="F21" s="183"/>
      <c r="G21" s="183"/>
      <c r="H21" s="184"/>
      <c r="I21" s="188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1:60" ht="22.5" outlineLevel="1" x14ac:dyDescent="0.2">
      <c r="A22" s="186"/>
      <c r="B22" s="176"/>
      <c r="C22" s="216" t="s">
        <v>575</v>
      </c>
      <c r="D22" s="211"/>
      <c r="E22" s="212"/>
      <c r="F22" s="183"/>
      <c r="G22" s="183"/>
      <c r="H22" s="184"/>
      <c r="I22" s="188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1:60" ht="33.75" outlineLevel="1" x14ac:dyDescent="0.2">
      <c r="A23" s="186"/>
      <c r="B23" s="176"/>
      <c r="C23" s="216" t="s">
        <v>576</v>
      </c>
      <c r="D23" s="211"/>
      <c r="E23" s="212"/>
      <c r="F23" s="183"/>
      <c r="G23" s="183"/>
      <c r="H23" s="184"/>
      <c r="I23" s="188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</row>
    <row r="24" spans="1:60" ht="22.5" outlineLevel="1" x14ac:dyDescent="0.2">
      <c r="A24" s="186"/>
      <c r="B24" s="176"/>
      <c r="C24" s="216" t="s">
        <v>577</v>
      </c>
      <c r="D24" s="211"/>
      <c r="E24" s="212"/>
      <c r="F24" s="183"/>
      <c r="G24" s="183"/>
      <c r="H24" s="184"/>
      <c r="I24" s="188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</row>
    <row r="25" spans="1:60" ht="33.75" outlineLevel="1" x14ac:dyDescent="0.2">
      <c r="A25" s="186"/>
      <c r="B25" s="176"/>
      <c r="C25" s="216" t="s">
        <v>578</v>
      </c>
      <c r="D25" s="211"/>
      <c r="E25" s="212"/>
      <c r="F25" s="183"/>
      <c r="G25" s="183"/>
      <c r="H25" s="184"/>
      <c r="I25" s="188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</row>
    <row r="26" spans="1:60" outlineLevel="1" x14ac:dyDescent="0.2">
      <c r="A26" s="186">
        <v>2</v>
      </c>
      <c r="B26" s="176" t="s">
        <v>95</v>
      </c>
      <c r="C26" s="204" t="s">
        <v>579</v>
      </c>
      <c r="D26" s="210" t="s">
        <v>192</v>
      </c>
      <c r="E26" s="180">
        <v>1</v>
      </c>
      <c r="F26" s="182"/>
      <c r="G26" s="183">
        <f>ROUND(E26*F26,2)</f>
        <v>0</v>
      </c>
      <c r="H26" s="184"/>
      <c r="I26" s="188" t="s">
        <v>159</v>
      </c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>
        <v>21</v>
      </c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</row>
    <row r="27" spans="1:60" ht="22.5" outlineLevel="1" x14ac:dyDescent="0.2">
      <c r="A27" s="186"/>
      <c r="B27" s="176"/>
      <c r="C27" s="216" t="s">
        <v>580</v>
      </c>
      <c r="D27" s="211"/>
      <c r="E27" s="212">
        <v>1</v>
      </c>
      <c r="F27" s="183"/>
      <c r="G27" s="183"/>
      <c r="H27" s="184"/>
      <c r="I27" s="188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</row>
    <row r="28" spans="1:60" outlineLevel="1" x14ac:dyDescent="0.2">
      <c r="A28" s="186"/>
      <c r="B28" s="176"/>
      <c r="C28" s="216" t="s">
        <v>581</v>
      </c>
      <c r="D28" s="211"/>
      <c r="E28" s="212"/>
      <c r="F28" s="183"/>
      <c r="G28" s="183"/>
      <c r="H28" s="184"/>
      <c r="I28" s="188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</row>
    <row r="29" spans="1:60" outlineLevel="1" x14ac:dyDescent="0.2">
      <c r="A29" s="186"/>
      <c r="B29" s="176"/>
      <c r="C29" s="216" t="s">
        <v>582</v>
      </c>
      <c r="D29" s="211"/>
      <c r="E29" s="212"/>
      <c r="F29" s="183"/>
      <c r="G29" s="183"/>
      <c r="H29" s="184"/>
      <c r="I29" s="188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</row>
    <row r="30" spans="1:60" outlineLevel="1" x14ac:dyDescent="0.2">
      <c r="A30" s="186">
        <v>3</v>
      </c>
      <c r="B30" s="176" t="s">
        <v>103</v>
      </c>
      <c r="C30" s="204" t="s">
        <v>583</v>
      </c>
      <c r="D30" s="210" t="s">
        <v>188</v>
      </c>
      <c r="E30" s="180">
        <v>2</v>
      </c>
      <c r="F30" s="182"/>
      <c r="G30" s="183">
        <f>ROUND(E30*F30,2)</f>
        <v>0</v>
      </c>
      <c r="H30" s="184"/>
      <c r="I30" s="188" t="s">
        <v>159</v>
      </c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>
        <v>21</v>
      </c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</row>
    <row r="31" spans="1:60" outlineLevel="1" x14ac:dyDescent="0.2">
      <c r="A31" s="186">
        <v>4</v>
      </c>
      <c r="B31" s="176" t="s">
        <v>108</v>
      </c>
      <c r="C31" s="204" t="s">
        <v>584</v>
      </c>
      <c r="D31" s="210" t="s">
        <v>188</v>
      </c>
      <c r="E31" s="180">
        <v>1</v>
      </c>
      <c r="F31" s="182"/>
      <c r="G31" s="183">
        <f>ROUND(E31*F31,2)</f>
        <v>0</v>
      </c>
      <c r="H31" s="184"/>
      <c r="I31" s="188" t="s">
        <v>159</v>
      </c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>
        <v>21</v>
      </c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</row>
    <row r="32" spans="1:60" outlineLevel="1" x14ac:dyDescent="0.2">
      <c r="A32" s="186"/>
      <c r="B32" s="176"/>
      <c r="C32" s="216" t="s">
        <v>585</v>
      </c>
      <c r="D32" s="211"/>
      <c r="E32" s="212">
        <v>1</v>
      </c>
      <c r="F32" s="183"/>
      <c r="G32" s="183"/>
      <c r="H32" s="184"/>
      <c r="I32" s="188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</row>
    <row r="33" spans="1:60" outlineLevel="1" x14ac:dyDescent="0.2">
      <c r="A33" s="186"/>
      <c r="B33" s="176"/>
      <c r="C33" s="216" t="s">
        <v>581</v>
      </c>
      <c r="D33" s="211"/>
      <c r="E33" s="212"/>
      <c r="F33" s="183"/>
      <c r="G33" s="183"/>
      <c r="H33" s="184"/>
      <c r="I33" s="188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</row>
    <row r="34" spans="1:60" outlineLevel="1" x14ac:dyDescent="0.2">
      <c r="A34" s="186"/>
      <c r="B34" s="176"/>
      <c r="C34" s="216" t="s">
        <v>586</v>
      </c>
      <c r="D34" s="211"/>
      <c r="E34" s="212"/>
      <c r="F34" s="183"/>
      <c r="G34" s="183"/>
      <c r="H34" s="184"/>
      <c r="I34" s="188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</row>
    <row r="35" spans="1:60" outlineLevel="1" x14ac:dyDescent="0.2">
      <c r="A35" s="186">
        <v>5</v>
      </c>
      <c r="B35" s="176" t="s">
        <v>113</v>
      </c>
      <c r="C35" s="204" t="s">
        <v>406</v>
      </c>
      <c r="D35" s="210" t="s">
        <v>188</v>
      </c>
      <c r="E35" s="180">
        <v>2</v>
      </c>
      <c r="F35" s="182"/>
      <c r="G35" s="183">
        <f>ROUND(E35*F35,2)</f>
        <v>0</v>
      </c>
      <c r="H35" s="184"/>
      <c r="I35" s="188" t="s">
        <v>159</v>
      </c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>
        <v>21</v>
      </c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</row>
    <row r="36" spans="1:60" outlineLevel="1" x14ac:dyDescent="0.2">
      <c r="A36" s="186"/>
      <c r="B36" s="176"/>
      <c r="C36" s="216" t="s">
        <v>587</v>
      </c>
      <c r="D36" s="211"/>
      <c r="E36" s="212">
        <v>2</v>
      </c>
      <c r="F36" s="183"/>
      <c r="G36" s="183"/>
      <c r="H36" s="184"/>
      <c r="I36" s="188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</row>
    <row r="37" spans="1:60" outlineLevel="1" x14ac:dyDescent="0.2">
      <c r="A37" s="186"/>
      <c r="B37" s="176"/>
      <c r="C37" s="216" t="s">
        <v>586</v>
      </c>
      <c r="D37" s="211"/>
      <c r="E37" s="212"/>
      <c r="F37" s="183"/>
      <c r="G37" s="183"/>
      <c r="H37" s="184"/>
      <c r="I37" s="188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</row>
    <row r="38" spans="1:60" outlineLevel="1" x14ac:dyDescent="0.2">
      <c r="A38" s="186">
        <v>6</v>
      </c>
      <c r="B38" s="176" t="s">
        <v>118</v>
      </c>
      <c r="C38" s="204" t="s">
        <v>588</v>
      </c>
      <c r="D38" s="210" t="s">
        <v>192</v>
      </c>
      <c r="E38" s="180">
        <v>1</v>
      </c>
      <c r="F38" s="182"/>
      <c r="G38" s="183">
        <f>ROUND(E38*F38,2)</f>
        <v>0</v>
      </c>
      <c r="H38" s="184"/>
      <c r="I38" s="188" t="s">
        <v>159</v>
      </c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>
        <v>21</v>
      </c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</row>
    <row r="39" spans="1:60" outlineLevel="1" x14ac:dyDescent="0.2">
      <c r="A39" s="186"/>
      <c r="B39" s="176"/>
      <c r="C39" s="216" t="s">
        <v>589</v>
      </c>
      <c r="D39" s="211"/>
      <c r="E39" s="212">
        <v>1</v>
      </c>
      <c r="F39" s="183"/>
      <c r="G39" s="183"/>
      <c r="H39" s="184"/>
      <c r="I39" s="188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</row>
    <row r="40" spans="1:60" outlineLevel="1" x14ac:dyDescent="0.2">
      <c r="A40" s="186"/>
      <c r="B40" s="176"/>
      <c r="C40" s="216" t="s">
        <v>582</v>
      </c>
      <c r="D40" s="211"/>
      <c r="E40" s="212"/>
      <c r="F40" s="183"/>
      <c r="G40" s="183"/>
      <c r="H40" s="184"/>
      <c r="I40" s="188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</row>
    <row r="41" spans="1:60" outlineLevel="1" x14ac:dyDescent="0.2">
      <c r="A41" s="186">
        <v>7</v>
      </c>
      <c r="B41" s="176" t="s">
        <v>121</v>
      </c>
      <c r="C41" s="204" t="s">
        <v>590</v>
      </c>
      <c r="D41" s="210" t="s">
        <v>188</v>
      </c>
      <c r="E41" s="180">
        <v>6</v>
      </c>
      <c r="F41" s="182"/>
      <c r="G41" s="183">
        <f>ROUND(E41*F41,2)</f>
        <v>0</v>
      </c>
      <c r="H41" s="184"/>
      <c r="I41" s="188" t="s">
        <v>159</v>
      </c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>
        <v>21</v>
      </c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</row>
    <row r="42" spans="1:60" outlineLevel="1" x14ac:dyDescent="0.2">
      <c r="A42" s="186"/>
      <c r="B42" s="176"/>
      <c r="C42" s="216" t="s">
        <v>591</v>
      </c>
      <c r="D42" s="211"/>
      <c r="E42" s="212"/>
      <c r="F42" s="183"/>
      <c r="G42" s="183"/>
      <c r="H42" s="184"/>
      <c r="I42" s="188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</row>
    <row r="43" spans="1:60" ht="22.5" outlineLevel="1" x14ac:dyDescent="0.2">
      <c r="A43" s="186"/>
      <c r="B43" s="176"/>
      <c r="C43" s="216" t="s">
        <v>592</v>
      </c>
      <c r="D43" s="211"/>
      <c r="E43" s="212">
        <v>6</v>
      </c>
      <c r="F43" s="183"/>
      <c r="G43" s="183"/>
      <c r="H43" s="184"/>
      <c r="I43" s="188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</row>
    <row r="44" spans="1:60" outlineLevel="1" x14ac:dyDescent="0.2">
      <c r="A44" s="186">
        <v>8</v>
      </c>
      <c r="B44" s="176" t="s">
        <v>124</v>
      </c>
      <c r="C44" s="204" t="s">
        <v>593</v>
      </c>
      <c r="D44" s="210" t="s">
        <v>192</v>
      </c>
      <c r="E44" s="180">
        <v>1</v>
      </c>
      <c r="F44" s="182"/>
      <c r="G44" s="183">
        <f>ROUND(E44*F44,2)</f>
        <v>0</v>
      </c>
      <c r="H44" s="184"/>
      <c r="I44" s="188" t="s">
        <v>159</v>
      </c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>
        <v>21</v>
      </c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</row>
    <row r="45" spans="1:60" outlineLevel="1" x14ac:dyDescent="0.2">
      <c r="A45" s="186"/>
      <c r="B45" s="176"/>
      <c r="C45" s="216" t="s">
        <v>591</v>
      </c>
      <c r="D45" s="211"/>
      <c r="E45" s="212"/>
      <c r="F45" s="183"/>
      <c r="G45" s="183"/>
      <c r="H45" s="184"/>
      <c r="I45" s="188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</row>
    <row r="46" spans="1:60" outlineLevel="1" x14ac:dyDescent="0.2">
      <c r="A46" s="186"/>
      <c r="B46" s="176"/>
      <c r="C46" s="216" t="s">
        <v>481</v>
      </c>
      <c r="D46" s="211"/>
      <c r="E46" s="212">
        <v>1</v>
      </c>
      <c r="F46" s="183"/>
      <c r="G46" s="183"/>
      <c r="H46" s="184"/>
      <c r="I46" s="188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</row>
    <row r="47" spans="1:60" ht="22.5" outlineLevel="1" x14ac:dyDescent="0.2">
      <c r="A47" s="186"/>
      <c r="B47" s="176"/>
      <c r="C47" s="216" t="s">
        <v>594</v>
      </c>
      <c r="D47" s="211"/>
      <c r="E47" s="212"/>
      <c r="F47" s="183"/>
      <c r="G47" s="183"/>
      <c r="H47" s="184"/>
      <c r="I47" s="188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</row>
    <row r="48" spans="1:60" outlineLevel="1" x14ac:dyDescent="0.2">
      <c r="A48" s="186"/>
      <c r="B48" s="176"/>
      <c r="C48" s="216" t="s">
        <v>595</v>
      </c>
      <c r="D48" s="211"/>
      <c r="E48" s="212"/>
      <c r="F48" s="183"/>
      <c r="G48" s="183"/>
      <c r="H48" s="184"/>
      <c r="I48" s="188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</row>
    <row r="49" spans="1:60" ht="22.5" outlineLevel="1" x14ac:dyDescent="0.2">
      <c r="A49" s="186"/>
      <c r="B49" s="176"/>
      <c r="C49" s="216" t="s">
        <v>596</v>
      </c>
      <c r="D49" s="211"/>
      <c r="E49" s="212"/>
      <c r="F49" s="183"/>
      <c r="G49" s="183"/>
      <c r="H49" s="184"/>
      <c r="I49" s="188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</row>
    <row r="50" spans="1:60" outlineLevel="1" x14ac:dyDescent="0.2">
      <c r="A50" s="186"/>
      <c r="B50" s="176"/>
      <c r="C50" s="216" t="s">
        <v>597</v>
      </c>
      <c r="D50" s="211"/>
      <c r="E50" s="212"/>
      <c r="F50" s="183"/>
      <c r="G50" s="183"/>
      <c r="H50" s="184"/>
      <c r="I50" s="188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</row>
    <row r="51" spans="1:60" ht="22.5" outlineLevel="1" x14ac:dyDescent="0.2">
      <c r="A51" s="186"/>
      <c r="B51" s="176"/>
      <c r="C51" s="216" t="s">
        <v>598</v>
      </c>
      <c r="D51" s="211"/>
      <c r="E51" s="212"/>
      <c r="F51" s="183"/>
      <c r="G51" s="183"/>
      <c r="H51" s="184"/>
      <c r="I51" s="188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</row>
    <row r="52" spans="1:60" outlineLevel="1" x14ac:dyDescent="0.2">
      <c r="A52" s="186"/>
      <c r="B52" s="176"/>
      <c r="C52" s="216" t="s">
        <v>599</v>
      </c>
      <c r="D52" s="211"/>
      <c r="E52" s="212"/>
      <c r="F52" s="183"/>
      <c r="G52" s="183"/>
      <c r="H52" s="184"/>
      <c r="I52" s="188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</row>
    <row r="53" spans="1:60" ht="22.5" outlineLevel="1" x14ac:dyDescent="0.2">
      <c r="A53" s="186"/>
      <c r="B53" s="176"/>
      <c r="C53" s="216" t="s">
        <v>600</v>
      </c>
      <c r="D53" s="211"/>
      <c r="E53" s="212"/>
      <c r="F53" s="183"/>
      <c r="G53" s="183"/>
      <c r="H53" s="184"/>
      <c r="I53" s="188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</row>
    <row r="54" spans="1:60" outlineLevel="1" x14ac:dyDescent="0.2">
      <c r="A54" s="186"/>
      <c r="B54" s="176"/>
      <c r="C54" s="216" t="s">
        <v>601</v>
      </c>
      <c r="D54" s="211"/>
      <c r="E54" s="212"/>
      <c r="F54" s="183"/>
      <c r="G54" s="183"/>
      <c r="H54" s="184"/>
      <c r="I54" s="188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</row>
    <row r="55" spans="1:60" ht="22.5" outlineLevel="1" x14ac:dyDescent="0.2">
      <c r="A55" s="186"/>
      <c r="B55" s="176"/>
      <c r="C55" s="216" t="s">
        <v>602</v>
      </c>
      <c r="D55" s="211"/>
      <c r="E55" s="212"/>
      <c r="F55" s="183"/>
      <c r="G55" s="183"/>
      <c r="H55" s="184"/>
      <c r="I55" s="188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</row>
    <row r="56" spans="1:60" outlineLevel="1" x14ac:dyDescent="0.2">
      <c r="A56" s="186"/>
      <c r="B56" s="176"/>
      <c r="C56" s="216" t="s">
        <v>603</v>
      </c>
      <c r="D56" s="211"/>
      <c r="E56" s="212"/>
      <c r="F56" s="183"/>
      <c r="G56" s="183"/>
      <c r="H56" s="184"/>
      <c r="I56" s="188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</row>
    <row r="57" spans="1:60" outlineLevel="1" x14ac:dyDescent="0.2">
      <c r="A57" s="186"/>
      <c r="B57" s="176"/>
      <c r="C57" s="216" t="s">
        <v>604</v>
      </c>
      <c r="D57" s="211"/>
      <c r="E57" s="212"/>
      <c r="F57" s="183"/>
      <c r="G57" s="183"/>
      <c r="H57" s="184"/>
      <c r="I57" s="188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</row>
    <row r="58" spans="1:60" outlineLevel="1" x14ac:dyDescent="0.2">
      <c r="A58" s="186"/>
      <c r="B58" s="176"/>
      <c r="C58" s="216" t="s">
        <v>605</v>
      </c>
      <c r="D58" s="211"/>
      <c r="E58" s="212"/>
      <c r="F58" s="183"/>
      <c r="G58" s="183"/>
      <c r="H58" s="184"/>
      <c r="I58" s="188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</row>
    <row r="59" spans="1:60" outlineLevel="1" x14ac:dyDescent="0.2">
      <c r="A59" s="186"/>
      <c r="B59" s="176"/>
      <c r="C59" s="216" t="s">
        <v>606</v>
      </c>
      <c r="D59" s="211"/>
      <c r="E59" s="212"/>
      <c r="F59" s="183"/>
      <c r="G59" s="183"/>
      <c r="H59" s="184"/>
      <c r="I59" s="188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</row>
    <row r="60" spans="1:60" outlineLevel="1" x14ac:dyDescent="0.2">
      <c r="A60" s="186"/>
      <c r="B60" s="176"/>
      <c r="C60" s="216" t="s">
        <v>607</v>
      </c>
      <c r="D60" s="211"/>
      <c r="E60" s="212"/>
      <c r="F60" s="183"/>
      <c r="G60" s="183"/>
      <c r="H60" s="184"/>
      <c r="I60" s="188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</row>
    <row r="61" spans="1:60" ht="22.5" outlineLevel="1" x14ac:dyDescent="0.2">
      <c r="A61" s="186"/>
      <c r="B61" s="176"/>
      <c r="C61" s="216" t="s">
        <v>608</v>
      </c>
      <c r="D61" s="211"/>
      <c r="E61" s="212"/>
      <c r="F61" s="183"/>
      <c r="G61" s="183"/>
      <c r="H61" s="184"/>
      <c r="I61" s="188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</row>
    <row r="62" spans="1:60" outlineLevel="1" x14ac:dyDescent="0.2">
      <c r="A62" s="186"/>
      <c r="B62" s="176"/>
      <c r="C62" s="216" t="s">
        <v>609</v>
      </c>
      <c r="D62" s="211"/>
      <c r="E62" s="212"/>
      <c r="F62" s="183"/>
      <c r="G62" s="183"/>
      <c r="H62" s="184"/>
      <c r="I62" s="188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</row>
    <row r="63" spans="1:60" outlineLevel="1" x14ac:dyDescent="0.2">
      <c r="A63" s="186"/>
      <c r="B63" s="176"/>
      <c r="C63" s="216" t="s">
        <v>610</v>
      </c>
      <c r="D63" s="211"/>
      <c r="E63" s="212"/>
      <c r="F63" s="183"/>
      <c r="G63" s="183"/>
      <c r="H63" s="184"/>
      <c r="I63" s="188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</row>
    <row r="64" spans="1:60" outlineLevel="1" x14ac:dyDescent="0.2">
      <c r="A64" s="186">
        <v>9</v>
      </c>
      <c r="B64" s="176" t="s">
        <v>128</v>
      </c>
      <c r="C64" s="204" t="s">
        <v>611</v>
      </c>
      <c r="D64" s="210" t="s">
        <v>188</v>
      </c>
      <c r="E64" s="180">
        <v>2</v>
      </c>
      <c r="F64" s="182"/>
      <c r="G64" s="183">
        <f>ROUND(E64*F64,2)</f>
        <v>0</v>
      </c>
      <c r="H64" s="184"/>
      <c r="I64" s="188" t="s">
        <v>159</v>
      </c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>
        <v>21</v>
      </c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</row>
    <row r="65" spans="1:60" ht="22.5" outlineLevel="1" x14ac:dyDescent="0.2">
      <c r="A65" s="186"/>
      <c r="B65" s="176"/>
      <c r="C65" s="216" t="s">
        <v>612</v>
      </c>
      <c r="D65" s="211"/>
      <c r="E65" s="212">
        <v>2</v>
      </c>
      <c r="F65" s="183"/>
      <c r="G65" s="183"/>
      <c r="H65" s="184"/>
      <c r="I65" s="188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</row>
    <row r="66" spans="1:60" outlineLevel="1" x14ac:dyDescent="0.2">
      <c r="A66" s="186"/>
      <c r="B66" s="176"/>
      <c r="C66" s="216" t="s">
        <v>613</v>
      </c>
      <c r="D66" s="211"/>
      <c r="E66" s="212"/>
      <c r="F66" s="183"/>
      <c r="G66" s="183"/>
      <c r="H66" s="184"/>
      <c r="I66" s="188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</row>
    <row r="67" spans="1:60" outlineLevel="1" x14ac:dyDescent="0.2">
      <c r="A67" s="186">
        <v>10</v>
      </c>
      <c r="B67" s="176" t="s">
        <v>130</v>
      </c>
      <c r="C67" s="204" t="s">
        <v>404</v>
      </c>
      <c r="D67" s="210" t="s">
        <v>188</v>
      </c>
      <c r="E67" s="180">
        <v>2</v>
      </c>
      <c r="F67" s="182"/>
      <c r="G67" s="183">
        <f>ROUND(E67*F67,2)</f>
        <v>0</v>
      </c>
      <c r="H67" s="184"/>
      <c r="I67" s="188" t="s">
        <v>159</v>
      </c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>
        <v>21</v>
      </c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</row>
    <row r="68" spans="1:60" outlineLevel="1" x14ac:dyDescent="0.2">
      <c r="A68" s="186"/>
      <c r="B68" s="176"/>
      <c r="C68" s="216" t="s">
        <v>614</v>
      </c>
      <c r="D68" s="211"/>
      <c r="E68" s="212">
        <v>2</v>
      </c>
      <c r="F68" s="183"/>
      <c r="G68" s="183"/>
      <c r="H68" s="184"/>
      <c r="I68" s="188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</row>
    <row r="69" spans="1:60" outlineLevel="1" x14ac:dyDescent="0.2">
      <c r="A69" s="186"/>
      <c r="B69" s="176"/>
      <c r="C69" s="216" t="s">
        <v>615</v>
      </c>
      <c r="D69" s="211"/>
      <c r="E69" s="212"/>
      <c r="F69" s="183"/>
      <c r="G69" s="183"/>
      <c r="H69" s="184"/>
      <c r="I69" s="188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</row>
    <row r="70" spans="1:60" outlineLevel="1" x14ac:dyDescent="0.2">
      <c r="A70" s="186">
        <v>11</v>
      </c>
      <c r="B70" s="176" t="s">
        <v>132</v>
      </c>
      <c r="C70" s="204" t="s">
        <v>616</v>
      </c>
      <c r="D70" s="210" t="s">
        <v>188</v>
      </c>
      <c r="E70" s="180">
        <v>2</v>
      </c>
      <c r="F70" s="182"/>
      <c r="G70" s="183">
        <f>ROUND(E70*F70,2)</f>
        <v>0</v>
      </c>
      <c r="H70" s="184"/>
      <c r="I70" s="188" t="s">
        <v>159</v>
      </c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>
        <v>21</v>
      </c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</row>
    <row r="71" spans="1:60" ht="22.5" outlineLevel="1" x14ac:dyDescent="0.2">
      <c r="A71" s="186"/>
      <c r="B71" s="176"/>
      <c r="C71" s="216" t="s">
        <v>617</v>
      </c>
      <c r="D71" s="211"/>
      <c r="E71" s="212">
        <v>2</v>
      </c>
      <c r="F71" s="183"/>
      <c r="G71" s="183"/>
      <c r="H71" s="184"/>
      <c r="I71" s="188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</row>
    <row r="72" spans="1:60" outlineLevel="1" x14ac:dyDescent="0.2">
      <c r="A72" s="186">
        <v>12</v>
      </c>
      <c r="B72" s="176" t="s">
        <v>134</v>
      </c>
      <c r="C72" s="204" t="s">
        <v>618</v>
      </c>
      <c r="D72" s="210" t="s">
        <v>188</v>
      </c>
      <c r="E72" s="180">
        <v>2</v>
      </c>
      <c r="F72" s="182"/>
      <c r="G72" s="183">
        <f>ROUND(E72*F72,2)</f>
        <v>0</v>
      </c>
      <c r="H72" s="184"/>
      <c r="I72" s="188" t="s">
        <v>159</v>
      </c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>
        <v>21</v>
      </c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</row>
    <row r="73" spans="1:60" ht="22.5" outlineLevel="1" x14ac:dyDescent="0.2">
      <c r="A73" s="186"/>
      <c r="B73" s="176"/>
      <c r="C73" s="216" t="s">
        <v>619</v>
      </c>
      <c r="D73" s="211"/>
      <c r="E73" s="212">
        <v>2</v>
      </c>
      <c r="F73" s="183"/>
      <c r="G73" s="183"/>
      <c r="H73" s="184"/>
      <c r="I73" s="188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</row>
    <row r="74" spans="1:60" outlineLevel="1" x14ac:dyDescent="0.2">
      <c r="A74" s="186">
        <v>13</v>
      </c>
      <c r="B74" s="176" t="s">
        <v>260</v>
      </c>
      <c r="C74" s="204" t="s">
        <v>620</v>
      </c>
      <c r="D74" s="210" t="s">
        <v>192</v>
      </c>
      <c r="E74" s="180">
        <v>1</v>
      </c>
      <c r="F74" s="182"/>
      <c r="G74" s="183">
        <f>ROUND(E74*F74,2)</f>
        <v>0</v>
      </c>
      <c r="H74" s="184"/>
      <c r="I74" s="188" t="s">
        <v>159</v>
      </c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>
        <v>21</v>
      </c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</row>
    <row r="75" spans="1:60" outlineLevel="1" x14ac:dyDescent="0.2">
      <c r="A75" s="186">
        <v>14</v>
      </c>
      <c r="B75" s="176" t="s">
        <v>263</v>
      </c>
      <c r="C75" s="204" t="s">
        <v>621</v>
      </c>
      <c r="D75" s="210" t="s">
        <v>192</v>
      </c>
      <c r="E75" s="180">
        <v>1</v>
      </c>
      <c r="F75" s="182"/>
      <c r="G75" s="183">
        <f>ROUND(E75*F75,2)</f>
        <v>0</v>
      </c>
      <c r="H75" s="184"/>
      <c r="I75" s="188" t="s">
        <v>159</v>
      </c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>
        <v>21</v>
      </c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</row>
    <row r="76" spans="1:60" outlineLevel="1" x14ac:dyDescent="0.2">
      <c r="A76" s="186">
        <v>15</v>
      </c>
      <c r="B76" s="176" t="s">
        <v>265</v>
      </c>
      <c r="C76" s="247" t="s">
        <v>622</v>
      </c>
      <c r="D76" s="210" t="s">
        <v>188</v>
      </c>
      <c r="E76" s="180">
        <v>1</v>
      </c>
      <c r="F76" s="182"/>
      <c r="G76" s="183">
        <f>ROUND(E76*F76,2)</f>
        <v>0</v>
      </c>
      <c r="H76" s="184"/>
      <c r="I76" s="188" t="s">
        <v>159</v>
      </c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>
        <v>21</v>
      </c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</row>
    <row r="77" spans="1:60" ht="22.5" outlineLevel="1" x14ac:dyDescent="0.2">
      <c r="A77" s="186">
        <v>16</v>
      </c>
      <c r="B77" s="176" t="s">
        <v>267</v>
      </c>
      <c r="C77" s="204" t="s">
        <v>623</v>
      </c>
      <c r="D77" s="210" t="s">
        <v>188</v>
      </c>
      <c r="E77" s="180">
        <v>1</v>
      </c>
      <c r="F77" s="182"/>
      <c r="G77" s="183">
        <f>ROUND(E77*F77,2)</f>
        <v>0</v>
      </c>
      <c r="H77" s="184"/>
      <c r="I77" s="188" t="s">
        <v>159</v>
      </c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>
        <v>21</v>
      </c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</row>
    <row r="78" spans="1:60" outlineLevel="1" x14ac:dyDescent="0.2">
      <c r="A78" s="186"/>
      <c r="B78" s="176"/>
      <c r="C78" s="216" t="s">
        <v>624</v>
      </c>
      <c r="D78" s="211"/>
      <c r="E78" s="212">
        <v>1</v>
      </c>
      <c r="F78" s="183"/>
      <c r="G78" s="183"/>
      <c r="H78" s="184"/>
      <c r="I78" s="188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</row>
    <row r="79" spans="1:60" ht="13.5" outlineLevel="1" thickBot="1" x14ac:dyDescent="0.25">
      <c r="A79" s="194">
        <v>17</v>
      </c>
      <c r="B79" s="195" t="s">
        <v>269</v>
      </c>
      <c r="C79" s="221" t="s">
        <v>268</v>
      </c>
      <c r="D79" s="218" t="s">
        <v>188</v>
      </c>
      <c r="E79" s="219">
        <v>2</v>
      </c>
      <c r="F79" s="220"/>
      <c r="G79" s="215">
        <f>ROUND(E79*F79,2)</f>
        <v>0</v>
      </c>
      <c r="H79" s="196"/>
      <c r="I79" s="197" t="s">
        <v>159</v>
      </c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>
        <v>21</v>
      </c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</row>
    <row r="80" spans="1:60" hidden="1" x14ac:dyDescent="0.2">
      <c r="C80" s="81"/>
      <c r="D80" s="146"/>
      <c r="AK80">
        <f>SUM(AK1:AK79)</f>
        <v>0</v>
      </c>
      <c r="AL80">
        <f>SUM(AL1:AL79)</f>
        <v>0</v>
      </c>
      <c r="AN80">
        <v>15</v>
      </c>
      <c r="AO80">
        <v>21</v>
      </c>
    </row>
    <row r="81" spans="1:41" ht="13.5" hidden="1" thickBot="1" x14ac:dyDescent="0.25">
      <c r="A81" s="198"/>
      <c r="B81" s="199" t="s">
        <v>176</v>
      </c>
      <c r="C81" s="205"/>
      <c r="D81" s="200"/>
      <c r="E81" s="201"/>
      <c r="F81" s="201"/>
      <c r="G81" s="202">
        <f>F8</f>
        <v>0</v>
      </c>
      <c r="AN81">
        <f>SUMIF(AM8:AM80,AN80,G8:G80)</f>
        <v>0</v>
      </c>
      <c r="AO81">
        <f>SUMIF(AM8:AM80,AO80,G8:G80)</f>
        <v>0</v>
      </c>
    </row>
    <row r="82" spans="1:41" x14ac:dyDescent="0.2">
      <c r="D82" s="146"/>
    </row>
    <row r="83" spans="1:41" x14ac:dyDescent="0.2">
      <c r="D83" s="146"/>
    </row>
    <row r="84" spans="1:41" x14ac:dyDescent="0.2">
      <c r="D84" s="146"/>
    </row>
    <row r="85" spans="1:41" x14ac:dyDescent="0.2">
      <c r="D85" s="146"/>
    </row>
    <row r="86" spans="1:41" x14ac:dyDescent="0.2">
      <c r="D86" s="146"/>
    </row>
    <row r="87" spans="1:41" x14ac:dyDescent="0.2">
      <c r="D87" s="146"/>
    </row>
    <row r="88" spans="1:41" x14ac:dyDescent="0.2">
      <c r="D88" s="146"/>
    </row>
    <row r="89" spans="1:41" x14ac:dyDescent="0.2">
      <c r="D89" s="146"/>
    </row>
    <row r="90" spans="1:41" x14ac:dyDescent="0.2">
      <c r="D90" s="146"/>
    </row>
    <row r="91" spans="1:41" x14ac:dyDescent="0.2">
      <c r="D91" s="146"/>
    </row>
    <row r="92" spans="1:41" x14ac:dyDescent="0.2">
      <c r="D92" s="146"/>
    </row>
    <row r="93" spans="1:41" x14ac:dyDescent="0.2">
      <c r="D93" s="146"/>
    </row>
    <row r="94" spans="1:41" x14ac:dyDescent="0.2">
      <c r="D94" s="146"/>
    </row>
    <row r="95" spans="1:41" x14ac:dyDescent="0.2">
      <c r="D95" s="146"/>
    </row>
    <row r="96" spans="1:41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x14ac:dyDescent="0.2">
      <c r="A3" s="149" t="s">
        <v>30</v>
      </c>
      <c r="B3" s="156" t="s">
        <v>54</v>
      </c>
      <c r="C3" s="170" t="s">
        <v>55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284</v>
      </c>
      <c r="C4" s="171" t="s">
        <v>285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44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136</v>
      </c>
      <c r="C8" s="203" t="s">
        <v>137</v>
      </c>
      <c r="D8" s="209"/>
      <c r="E8" s="179"/>
      <c r="F8" s="325">
        <f>SUM(G9:G47)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74</v>
      </c>
      <c r="C9" s="204" t="s">
        <v>625</v>
      </c>
      <c r="D9" s="210" t="s">
        <v>188</v>
      </c>
      <c r="E9" s="180">
        <v>1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outlineLevel="1" x14ac:dyDescent="0.2">
      <c r="A10" s="186">
        <v>2</v>
      </c>
      <c r="B10" s="176" t="s">
        <v>95</v>
      </c>
      <c r="C10" s="204" t="s">
        <v>626</v>
      </c>
      <c r="D10" s="210" t="s">
        <v>188</v>
      </c>
      <c r="E10" s="180">
        <v>2</v>
      </c>
      <c r="F10" s="182"/>
      <c r="G10" s="183">
        <f>ROUND(E10*F10,2)</f>
        <v>0</v>
      </c>
      <c r="H10" s="184"/>
      <c r="I10" s="188" t="s">
        <v>159</v>
      </c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>
        <v>21</v>
      </c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ht="33.75" outlineLevel="1" x14ac:dyDescent="0.2">
      <c r="A11" s="186"/>
      <c r="B11" s="176"/>
      <c r="C11" s="216" t="s">
        <v>627</v>
      </c>
      <c r="D11" s="211"/>
      <c r="E11" s="212">
        <v>2</v>
      </c>
      <c r="F11" s="183"/>
      <c r="G11" s="183"/>
      <c r="H11" s="184"/>
      <c r="I11" s="188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86">
        <v>3</v>
      </c>
      <c r="B12" s="176" t="s">
        <v>103</v>
      </c>
      <c r="C12" s="204" t="s">
        <v>404</v>
      </c>
      <c r="D12" s="210" t="s">
        <v>188</v>
      </c>
      <c r="E12" s="180">
        <v>1</v>
      </c>
      <c r="F12" s="182"/>
      <c r="G12" s="183">
        <f>ROUND(E12*F12,2)</f>
        <v>0</v>
      </c>
      <c r="H12" s="184"/>
      <c r="I12" s="188" t="s">
        <v>159</v>
      </c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>
        <v>21</v>
      </c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outlineLevel="1" x14ac:dyDescent="0.2">
      <c r="A13" s="186"/>
      <c r="B13" s="176"/>
      <c r="C13" s="216" t="s">
        <v>628</v>
      </c>
      <c r="D13" s="211"/>
      <c r="E13" s="212">
        <v>1</v>
      </c>
      <c r="F13" s="183"/>
      <c r="G13" s="183"/>
      <c r="H13" s="184"/>
      <c r="I13" s="188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outlineLevel="1" x14ac:dyDescent="0.2">
      <c r="A14" s="186"/>
      <c r="B14" s="176"/>
      <c r="C14" s="216" t="s">
        <v>615</v>
      </c>
      <c r="D14" s="211"/>
      <c r="E14" s="212"/>
      <c r="F14" s="183"/>
      <c r="G14" s="183"/>
      <c r="H14" s="184"/>
      <c r="I14" s="188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outlineLevel="1" x14ac:dyDescent="0.2">
      <c r="A15" s="186">
        <v>4</v>
      </c>
      <c r="B15" s="176" t="s">
        <v>108</v>
      </c>
      <c r="C15" s="204" t="s">
        <v>406</v>
      </c>
      <c r="D15" s="210" t="s">
        <v>188</v>
      </c>
      <c r="E15" s="180">
        <v>2</v>
      </c>
      <c r="F15" s="182"/>
      <c r="G15" s="183">
        <f>ROUND(E15*F15,2)</f>
        <v>0</v>
      </c>
      <c r="H15" s="184"/>
      <c r="I15" s="188" t="s">
        <v>159</v>
      </c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>
        <v>21</v>
      </c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outlineLevel="1" x14ac:dyDescent="0.2">
      <c r="A16" s="186"/>
      <c r="B16" s="176"/>
      <c r="C16" s="216" t="s">
        <v>587</v>
      </c>
      <c r="D16" s="211"/>
      <c r="E16" s="212">
        <v>2</v>
      </c>
      <c r="F16" s="183"/>
      <c r="G16" s="183"/>
      <c r="H16" s="184"/>
      <c r="I16" s="188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outlineLevel="1" x14ac:dyDescent="0.2">
      <c r="A17" s="186"/>
      <c r="B17" s="176"/>
      <c r="C17" s="216" t="s">
        <v>629</v>
      </c>
      <c r="D17" s="211"/>
      <c r="E17" s="212"/>
      <c r="F17" s="183"/>
      <c r="G17" s="183"/>
      <c r="H17" s="184"/>
      <c r="I17" s="188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outlineLevel="1" x14ac:dyDescent="0.2">
      <c r="A18" s="186">
        <v>5</v>
      </c>
      <c r="B18" s="176" t="s">
        <v>113</v>
      </c>
      <c r="C18" s="204" t="s">
        <v>630</v>
      </c>
      <c r="D18" s="210" t="s">
        <v>192</v>
      </c>
      <c r="E18" s="180">
        <v>10</v>
      </c>
      <c r="F18" s="182"/>
      <c r="G18" s="183">
        <f>ROUND(E18*F18,2)</f>
        <v>0</v>
      </c>
      <c r="H18" s="184"/>
      <c r="I18" s="188" t="s">
        <v>159</v>
      </c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>
        <v>21</v>
      </c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outlineLevel="1" x14ac:dyDescent="0.2">
      <c r="A19" s="186"/>
      <c r="B19" s="176"/>
      <c r="C19" s="216" t="s">
        <v>631</v>
      </c>
      <c r="D19" s="211"/>
      <c r="E19" s="212">
        <v>10</v>
      </c>
      <c r="F19" s="183"/>
      <c r="G19" s="183"/>
      <c r="H19" s="184"/>
      <c r="I19" s="188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outlineLevel="1" x14ac:dyDescent="0.2">
      <c r="A20" s="186">
        <v>6</v>
      </c>
      <c r="B20" s="176" t="s">
        <v>118</v>
      </c>
      <c r="C20" s="204" t="s">
        <v>632</v>
      </c>
      <c r="D20" s="210" t="s">
        <v>192</v>
      </c>
      <c r="E20" s="180">
        <v>1</v>
      </c>
      <c r="F20" s="182"/>
      <c r="G20" s="183">
        <f>ROUND(E20*F20,2)</f>
        <v>0</v>
      </c>
      <c r="H20" s="184"/>
      <c r="I20" s="188" t="s">
        <v>159</v>
      </c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>
        <v>21</v>
      </c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outlineLevel="1" x14ac:dyDescent="0.2">
      <c r="A21" s="186"/>
      <c r="B21" s="176"/>
      <c r="C21" s="216" t="s">
        <v>633</v>
      </c>
      <c r="D21" s="211"/>
      <c r="E21" s="212">
        <v>1</v>
      </c>
      <c r="F21" s="183"/>
      <c r="G21" s="183"/>
      <c r="H21" s="184"/>
      <c r="I21" s="188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1:60" outlineLevel="1" x14ac:dyDescent="0.2">
      <c r="A22" s="186">
        <v>7</v>
      </c>
      <c r="B22" s="176" t="s">
        <v>634</v>
      </c>
      <c r="C22" s="204" t="s">
        <v>635</v>
      </c>
      <c r="D22" s="210" t="s">
        <v>188</v>
      </c>
      <c r="E22" s="180">
        <v>10</v>
      </c>
      <c r="F22" s="182"/>
      <c r="G22" s="183">
        <f>ROUND(E22*F22,2)</f>
        <v>0</v>
      </c>
      <c r="H22" s="184"/>
      <c r="I22" s="188" t="s">
        <v>159</v>
      </c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>
        <v>21</v>
      </c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1:60" ht="22.5" outlineLevel="1" x14ac:dyDescent="0.2">
      <c r="A23" s="186"/>
      <c r="B23" s="176"/>
      <c r="C23" s="216" t="s">
        <v>636</v>
      </c>
      <c r="D23" s="211"/>
      <c r="E23" s="212">
        <v>10</v>
      </c>
      <c r="F23" s="183"/>
      <c r="G23" s="183"/>
      <c r="H23" s="184"/>
      <c r="I23" s="188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</row>
    <row r="24" spans="1:60" outlineLevel="1" x14ac:dyDescent="0.2">
      <c r="A24" s="186">
        <v>8</v>
      </c>
      <c r="B24" s="176" t="s">
        <v>121</v>
      </c>
      <c r="C24" s="204" t="s">
        <v>637</v>
      </c>
      <c r="D24" s="210" t="s">
        <v>188</v>
      </c>
      <c r="E24" s="180">
        <v>3</v>
      </c>
      <c r="F24" s="182"/>
      <c r="G24" s="183">
        <f>ROUND(E24*F24,2)</f>
        <v>0</v>
      </c>
      <c r="H24" s="184"/>
      <c r="I24" s="188" t="s">
        <v>159</v>
      </c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>
        <v>21</v>
      </c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</row>
    <row r="25" spans="1:60" ht="22.5" outlineLevel="1" x14ac:dyDescent="0.2">
      <c r="A25" s="186"/>
      <c r="B25" s="176"/>
      <c r="C25" s="216" t="s">
        <v>638</v>
      </c>
      <c r="D25" s="211"/>
      <c r="E25" s="212">
        <v>3</v>
      </c>
      <c r="F25" s="183"/>
      <c r="G25" s="183"/>
      <c r="H25" s="184"/>
      <c r="I25" s="188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</row>
    <row r="26" spans="1:60" outlineLevel="1" x14ac:dyDescent="0.2">
      <c r="A26" s="186"/>
      <c r="B26" s="176"/>
      <c r="C26" s="216" t="s">
        <v>639</v>
      </c>
      <c r="D26" s="211"/>
      <c r="E26" s="212"/>
      <c r="F26" s="183"/>
      <c r="G26" s="183"/>
      <c r="H26" s="184"/>
      <c r="I26" s="188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</row>
    <row r="27" spans="1:60" outlineLevel="1" x14ac:dyDescent="0.2">
      <c r="A27" s="186">
        <v>9</v>
      </c>
      <c r="B27" s="176" t="s">
        <v>124</v>
      </c>
      <c r="C27" s="204" t="s">
        <v>413</v>
      </c>
      <c r="D27" s="210" t="s">
        <v>188</v>
      </c>
      <c r="E27" s="180">
        <v>3</v>
      </c>
      <c r="F27" s="182"/>
      <c r="G27" s="183">
        <f>ROUND(E27*F27,2)</f>
        <v>0</v>
      </c>
      <c r="H27" s="184"/>
      <c r="I27" s="188" t="s">
        <v>159</v>
      </c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>
        <v>21</v>
      </c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</row>
    <row r="28" spans="1:60" ht="22.5" outlineLevel="1" x14ac:dyDescent="0.2">
      <c r="A28" s="186"/>
      <c r="B28" s="176"/>
      <c r="C28" s="216" t="s">
        <v>640</v>
      </c>
      <c r="D28" s="211"/>
      <c r="E28" s="212">
        <v>3</v>
      </c>
      <c r="F28" s="183"/>
      <c r="G28" s="183"/>
      <c r="H28" s="184"/>
      <c r="I28" s="188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</row>
    <row r="29" spans="1:60" outlineLevel="1" x14ac:dyDescent="0.2">
      <c r="A29" s="186"/>
      <c r="B29" s="176"/>
      <c r="C29" s="216" t="s">
        <v>639</v>
      </c>
      <c r="D29" s="211"/>
      <c r="E29" s="212"/>
      <c r="F29" s="183"/>
      <c r="G29" s="183"/>
      <c r="H29" s="184"/>
      <c r="I29" s="188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</row>
    <row r="30" spans="1:60" outlineLevel="1" x14ac:dyDescent="0.2">
      <c r="A30" s="186">
        <v>10</v>
      </c>
      <c r="B30" s="176" t="s">
        <v>126</v>
      </c>
      <c r="C30" s="204" t="s">
        <v>641</v>
      </c>
      <c r="D30" s="210" t="s">
        <v>192</v>
      </c>
      <c r="E30" s="180">
        <v>1</v>
      </c>
      <c r="F30" s="182"/>
      <c r="G30" s="183">
        <f>ROUND(E30*F30,2)</f>
        <v>0</v>
      </c>
      <c r="H30" s="184"/>
      <c r="I30" s="188" t="s">
        <v>159</v>
      </c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>
        <v>21</v>
      </c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</row>
    <row r="31" spans="1:60" outlineLevel="1" x14ac:dyDescent="0.2">
      <c r="A31" s="186"/>
      <c r="B31" s="176"/>
      <c r="C31" s="216" t="s">
        <v>642</v>
      </c>
      <c r="D31" s="211"/>
      <c r="E31" s="212">
        <v>1</v>
      </c>
      <c r="F31" s="183"/>
      <c r="G31" s="183"/>
      <c r="H31" s="184"/>
      <c r="I31" s="188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</row>
    <row r="32" spans="1:60" outlineLevel="1" x14ac:dyDescent="0.2">
      <c r="A32" s="186">
        <v>11</v>
      </c>
      <c r="B32" s="176" t="s">
        <v>128</v>
      </c>
      <c r="C32" s="204" t="s">
        <v>643</v>
      </c>
      <c r="D32" s="210" t="s">
        <v>192</v>
      </c>
      <c r="E32" s="180">
        <v>1</v>
      </c>
      <c r="F32" s="182"/>
      <c r="G32" s="183">
        <f>ROUND(E32*F32,2)</f>
        <v>0</v>
      </c>
      <c r="H32" s="184"/>
      <c r="I32" s="188" t="s">
        <v>159</v>
      </c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>
        <v>21</v>
      </c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</row>
    <row r="33" spans="1:60" outlineLevel="1" x14ac:dyDescent="0.2">
      <c r="A33" s="186"/>
      <c r="B33" s="176"/>
      <c r="C33" s="216" t="s">
        <v>644</v>
      </c>
      <c r="D33" s="211"/>
      <c r="E33" s="212"/>
      <c r="F33" s="183"/>
      <c r="G33" s="183"/>
      <c r="H33" s="184"/>
      <c r="I33" s="188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</row>
    <row r="34" spans="1:60" ht="22.5" outlineLevel="1" x14ac:dyDescent="0.2">
      <c r="A34" s="186"/>
      <c r="B34" s="176"/>
      <c r="C34" s="216" t="s">
        <v>645</v>
      </c>
      <c r="D34" s="211"/>
      <c r="E34" s="212">
        <v>1</v>
      </c>
      <c r="F34" s="183"/>
      <c r="G34" s="183"/>
      <c r="H34" s="184"/>
      <c r="I34" s="188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</row>
    <row r="35" spans="1:60" ht="22.5" outlineLevel="1" x14ac:dyDescent="0.2">
      <c r="A35" s="186">
        <v>12</v>
      </c>
      <c r="B35" s="176" t="s">
        <v>130</v>
      </c>
      <c r="C35" s="204" t="s">
        <v>646</v>
      </c>
      <c r="D35" s="210" t="s">
        <v>192</v>
      </c>
      <c r="E35" s="180">
        <v>1</v>
      </c>
      <c r="F35" s="182"/>
      <c r="G35" s="183">
        <f>ROUND(E35*F35,2)</f>
        <v>0</v>
      </c>
      <c r="H35" s="184"/>
      <c r="I35" s="188" t="s">
        <v>159</v>
      </c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>
        <v>21</v>
      </c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</row>
    <row r="36" spans="1:60" outlineLevel="1" x14ac:dyDescent="0.2">
      <c r="A36" s="186"/>
      <c r="B36" s="176"/>
      <c r="C36" s="216" t="s">
        <v>481</v>
      </c>
      <c r="D36" s="211"/>
      <c r="E36" s="212">
        <v>1</v>
      </c>
      <c r="F36" s="183"/>
      <c r="G36" s="183"/>
      <c r="H36" s="184"/>
      <c r="I36" s="188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</row>
    <row r="37" spans="1:60" ht="22.5" outlineLevel="1" x14ac:dyDescent="0.2">
      <c r="A37" s="186"/>
      <c r="B37" s="176"/>
      <c r="C37" s="216" t="s">
        <v>647</v>
      </c>
      <c r="D37" s="211"/>
      <c r="E37" s="212"/>
      <c r="F37" s="183"/>
      <c r="G37" s="183"/>
      <c r="H37" s="184"/>
      <c r="I37" s="188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</row>
    <row r="38" spans="1:60" ht="33.75" outlineLevel="1" x14ac:dyDescent="0.2">
      <c r="A38" s="186"/>
      <c r="B38" s="176"/>
      <c r="C38" s="216" t="s">
        <v>648</v>
      </c>
      <c r="D38" s="211"/>
      <c r="E38" s="212"/>
      <c r="F38" s="183"/>
      <c r="G38" s="183"/>
      <c r="H38" s="184"/>
      <c r="I38" s="188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</row>
    <row r="39" spans="1:60" outlineLevel="1" x14ac:dyDescent="0.2">
      <c r="A39" s="186"/>
      <c r="B39" s="176"/>
      <c r="C39" s="216" t="s">
        <v>649</v>
      </c>
      <c r="D39" s="211"/>
      <c r="E39" s="212"/>
      <c r="F39" s="183"/>
      <c r="G39" s="183"/>
      <c r="H39" s="184"/>
      <c r="I39" s="188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</row>
    <row r="40" spans="1:60" ht="22.5" outlineLevel="1" x14ac:dyDescent="0.2">
      <c r="A40" s="186"/>
      <c r="B40" s="176"/>
      <c r="C40" s="216" t="s">
        <v>650</v>
      </c>
      <c r="D40" s="211"/>
      <c r="E40" s="212"/>
      <c r="F40" s="183"/>
      <c r="G40" s="183"/>
      <c r="H40" s="184"/>
      <c r="I40" s="188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</row>
    <row r="41" spans="1:60" outlineLevel="1" x14ac:dyDescent="0.2">
      <c r="A41" s="186"/>
      <c r="B41" s="176"/>
      <c r="C41" s="216" t="s">
        <v>651</v>
      </c>
      <c r="D41" s="211"/>
      <c r="E41" s="212"/>
      <c r="F41" s="183"/>
      <c r="G41" s="183"/>
      <c r="H41" s="184"/>
      <c r="I41" s="188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</row>
    <row r="42" spans="1:60" outlineLevel="1" x14ac:dyDescent="0.2">
      <c r="A42" s="186"/>
      <c r="B42" s="176"/>
      <c r="C42" s="216" t="s">
        <v>652</v>
      </c>
      <c r="D42" s="211"/>
      <c r="E42" s="212"/>
      <c r="F42" s="183"/>
      <c r="G42" s="183"/>
      <c r="H42" s="184"/>
      <c r="I42" s="188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</row>
    <row r="43" spans="1:60" ht="22.5" outlineLevel="1" x14ac:dyDescent="0.2">
      <c r="A43" s="186"/>
      <c r="B43" s="176"/>
      <c r="C43" s="216" t="s">
        <v>653</v>
      </c>
      <c r="D43" s="211"/>
      <c r="E43" s="212"/>
      <c r="F43" s="183"/>
      <c r="G43" s="183"/>
      <c r="H43" s="184"/>
      <c r="I43" s="188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</row>
    <row r="44" spans="1:60" outlineLevel="1" x14ac:dyDescent="0.2">
      <c r="A44" s="186"/>
      <c r="B44" s="176"/>
      <c r="C44" s="216" t="s">
        <v>654</v>
      </c>
      <c r="D44" s="211"/>
      <c r="E44" s="212"/>
      <c r="F44" s="183"/>
      <c r="G44" s="183"/>
      <c r="H44" s="184"/>
      <c r="I44" s="188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</row>
    <row r="45" spans="1:60" ht="22.5" outlineLevel="1" x14ac:dyDescent="0.2">
      <c r="A45" s="186">
        <v>13</v>
      </c>
      <c r="B45" s="176" t="s">
        <v>132</v>
      </c>
      <c r="C45" s="204" t="s">
        <v>332</v>
      </c>
      <c r="D45" s="210" t="s">
        <v>188</v>
      </c>
      <c r="E45" s="180">
        <v>1</v>
      </c>
      <c r="F45" s="182"/>
      <c r="G45" s="183">
        <f>ROUND(E45*F45,2)</f>
        <v>0</v>
      </c>
      <c r="H45" s="184"/>
      <c r="I45" s="188" t="s">
        <v>159</v>
      </c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>
        <v>21</v>
      </c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</row>
    <row r="46" spans="1:60" outlineLevel="1" x14ac:dyDescent="0.2">
      <c r="A46" s="186"/>
      <c r="B46" s="176"/>
      <c r="C46" s="216" t="s">
        <v>655</v>
      </c>
      <c r="D46" s="211"/>
      <c r="E46" s="212">
        <v>1</v>
      </c>
      <c r="F46" s="183"/>
      <c r="G46" s="183"/>
      <c r="H46" s="184"/>
      <c r="I46" s="188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</row>
    <row r="47" spans="1:60" ht="13.5" outlineLevel="1" thickBot="1" x14ac:dyDescent="0.25">
      <c r="A47" s="194">
        <v>14</v>
      </c>
      <c r="B47" s="195" t="s">
        <v>134</v>
      </c>
      <c r="C47" s="221" t="s">
        <v>268</v>
      </c>
      <c r="D47" s="218" t="s">
        <v>188</v>
      </c>
      <c r="E47" s="219">
        <v>1</v>
      </c>
      <c r="F47" s="220"/>
      <c r="G47" s="215">
        <f>ROUND(E47*F47,2)</f>
        <v>0</v>
      </c>
      <c r="H47" s="196"/>
      <c r="I47" s="197" t="s">
        <v>159</v>
      </c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>
        <v>21</v>
      </c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</row>
    <row r="48" spans="1:60" hidden="1" x14ac:dyDescent="0.2">
      <c r="C48" s="81"/>
      <c r="D48" s="146"/>
      <c r="AK48">
        <f>SUM(AK1:AK47)</f>
        <v>0</v>
      </c>
      <c r="AL48">
        <f>SUM(AL1:AL47)</f>
        <v>0</v>
      </c>
      <c r="AN48">
        <v>15</v>
      </c>
      <c r="AO48">
        <v>21</v>
      </c>
    </row>
    <row r="49" spans="1:41" ht="13.5" hidden="1" thickBot="1" x14ac:dyDescent="0.25">
      <c r="A49" s="198"/>
      <c r="B49" s="199" t="s">
        <v>176</v>
      </c>
      <c r="C49" s="205"/>
      <c r="D49" s="200"/>
      <c r="E49" s="201"/>
      <c r="F49" s="201"/>
      <c r="G49" s="202">
        <f>F8</f>
        <v>0</v>
      </c>
      <c r="AN49">
        <f>SUMIF(AM8:AM48,AN48,G8:G48)</f>
        <v>0</v>
      </c>
      <c r="AO49">
        <f>SUMIF(AM8:AM48,AO48,G8:G48)</f>
        <v>0</v>
      </c>
    </row>
    <row r="50" spans="1:41" x14ac:dyDescent="0.2">
      <c r="D50" s="146"/>
    </row>
    <row r="51" spans="1:41" x14ac:dyDescent="0.2">
      <c r="D51" s="146"/>
    </row>
    <row r="52" spans="1:41" x14ac:dyDescent="0.2">
      <c r="D52" s="146"/>
    </row>
    <row r="53" spans="1:41" x14ac:dyDescent="0.2">
      <c r="D53" s="146"/>
    </row>
    <row r="54" spans="1:41" x14ac:dyDescent="0.2">
      <c r="D54" s="146"/>
    </row>
    <row r="55" spans="1:41" x14ac:dyDescent="0.2">
      <c r="D55" s="146"/>
    </row>
    <row r="56" spans="1:41" x14ac:dyDescent="0.2">
      <c r="D56" s="146"/>
    </row>
    <row r="57" spans="1:41" x14ac:dyDescent="0.2">
      <c r="D57" s="146"/>
    </row>
    <row r="58" spans="1:41" x14ac:dyDescent="0.2">
      <c r="D58" s="146"/>
    </row>
    <row r="59" spans="1:41" x14ac:dyDescent="0.2">
      <c r="D59" s="146"/>
    </row>
    <row r="60" spans="1:41" x14ac:dyDescent="0.2">
      <c r="D60" s="146"/>
    </row>
    <row r="61" spans="1:41" x14ac:dyDescent="0.2">
      <c r="D61" s="146"/>
    </row>
    <row r="62" spans="1:41" x14ac:dyDescent="0.2">
      <c r="D62" s="146"/>
    </row>
    <row r="63" spans="1:41" x14ac:dyDescent="0.2">
      <c r="D63" s="146"/>
    </row>
    <row r="64" spans="1:41" x14ac:dyDescent="0.2">
      <c r="D64" s="146"/>
    </row>
    <row r="65" spans="4:4" x14ac:dyDescent="0.2">
      <c r="D65" s="146"/>
    </row>
    <row r="66" spans="4:4" x14ac:dyDescent="0.2">
      <c r="D66" s="146"/>
    </row>
    <row r="67" spans="4:4" x14ac:dyDescent="0.2">
      <c r="D67" s="146"/>
    </row>
    <row r="68" spans="4:4" x14ac:dyDescent="0.2">
      <c r="D68" s="146"/>
    </row>
    <row r="69" spans="4:4" x14ac:dyDescent="0.2">
      <c r="D69" s="146"/>
    </row>
    <row r="70" spans="4:4" x14ac:dyDescent="0.2">
      <c r="D70" s="146"/>
    </row>
    <row r="71" spans="4:4" x14ac:dyDescent="0.2">
      <c r="D71" s="146"/>
    </row>
    <row r="72" spans="4:4" x14ac:dyDescent="0.2">
      <c r="D72" s="146"/>
    </row>
    <row r="73" spans="4:4" x14ac:dyDescent="0.2">
      <c r="D73" s="146"/>
    </row>
    <row r="74" spans="4:4" x14ac:dyDescent="0.2">
      <c r="D74" s="146"/>
    </row>
    <row r="75" spans="4:4" x14ac:dyDescent="0.2">
      <c r="D75" s="146"/>
    </row>
    <row r="76" spans="4:4" x14ac:dyDescent="0.2">
      <c r="D76" s="146"/>
    </row>
    <row r="77" spans="4:4" x14ac:dyDescent="0.2">
      <c r="D77" s="146"/>
    </row>
    <row r="78" spans="4:4" x14ac:dyDescent="0.2">
      <c r="D78" s="146"/>
    </row>
    <row r="79" spans="4:4" x14ac:dyDescent="0.2">
      <c r="D79" s="146"/>
    </row>
    <row r="80" spans="4:4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sheetProtection password="B85D" sheet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x14ac:dyDescent="0.2">
      <c r="A3" s="149" t="s">
        <v>30</v>
      </c>
      <c r="B3" s="156" t="s">
        <v>54</v>
      </c>
      <c r="C3" s="170" t="s">
        <v>55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286</v>
      </c>
      <c r="C4" s="171" t="s">
        <v>287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44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74</v>
      </c>
      <c r="C8" s="203" t="s">
        <v>88</v>
      </c>
      <c r="D8" s="209"/>
      <c r="E8" s="179"/>
      <c r="F8" s="325">
        <f>SUM(G9:G35)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74</v>
      </c>
      <c r="C9" s="204" t="s">
        <v>656</v>
      </c>
      <c r="D9" s="210" t="s">
        <v>192</v>
      </c>
      <c r="E9" s="180">
        <v>2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ht="22.5" outlineLevel="1" x14ac:dyDescent="0.2">
      <c r="A10" s="186"/>
      <c r="B10" s="176"/>
      <c r="C10" s="216" t="s">
        <v>657</v>
      </c>
      <c r="D10" s="211"/>
      <c r="E10" s="212">
        <v>2</v>
      </c>
      <c r="F10" s="183"/>
      <c r="G10" s="183"/>
      <c r="H10" s="184"/>
      <c r="I10" s="188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outlineLevel="1" x14ac:dyDescent="0.2">
      <c r="A11" s="186">
        <v>2</v>
      </c>
      <c r="B11" s="176" t="s">
        <v>95</v>
      </c>
      <c r="C11" s="204" t="s">
        <v>658</v>
      </c>
      <c r="D11" s="210" t="s">
        <v>188</v>
      </c>
      <c r="E11" s="180">
        <v>2</v>
      </c>
      <c r="F11" s="182"/>
      <c r="G11" s="183">
        <f>ROUND(E11*F11,2)</f>
        <v>0</v>
      </c>
      <c r="H11" s="184"/>
      <c r="I11" s="188" t="s">
        <v>159</v>
      </c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>
        <v>21</v>
      </c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86">
        <v>3</v>
      </c>
      <c r="B12" s="176" t="s">
        <v>103</v>
      </c>
      <c r="C12" s="204" t="s">
        <v>659</v>
      </c>
      <c r="D12" s="210" t="s">
        <v>188</v>
      </c>
      <c r="E12" s="180">
        <v>1</v>
      </c>
      <c r="F12" s="182"/>
      <c r="G12" s="183">
        <f>ROUND(E12*F12,2)</f>
        <v>0</v>
      </c>
      <c r="H12" s="184"/>
      <c r="I12" s="188" t="s">
        <v>159</v>
      </c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>
        <v>21</v>
      </c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ht="22.5" outlineLevel="1" x14ac:dyDescent="0.2">
      <c r="A13" s="186"/>
      <c r="B13" s="176"/>
      <c r="C13" s="216" t="s">
        <v>660</v>
      </c>
      <c r="D13" s="211"/>
      <c r="E13" s="212">
        <v>1</v>
      </c>
      <c r="F13" s="183"/>
      <c r="G13" s="183"/>
      <c r="H13" s="184"/>
      <c r="I13" s="188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outlineLevel="1" x14ac:dyDescent="0.2">
      <c r="A14" s="186">
        <v>4</v>
      </c>
      <c r="B14" s="176" t="s">
        <v>108</v>
      </c>
      <c r="C14" s="204" t="s">
        <v>661</v>
      </c>
      <c r="D14" s="210" t="s">
        <v>188</v>
      </c>
      <c r="E14" s="180">
        <v>3</v>
      </c>
      <c r="F14" s="182"/>
      <c r="G14" s="183">
        <f>ROUND(E14*F14,2)</f>
        <v>0</v>
      </c>
      <c r="H14" s="184"/>
      <c r="I14" s="188" t="s">
        <v>159</v>
      </c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>
        <v>21</v>
      </c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ht="22.5" outlineLevel="1" x14ac:dyDescent="0.2">
      <c r="A15" s="186">
        <v>5</v>
      </c>
      <c r="B15" s="176" t="s">
        <v>113</v>
      </c>
      <c r="C15" s="204" t="s">
        <v>662</v>
      </c>
      <c r="D15" s="210" t="s">
        <v>192</v>
      </c>
      <c r="E15" s="180">
        <v>1</v>
      </c>
      <c r="F15" s="182"/>
      <c r="G15" s="183">
        <f>ROUND(E15*F15,2)</f>
        <v>0</v>
      </c>
      <c r="H15" s="184"/>
      <c r="I15" s="188" t="s">
        <v>159</v>
      </c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>
        <v>21</v>
      </c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outlineLevel="1" x14ac:dyDescent="0.2">
      <c r="A16" s="186"/>
      <c r="B16" s="176"/>
      <c r="C16" s="216" t="s">
        <v>481</v>
      </c>
      <c r="D16" s="211"/>
      <c r="E16" s="212">
        <v>1</v>
      </c>
      <c r="F16" s="183"/>
      <c r="G16" s="183"/>
      <c r="H16" s="184"/>
      <c r="I16" s="188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outlineLevel="1" x14ac:dyDescent="0.2">
      <c r="A17" s="186"/>
      <c r="B17" s="176"/>
      <c r="C17" s="216" t="s">
        <v>663</v>
      </c>
      <c r="D17" s="211"/>
      <c r="E17" s="212"/>
      <c r="F17" s="183"/>
      <c r="G17" s="183"/>
      <c r="H17" s="184"/>
      <c r="I17" s="188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outlineLevel="1" x14ac:dyDescent="0.2">
      <c r="A18" s="186"/>
      <c r="B18" s="176"/>
      <c r="C18" s="216" t="s">
        <v>664</v>
      </c>
      <c r="D18" s="211"/>
      <c r="E18" s="212"/>
      <c r="F18" s="183"/>
      <c r="G18" s="183"/>
      <c r="H18" s="184"/>
      <c r="I18" s="188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outlineLevel="1" x14ac:dyDescent="0.2">
      <c r="A19" s="186"/>
      <c r="B19" s="176"/>
      <c r="C19" s="216" t="s">
        <v>665</v>
      </c>
      <c r="D19" s="211"/>
      <c r="E19" s="212"/>
      <c r="F19" s="183"/>
      <c r="G19" s="183"/>
      <c r="H19" s="184"/>
      <c r="I19" s="188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ht="22.5" outlineLevel="1" x14ac:dyDescent="0.2">
      <c r="A20" s="186"/>
      <c r="B20" s="176"/>
      <c r="C20" s="216" t="s">
        <v>666</v>
      </c>
      <c r="D20" s="211"/>
      <c r="E20" s="212"/>
      <c r="F20" s="183"/>
      <c r="G20" s="183"/>
      <c r="H20" s="184"/>
      <c r="I20" s="188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outlineLevel="1" x14ac:dyDescent="0.2">
      <c r="A21" s="186">
        <v>6</v>
      </c>
      <c r="B21" s="176" t="s">
        <v>118</v>
      </c>
      <c r="C21" s="204" t="s">
        <v>667</v>
      </c>
      <c r="D21" s="210" t="s">
        <v>188</v>
      </c>
      <c r="E21" s="180">
        <v>3</v>
      </c>
      <c r="F21" s="182"/>
      <c r="G21" s="183">
        <f>ROUND(E21*F21,2)</f>
        <v>0</v>
      </c>
      <c r="H21" s="184"/>
      <c r="I21" s="188" t="s">
        <v>159</v>
      </c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>
        <v>21</v>
      </c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1:60" ht="22.5" outlineLevel="1" x14ac:dyDescent="0.2">
      <c r="A22" s="186"/>
      <c r="B22" s="176"/>
      <c r="C22" s="216" t="s">
        <v>668</v>
      </c>
      <c r="D22" s="211"/>
      <c r="E22" s="212">
        <v>3</v>
      </c>
      <c r="F22" s="183"/>
      <c r="G22" s="183"/>
      <c r="H22" s="184"/>
      <c r="I22" s="188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1:60" outlineLevel="1" x14ac:dyDescent="0.2">
      <c r="A23" s="186"/>
      <c r="B23" s="176"/>
      <c r="C23" s="216" t="s">
        <v>669</v>
      </c>
      <c r="D23" s="211"/>
      <c r="E23" s="212"/>
      <c r="F23" s="183"/>
      <c r="G23" s="183"/>
      <c r="H23" s="184"/>
      <c r="I23" s="188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</row>
    <row r="24" spans="1:60" outlineLevel="1" x14ac:dyDescent="0.2">
      <c r="A24" s="186">
        <v>7</v>
      </c>
      <c r="B24" s="176" t="s">
        <v>121</v>
      </c>
      <c r="C24" s="204" t="s">
        <v>404</v>
      </c>
      <c r="D24" s="210" t="s">
        <v>188</v>
      </c>
      <c r="E24" s="180">
        <v>1</v>
      </c>
      <c r="F24" s="182"/>
      <c r="G24" s="183">
        <f>ROUND(E24*F24,2)</f>
        <v>0</v>
      </c>
      <c r="H24" s="184"/>
      <c r="I24" s="188" t="s">
        <v>159</v>
      </c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>
        <v>21</v>
      </c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</row>
    <row r="25" spans="1:60" ht="22.5" outlineLevel="1" x14ac:dyDescent="0.2">
      <c r="A25" s="186"/>
      <c r="B25" s="176"/>
      <c r="C25" s="216" t="s">
        <v>670</v>
      </c>
      <c r="D25" s="211"/>
      <c r="E25" s="212">
        <v>1</v>
      </c>
      <c r="F25" s="183"/>
      <c r="G25" s="183"/>
      <c r="H25" s="184"/>
      <c r="I25" s="188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</row>
    <row r="26" spans="1:60" outlineLevel="1" x14ac:dyDescent="0.2">
      <c r="A26" s="186"/>
      <c r="B26" s="176"/>
      <c r="C26" s="216" t="s">
        <v>669</v>
      </c>
      <c r="D26" s="211"/>
      <c r="E26" s="212"/>
      <c r="F26" s="183"/>
      <c r="G26" s="183"/>
      <c r="H26" s="184"/>
      <c r="I26" s="188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</row>
    <row r="27" spans="1:60" outlineLevel="1" x14ac:dyDescent="0.2">
      <c r="A27" s="186">
        <v>8</v>
      </c>
      <c r="B27" s="176" t="s">
        <v>124</v>
      </c>
      <c r="C27" s="204" t="s">
        <v>413</v>
      </c>
      <c r="D27" s="210" t="s">
        <v>188</v>
      </c>
      <c r="E27" s="180">
        <v>1</v>
      </c>
      <c r="F27" s="182"/>
      <c r="G27" s="183">
        <f>ROUND(E27*F27,2)</f>
        <v>0</v>
      </c>
      <c r="H27" s="184"/>
      <c r="I27" s="188" t="s">
        <v>159</v>
      </c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>
        <v>21</v>
      </c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</row>
    <row r="28" spans="1:60" ht="22.5" outlineLevel="1" x14ac:dyDescent="0.2">
      <c r="A28" s="186"/>
      <c r="B28" s="176"/>
      <c r="C28" s="216" t="s">
        <v>671</v>
      </c>
      <c r="D28" s="211"/>
      <c r="E28" s="212">
        <v>1</v>
      </c>
      <c r="F28" s="183"/>
      <c r="G28" s="183"/>
      <c r="H28" s="184"/>
      <c r="I28" s="188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</row>
    <row r="29" spans="1:60" outlineLevel="1" x14ac:dyDescent="0.2">
      <c r="A29" s="186"/>
      <c r="B29" s="176"/>
      <c r="C29" s="216" t="s">
        <v>669</v>
      </c>
      <c r="D29" s="211"/>
      <c r="E29" s="212"/>
      <c r="F29" s="183"/>
      <c r="G29" s="183"/>
      <c r="H29" s="184"/>
      <c r="I29" s="188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</row>
    <row r="30" spans="1:60" outlineLevel="1" x14ac:dyDescent="0.2">
      <c r="A30" s="186">
        <v>9</v>
      </c>
      <c r="B30" s="176" t="s">
        <v>126</v>
      </c>
      <c r="C30" s="204" t="s">
        <v>406</v>
      </c>
      <c r="D30" s="210" t="s">
        <v>188</v>
      </c>
      <c r="E30" s="180">
        <v>1</v>
      </c>
      <c r="F30" s="182"/>
      <c r="G30" s="183">
        <f>ROUND(E30*F30,2)</f>
        <v>0</v>
      </c>
      <c r="H30" s="184"/>
      <c r="I30" s="188" t="s">
        <v>159</v>
      </c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>
        <v>21</v>
      </c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</row>
    <row r="31" spans="1:60" outlineLevel="1" x14ac:dyDescent="0.2">
      <c r="A31" s="186"/>
      <c r="B31" s="176"/>
      <c r="C31" s="216" t="s">
        <v>672</v>
      </c>
      <c r="D31" s="211"/>
      <c r="E31" s="212">
        <v>1</v>
      </c>
      <c r="F31" s="183"/>
      <c r="G31" s="183"/>
      <c r="H31" s="184"/>
      <c r="I31" s="188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</row>
    <row r="32" spans="1:60" outlineLevel="1" x14ac:dyDescent="0.2">
      <c r="A32" s="186"/>
      <c r="B32" s="176"/>
      <c r="C32" s="216" t="s">
        <v>669</v>
      </c>
      <c r="D32" s="211"/>
      <c r="E32" s="212"/>
      <c r="F32" s="183"/>
      <c r="G32" s="183"/>
      <c r="H32" s="184"/>
      <c r="I32" s="188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</row>
    <row r="33" spans="1:60" ht="22.5" outlineLevel="1" x14ac:dyDescent="0.2">
      <c r="A33" s="186">
        <v>10</v>
      </c>
      <c r="B33" s="176" t="s">
        <v>128</v>
      </c>
      <c r="C33" s="204" t="s">
        <v>332</v>
      </c>
      <c r="D33" s="210" t="s">
        <v>188</v>
      </c>
      <c r="E33" s="180">
        <v>1</v>
      </c>
      <c r="F33" s="182"/>
      <c r="G33" s="183">
        <f>ROUND(E33*F33,2)</f>
        <v>0</v>
      </c>
      <c r="H33" s="184"/>
      <c r="I33" s="188" t="s">
        <v>159</v>
      </c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>
        <v>21</v>
      </c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</row>
    <row r="34" spans="1:60" outlineLevel="1" x14ac:dyDescent="0.2">
      <c r="A34" s="186"/>
      <c r="B34" s="176"/>
      <c r="C34" s="216" t="s">
        <v>673</v>
      </c>
      <c r="D34" s="211"/>
      <c r="E34" s="212">
        <v>1</v>
      </c>
      <c r="F34" s="183"/>
      <c r="G34" s="183"/>
      <c r="H34" s="184"/>
      <c r="I34" s="188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</row>
    <row r="35" spans="1:60" ht="13.5" outlineLevel="1" thickBot="1" x14ac:dyDescent="0.25">
      <c r="A35" s="194">
        <v>11</v>
      </c>
      <c r="B35" s="195" t="s">
        <v>130</v>
      </c>
      <c r="C35" s="221" t="s">
        <v>268</v>
      </c>
      <c r="D35" s="218" t="s">
        <v>188</v>
      </c>
      <c r="E35" s="219">
        <v>1</v>
      </c>
      <c r="F35" s="220"/>
      <c r="G35" s="215">
        <f>ROUND(E35*F35,2)</f>
        <v>0</v>
      </c>
      <c r="H35" s="196"/>
      <c r="I35" s="197" t="s">
        <v>159</v>
      </c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>
        <v>21</v>
      </c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</row>
    <row r="36" spans="1:60" hidden="1" x14ac:dyDescent="0.2">
      <c r="C36" s="81"/>
      <c r="D36" s="146"/>
      <c r="AK36">
        <f>SUM(AK1:AK35)</f>
        <v>0</v>
      </c>
      <c r="AL36">
        <f>SUM(AL1:AL35)</f>
        <v>0</v>
      </c>
      <c r="AN36">
        <v>15</v>
      </c>
      <c r="AO36">
        <v>21</v>
      </c>
    </row>
    <row r="37" spans="1:60" ht="13.5" hidden="1" thickBot="1" x14ac:dyDescent="0.25">
      <c r="A37" s="198"/>
      <c r="B37" s="199" t="s">
        <v>176</v>
      </c>
      <c r="C37" s="205"/>
      <c r="D37" s="200"/>
      <c r="E37" s="201"/>
      <c r="F37" s="201"/>
      <c r="G37" s="202">
        <f>F8</f>
        <v>0</v>
      </c>
      <c r="AN37">
        <f>SUMIF(AM8:AM36,AN36,G8:G36)</f>
        <v>0</v>
      </c>
      <c r="AO37">
        <f>SUMIF(AM8:AM36,AO36,G8:G36)</f>
        <v>0</v>
      </c>
    </row>
    <row r="38" spans="1:60" x14ac:dyDescent="0.2">
      <c r="D38" s="146"/>
    </row>
    <row r="39" spans="1:60" x14ac:dyDescent="0.2">
      <c r="D39" s="146"/>
    </row>
    <row r="40" spans="1:60" x14ac:dyDescent="0.2">
      <c r="D40" s="146"/>
    </row>
    <row r="41" spans="1:60" x14ac:dyDescent="0.2">
      <c r="D41" s="146"/>
    </row>
    <row r="42" spans="1:60" x14ac:dyDescent="0.2">
      <c r="D42" s="146"/>
    </row>
    <row r="43" spans="1:60" x14ac:dyDescent="0.2">
      <c r="D43" s="146"/>
    </row>
    <row r="44" spans="1:60" x14ac:dyDescent="0.2">
      <c r="D44" s="146"/>
    </row>
    <row r="45" spans="1:60" x14ac:dyDescent="0.2">
      <c r="D45" s="146"/>
    </row>
    <row r="46" spans="1:60" x14ac:dyDescent="0.2">
      <c r="D46" s="146"/>
    </row>
    <row r="47" spans="1:60" x14ac:dyDescent="0.2">
      <c r="D47" s="146"/>
    </row>
    <row r="48" spans="1:60" x14ac:dyDescent="0.2">
      <c r="D48" s="146"/>
    </row>
    <row r="49" spans="4:4" x14ac:dyDescent="0.2">
      <c r="D49" s="146"/>
    </row>
    <row r="50" spans="4:4" x14ac:dyDescent="0.2">
      <c r="D50" s="146"/>
    </row>
    <row r="51" spans="4:4" x14ac:dyDescent="0.2">
      <c r="D51" s="146"/>
    </row>
    <row r="52" spans="4:4" x14ac:dyDescent="0.2">
      <c r="D52" s="146"/>
    </row>
    <row r="53" spans="4:4" x14ac:dyDescent="0.2">
      <c r="D53" s="146"/>
    </row>
    <row r="54" spans="4:4" x14ac:dyDescent="0.2">
      <c r="D54" s="146"/>
    </row>
    <row r="55" spans="4:4" x14ac:dyDescent="0.2">
      <c r="D55" s="146"/>
    </row>
    <row r="56" spans="4:4" x14ac:dyDescent="0.2">
      <c r="D56" s="146"/>
    </row>
    <row r="57" spans="4:4" x14ac:dyDescent="0.2">
      <c r="D57" s="146"/>
    </row>
    <row r="58" spans="4:4" x14ac:dyDescent="0.2">
      <c r="D58" s="146"/>
    </row>
    <row r="59" spans="4:4" x14ac:dyDescent="0.2">
      <c r="D59" s="146"/>
    </row>
    <row r="60" spans="4:4" x14ac:dyDescent="0.2">
      <c r="D60" s="146"/>
    </row>
    <row r="61" spans="4:4" x14ac:dyDescent="0.2">
      <c r="D61" s="146"/>
    </row>
    <row r="62" spans="4:4" x14ac:dyDescent="0.2">
      <c r="D62" s="146"/>
    </row>
    <row r="63" spans="4:4" x14ac:dyDescent="0.2">
      <c r="D63" s="146"/>
    </row>
    <row r="64" spans="4:4" x14ac:dyDescent="0.2">
      <c r="D64" s="146"/>
    </row>
    <row r="65" spans="4:4" x14ac:dyDescent="0.2">
      <c r="D65" s="146"/>
    </row>
    <row r="66" spans="4:4" x14ac:dyDescent="0.2">
      <c r="D66" s="146"/>
    </row>
    <row r="67" spans="4:4" x14ac:dyDescent="0.2">
      <c r="D67" s="146"/>
    </row>
    <row r="68" spans="4:4" x14ac:dyDescent="0.2">
      <c r="D68" s="146"/>
    </row>
    <row r="69" spans="4:4" x14ac:dyDescent="0.2">
      <c r="D69" s="146"/>
    </row>
    <row r="70" spans="4:4" x14ac:dyDescent="0.2">
      <c r="D70" s="146"/>
    </row>
    <row r="71" spans="4:4" x14ac:dyDescent="0.2">
      <c r="D71" s="146"/>
    </row>
    <row r="72" spans="4:4" x14ac:dyDescent="0.2">
      <c r="D72" s="146"/>
    </row>
    <row r="73" spans="4:4" x14ac:dyDescent="0.2">
      <c r="D73" s="146"/>
    </row>
    <row r="74" spans="4:4" x14ac:dyDescent="0.2">
      <c r="D74" s="146"/>
    </row>
    <row r="75" spans="4:4" x14ac:dyDescent="0.2">
      <c r="D75" s="146"/>
    </row>
    <row r="76" spans="4:4" x14ac:dyDescent="0.2">
      <c r="D76" s="146"/>
    </row>
    <row r="77" spans="4:4" x14ac:dyDescent="0.2">
      <c r="D77" s="146"/>
    </row>
    <row r="78" spans="4:4" x14ac:dyDescent="0.2">
      <c r="D78" s="146"/>
    </row>
    <row r="79" spans="4:4" x14ac:dyDescent="0.2">
      <c r="D79" s="146"/>
    </row>
    <row r="80" spans="4:4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sheetProtection password="B85D" sheet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7"/>
  <sheetViews>
    <sheetView topLeftCell="A89" workbookViewId="0">
      <selection activeCell="B109" sqref="B109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x14ac:dyDescent="0.2">
      <c r="A3" s="149" t="s">
        <v>30</v>
      </c>
      <c r="B3" s="156" t="s">
        <v>54</v>
      </c>
      <c r="C3" s="170" t="s">
        <v>55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288</v>
      </c>
      <c r="C4" s="171" t="s">
        <v>289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44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74</v>
      </c>
      <c r="C8" s="203" t="s">
        <v>93</v>
      </c>
      <c r="D8" s="209"/>
      <c r="E8" s="179"/>
      <c r="F8" s="325">
        <f>SUM(G9:G18)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674</v>
      </c>
      <c r="C9" s="204" t="s">
        <v>675</v>
      </c>
      <c r="D9" s="210" t="s">
        <v>188</v>
      </c>
      <c r="E9" s="241">
        <v>16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outlineLevel="1" x14ac:dyDescent="0.2">
      <c r="A10" s="186"/>
      <c r="B10" s="176"/>
      <c r="C10" s="216" t="s">
        <v>676</v>
      </c>
      <c r="D10" s="211"/>
      <c r="E10" s="212"/>
      <c r="F10" s="183"/>
      <c r="G10" s="183"/>
      <c r="H10" s="184"/>
      <c r="I10" s="188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outlineLevel="1" x14ac:dyDescent="0.2">
      <c r="A11" s="186"/>
      <c r="B11" s="176"/>
      <c r="C11" s="216" t="s">
        <v>677</v>
      </c>
      <c r="D11" s="211"/>
      <c r="E11" s="212">
        <v>1</v>
      </c>
      <c r="F11" s="183"/>
      <c r="G11" s="183"/>
      <c r="H11" s="184"/>
      <c r="I11" s="188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86"/>
      <c r="B12" s="176"/>
      <c r="C12" s="216" t="s">
        <v>678</v>
      </c>
      <c r="D12" s="211"/>
      <c r="E12" s="212">
        <v>4</v>
      </c>
      <c r="F12" s="183"/>
      <c r="G12" s="183"/>
      <c r="H12" s="184"/>
      <c r="I12" s="188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outlineLevel="1" x14ac:dyDescent="0.2">
      <c r="A13" s="186"/>
      <c r="B13" s="176"/>
      <c r="C13" s="243" t="s">
        <v>679</v>
      </c>
      <c r="D13" s="211"/>
      <c r="E13" s="242">
        <v>3</v>
      </c>
      <c r="F13" s="183"/>
      <c r="G13" s="183"/>
      <c r="H13" s="184"/>
      <c r="I13" s="188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outlineLevel="1" x14ac:dyDescent="0.2">
      <c r="A14" s="186"/>
      <c r="B14" s="176"/>
      <c r="C14" s="216" t="s">
        <v>680</v>
      </c>
      <c r="D14" s="211"/>
      <c r="E14" s="212">
        <v>2</v>
      </c>
      <c r="F14" s="183"/>
      <c r="G14" s="183"/>
      <c r="H14" s="184"/>
      <c r="I14" s="188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outlineLevel="1" x14ac:dyDescent="0.2">
      <c r="A15" s="186"/>
      <c r="B15" s="176"/>
      <c r="C15" s="216" t="s">
        <v>681</v>
      </c>
      <c r="D15" s="211"/>
      <c r="E15" s="212">
        <v>2</v>
      </c>
      <c r="F15" s="183"/>
      <c r="G15" s="183"/>
      <c r="H15" s="184"/>
      <c r="I15" s="188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outlineLevel="1" x14ac:dyDescent="0.2">
      <c r="A16" s="186"/>
      <c r="B16" s="176"/>
      <c r="C16" s="216" t="s">
        <v>682</v>
      </c>
      <c r="D16" s="211"/>
      <c r="E16" s="212">
        <v>2</v>
      </c>
      <c r="F16" s="183"/>
      <c r="G16" s="183"/>
      <c r="H16" s="184"/>
      <c r="I16" s="188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outlineLevel="1" x14ac:dyDescent="0.2">
      <c r="A17" s="186"/>
      <c r="B17" s="176"/>
      <c r="C17" s="243" t="s">
        <v>683</v>
      </c>
      <c r="D17" s="211"/>
      <c r="E17" s="242">
        <v>2</v>
      </c>
      <c r="F17" s="183"/>
      <c r="G17" s="183"/>
      <c r="H17" s="184"/>
      <c r="I17" s="188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outlineLevel="1" x14ac:dyDescent="0.2">
      <c r="A18" s="186">
        <v>2</v>
      </c>
      <c r="B18" s="176" t="s">
        <v>684</v>
      </c>
      <c r="C18" s="204" t="s">
        <v>268</v>
      </c>
      <c r="D18" s="210" t="s">
        <v>188</v>
      </c>
      <c r="E18" s="180">
        <v>4</v>
      </c>
      <c r="F18" s="182"/>
      <c r="G18" s="183">
        <f>ROUND(E18*F18,2)</f>
        <v>0</v>
      </c>
      <c r="H18" s="184"/>
      <c r="I18" s="188" t="s">
        <v>159</v>
      </c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>
        <v>21</v>
      </c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outlineLevel="1" x14ac:dyDescent="0.2">
      <c r="A19" s="186"/>
      <c r="B19" s="176"/>
      <c r="C19" s="247"/>
      <c r="D19" s="210"/>
      <c r="E19" s="241"/>
      <c r="F19" s="248"/>
      <c r="G19" s="249"/>
      <c r="H19" s="184"/>
      <c r="I19" s="188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outlineLevel="1" x14ac:dyDescent="0.2">
      <c r="A20" s="186"/>
      <c r="B20" s="176"/>
      <c r="C20" s="247"/>
      <c r="D20" s="210"/>
      <c r="E20" s="241"/>
      <c r="F20" s="248"/>
      <c r="G20" s="249"/>
      <c r="H20" s="184"/>
      <c r="I20" s="188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outlineLevel="1" x14ac:dyDescent="0.2">
      <c r="A21" s="186"/>
      <c r="B21" s="176"/>
      <c r="C21" s="247"/>
      <c r="D21" s="210"/>
      <c r="E21" s="241"/>
      <c r="F21" s="248"/>
      <c r="G21" s="249"/>
      <c r="H21" s="184"/>
      <c r="I21" s="188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1:60" outlineLevel="1" x14ac:dyDescent="0.2">
      <c r="A22" s="186"/>
      <c r="B22" s="176"/>
      <c r="C22" s="247"/>
      <c r="D22" s="210"/>
      <c r="E22" s="241"/>
      <c r="F22" s="248"/>
      <c r="G22" s="249"/>
      <c r="H22" s="184"/>
      <c r="I22" s="188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1:60" x14ac:dyDescent="0.2">
      <c r="A23" s="185" t="s">
        <v>155</v>
      </c>
      <c r="B23" s="175" t="s">
        <v>95</v>
      </c>
      <c r="C23" s="203" t="s">
        <v>98</v>
      </c>
      <c r="D23" s="209"/>
      <c r="E23" s="179"/>
      <c r="F23" s="317">
        <f>SUM(G24:G53)</f>
        <v>0</v>
      </c>
      <c r="G23" s="318"/>
      <c r="H23" s="181"/>
      <c r="I23" s="187"/>
    </row>
    <row r="24" spans="1:60" outlineLevel="1" x14ac:dyDescent="0.2">
      <c r="A24" s="244">
        <v>3</v>
      </c>
      <c r="B24" s="176" t="s">
        <v>685</v>
      </c>
      <c r="C24" s="204" t="s">
        <v>686</v>
      </c>
      <c r="D24" s="210" t="s">
        <v>192</v>
      </c>
      <c r="E24" s="180">
        <v>1</v>
      </c>
      <c r="F24" s="182"/>
      <c r="G24" s="183">
        <f>ROUND(E24*F24,2)</f>
        <v>0</v>
      </c>
      <c r="H24" s="184"/>
      <c r="I24" s="188" t="s">
        <v>159</v>
      </c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>
        <v>21</v>
      </c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</row>
    <row r="25" spans="1:60" outlineLevel="1" x14ac:dyDescent="0.2">
      <c r="A25" s="244">
        <v>4</v>
      </c>
      <c r="B25" s="176" t="s">
        <v>687</v>
      </c>
      <c r="C25" s="204" t="s">
        <v>688</v>
      </c>
      <c r="D25" s="210" t="s">
        <v>188</v>
      </c>
      <c r="E25" s="180">
        <v>1</v>
      </c>
      <c r="F25" s="182"/>
      <c r="G25" s="183">
        <f>ROUND(E25*F25,2)</f>
        <v>0</v>
      </c>
      <c r="H25" s="184"/>
      <c r="I25" s="188" t="s">
        <v>159</v>
      </c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>
        <v>21</v>
      </c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</row>
    <row r="26" spans="1:60" ht="22.5" outlineLevel="1" x14ac:dyDescent="0.2">
      <c r="A26" s="244"/>
      <c r="B26" s="176"/>
      <c r="C26" s="216" t="s">
        <v>689</v>
      </c>
      <c r="D26" s="211"/>
      <c r="E26" s="212">
        <v>1</v>
      </c>
      <c r="F26" s="183"/>
      <c r="G26" s="183"/>
      <c r="H26" s="184"/>
      <c r="I26" s="188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</row>
    <row r="27" spans="1:60" ht="22.5" outlineLevel="1" x14ac:dyDescent="0.2">
      <c r="A27" s="244"/>
      <c r="B27" s="176"/>
      <c r="C27" s="216" t="s">
        <v>690</v>
      </c>
      <c r="D27" s="211"/>
      <c r="E27" s="212"/>
      <c r="F27" s="183"/>
      <c r="G27" s="183"/>
      <c r="H27" s="184"/>
      <c r="I27" s="188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</row>
    <row r="28" spans="1:60" outlineLevel="1" x14ac:dyDescent="0.2">
      <c r="A28" s="244">
        <v>5</v>
      </c>
      <c r="B28" s="176" t="s">
        <v>691</v>
      </c>
      <c r="C28" s="204" t="s">
        <v>692</v>
      </c>
      <c r="D28" s="210" t="s">
        <v>188</v>
      </c>
      <c r="E28" s="180">
        <v>1</v>
      </c>
      <c r="F28" s="182"/>
      <c r="G28" s="183">
        <f>ROUND(E28*F28,2)</f>
        <v>0</v>
      </c>
      <c r="H28" s="184"/>
      <c r="I28" s="188" t="s">
        <v>159</v>
      </c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>
        <v>21</v>
      </c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</row>
    <row r="29" spans="1:60" outlineLevel="1" x14ac:dyDescent="0.2">
      <c r="A29" s="244">
        <v>6</v>
      </c>
      <c r="B29" s="176" t="s">
        <v>693</v>
      </c>
      <c r="C29" s="204" t="s">
        <v>694</v>
      </c>
      <c r="D29" s="210" t="s">
        <v>188</v>
      </c>
      <c r="E29" s="180">
        <v>4</v>
      </c>
      <c r="F29" s="182"/>
      <c r="G29" s="183">
        <f>ROUND(E29*F29,2)</f>
        <v>0</v>
      </c>
      <c r="H29" s="184"/>
      <c r="I29" s="188" t="s">
        <v>159</v>
      </c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>
        <v>21</v>
      </c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</row>
    <row r="30" spans="1:60" ht="22.5" outlineLevel="1" x14ac:dyDescent="0.2">
      <c r="A30" s="244"/>
      <c r="B30" s="176"/>
      <c r="C30" s="216" t="s">
        <v>695</v>
      </c>
      <c r="D30" s="211"/>
      <c r="E30" s="212">
        <v>4</v>
      </c>
      <c r="F30" s="183"/>
      <c r="G30" s="183"/>
      <c r="H30" s="184"/>
      <c r="I30" s="188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</row>
    <row r="31" spans="1:60" outlineLevel="1" x14ac:dyDescent="0.2">
      <c r="A31" s="244">
        <v>7</v>
      </c>
      <c r="B31" s="176" t="s">
        <v>696</v>
      </c>
      <c r="C31" s="204" t="s">
        <v>697</v>
      </c>
      <c r="D31" s="210" t="s">
        <v>192</v>
      </c>
      <c r="E31" s="180">
        <v>1</v>
      </c>
      <c r="F31" s="182"/>
      <c r="G31" s="183">
        <f>ROUND(E31*F31,2)</f>
        <v>0</v>
      </c>
      <c r="H31" s="184"/>
      <c r="I31" s="188" t="s">
        <v>159</v>
      </c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>
        <v>21</v>
      </c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</row>
    <row r="32" spans="1:60" ht="22.5" outlineLevel="1" x14ac:dyDescent="0.2">
      <c r="A32" s="244"/>
      <c r="B32" s="176"/>
      <c r="C32" s="216" t="s">
        <v>698</v>
      </c>
      <c r="D32" s="211"/>
      <c r="E32" s="212">
        <v>1</v>
      </c>
      <c r="F32" s="183"/>
      <c r="G32" s="183"/>
      <c r="H32" s="184"/>
      <c r="I32" s="188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</row>
    <row r="33" spans="1:60" outlineLevel="1" x14ac:dyDescent="0.2">
      <c r="A33" s="244">
        <v>8</v>
      </c>
      <c r="B33" s="176" t="s">
        <v>699</v>
      </c>
      <c r="C33" s="204" t="s">
        <v>700</v>
      </c>
      <c r="D33" s="210" t="s">
        <v>188</v>
      </c>
      <c r="E33" s="180">
        <v>1</v>
      </c>
      <c r="F33" s="182"/>
      <c r="G33" s="183">
        <f>ROUND(E33*F33,2)</f>
        <v>0</v>
      </c>
      <c r="H33" s="184"/>
      <c r="I33" s="188" t="s">
        <v>159</v>
      </c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>
        <v>21</v>
      </c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</row>
    <row r="34" spans="1:60" ht="22.5" outlineLevel="1" x14ac:dyDescent="0.2">
      <c r="A34" s="244"/>
      <c r="B34" s="176"/>
      <c r="C34" s="216" t="s">
        <v>701</v>
      </c>
      <c r="D34" s="211"/>
      <c r="E34" s="212">
        <v>1</v>
      </c>
      <c r="F34" s="183"/>
      <c r="G34" s="183"/>
      <c r="H34" s="184"/>
      <c r="I34" s="188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</row>
    <row r="35" spans="1:60" outlineLevel="1" x14ac:dyDescent="0.2">
      <c r="A35" s="244">
        <v>9</v>
      </c>
      <c r="B35" s="176" t="s">
        <v>702</v>
      </c>
      <c r="C35" s="204" t="s">
        <v>703</v>
      </c>
      <c r="D35" s="210" t="s">
        <v>188</v>
      </c>
      <c r="E35" s="180">
        <v>1</v>
      </c>
      <c r="F35" s="182"/>
      <c r="G35" s="183">
        <f>ROUND(E35*F35,2)</f>
        <v>0</v>
      </c>
      <c r="H35" s="184"/>
      <c r="I35" s="188" t="s">
        <v>159</v>
      </c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>
        <v>21</v>
      </c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</row>
    <row r="36" spans="1:60" ht="22.5" outlineLevel="1" x14ac:dyDescent="0.2">
      <c r="A36" s="244"/>
      <c r="B36" s="176"/>
      <c r="C36" s="216" t="s">
        <v>704</v>
      </c>
      <c r="D36" s="211"/>
      <c r="E36" s="212">
        <v>1</v>
      </c>
      <c r="F36" s="183"/>
      <c r="G36" s="183"/>
      <c r="H36" s="184"/>
      <c r="I36" s="188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</row>
    <row r="37" spans="1:60" outlineLevel="1" x14ac:dyDescent="0.2">
      <c r="A37" s="244">
        <v>10</v>
      </c>
      <c r="B37" s="176" t="s">
        <v>705</v>
      </c>
      <c r="C37" s="204" t="s">
        <v>706</v>
      </c>
      <c r="D37" s="210" t="s">
        <v>188</v>
      </c>
      <c r="E37" s="180">
        <v>1</v>
      </c>
      <c r="F37" s="182"/>
      <c r="G37" s="183">
        <f>ROUND(E37*F37,2)</f>
        <v>0</v>
      </c>
      <c r="H37" s="184"/>
      <c r="I37" s="188" t="s">
        <v>159</v>
      </c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>
        <v>21</v>
      </c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</row>
    <row r="38" spans="1:60" outlineLevel="1" x14ac:dyDescent="0.2">
      <c r="A38" s="244"/>
      <c r="B38" s="176"/>
      <c r="C38" s="216" t="s">
        <v>707</v>
      </c>
      <c r="D38" s="211"/>
      <c r="E38" s="212">
        <v>1</v>
      </c>
      <c r="F38" s="183"/>
      <c r="G38" s="183"/>
      <c r="H38" s="184"/>
      <c r="I38" s="188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</row>
    <row r="39" spans="1:60" outlineLevel="1" x14ac:dyDescent="0.2">
      <c r="A39" s="244">
        <v>11</v>
      </c>
      <c r="B39" s="176" t="s">
        <v>708</v>
      </c>
      <c r="C39" s="204" t="s">
        <v>709</v>
      </c>
      <c r="D39" s="210" t="s">
        <v>188</v>
      </c>
      <c r="E39" s="180">
        <v>1</v>
      </c>
      <c r="F39" s="182"/>
      <c r="G39" s="183">
        <f>ROUND(E39*F39,2)</f>
        <v>0</v>
      </c>
      <c r="H39" s="184"/>
      <c r="I39" s="188" t="s">
        <v>159</v>
      </c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>
        <v>21</v>
      </c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</row>
    <row r="40" spans="1:60" outlineLevel="1" x14ac:dyDescent="0.2">
      <c r="A40" s="244"/>
      <c r="B40" s="176"/>
      <c r="C40" s="216" t="s">
        <v>710</v>
      </c>
      <c r="D40" s="211"/>
      <c r="E40" s="212">
        <v>1</v>
      </c>
      <c r="F40" s="183"/>
      <c r="G40" s="183"/>
      <c r="H40" s="184"/>
      <c r="I40" s="188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</row>
    <row r="41" spans="1:60" outlineLevel="1" x14ac:dyDescent="0.2">
      <c r="A41" s="244">
        <v>12</v>
      </c>
      <c r="B41" s="176" t="s">
        <v>711</v>
      </c>
      <c r="C41" s="204" t="s">
        <v>712</v>
      </c>
      <c r="D41" s="210" t="s">
        <v>188</v>
      </c>
      <c r="E41" s="180">
        <v>1</v>
      </c>
      <c r="F41" s="182"/>
      <c r="G41" s="183">
        <f>ROUND(E41*F41,2)</f>
        <v>0</v>
      </c>
      <c r="H41" s="184"/>
      <c r="I41" s="188" t="s">
        <v>159</v>
      </c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>
        <v>21</v>
      </c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</row>
    <row r="42" spans="1:60" outlineLevel="1" x14ac:dyDescent="0.2">
      <c r="A42" s="244"/>
      <c r="B42" s="176"/>
      <c r="C42" s="216" t="s">
        <v>713</v>
      </c>
      <c r="D42" s="211"/>
      <c r="E42" s="212">
        <v>1</v>
      </c>
      <c r="F42" s="183"/>
      <c r="G42" s="183"/>
      <c r="H42" s="184"/>
      <c r="I42" s="188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</row>
    <row r="43" spans="1:60" outlineLevel="1" x14ac:dyDescent="0.2">
      <c r="A43" s="244">
        <v>13</v>
      </c>
      <c r="B43" s="176" t="s">
        <v>714</v>
      </c>
      <c r="C43" s="204" t="s">
        <v>715</v>
      </c>
      <c r="D43" s="210" t="s">
        <v>188</v>
      </c>
      <c r="E43" s="180">
        <v>5</v>
      </c>
      <c r="F43" s="182"/>
      <c r="G43" s="183">
        <f>ROUND(E43*F43,2)</f>
        <v>0</v>
      </c>
      <c r="H43" s="184"/>
      <c r="I43" s="188" t="s">
        <v>159</v>
      </c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>
        <v>21</v>
      </c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</row>
    <row r="44" spans="1:60" outlineLevel="1" x14ac:dyDescent="0.2">
      <c r="A44" s="244"/>
      <c r="B44" s="176"/>
      <c r="C44" s="216" t="s">
        <v>716</v>
      </c>
      <c r="D44" s="211"/>
      <c r="E44" s="212">
        <v>5</v>
      </c>
      <c r="F44" s="183"/>
      <c r="G44" s="183"/>
      <c r="H44" s="184"/>
      <c r="I44" s="188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</row>
    <row r="45" spans="1:60" outlineLevel="1" x14ac:dyDescent="0.2">
      <c r="A45" s="244">
        <v>14</v>
      </c>
      <c r="B45" s="176" t="s">
        <v>717</v>
      </c>
      <c r="C45" s="204" t="s">
        <v>718</v>
      </c>
      <c r="D45" s="210" t="s">
        <v>188</v>
      </c>
      <c r="E45" s="180">
        <v>3</v>
      </c>
      <c r="F45" s="182"/>
      <c r="G45" s="183">
        <f>ROUND(E45*F45,2)</f>
        <v>0</v>
      </c>
      <c r="H45" s="184"/>
      <c r="I45" s="188" t="s">
        <v>159</v>
      </c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>
        <v>21</v>
      </c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</row>
    <row r="46" spans="1:60" outlineLevel="1" x14ac:dyDescent="0.2">
      <c r="A46" s="244"/>
      <c r="B46" s="176"/>
      <c r="C46" s="216" t="s">
        <v>719</v>
      </c>
      <c r="D46" s="211"/>
      <c r="E46" s="212">
        <v>3</v>
      </c>
      <c r="F46" s="183"/>
      <c r="G46" s="183"/>
      <c r="H46" s="184"/>
      <c r="I46" s="188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</row>
    <row r="47" spans="1:60" outlineLevel="1" x14ac:dyDescent="0.2">
      <c r="A47" s="244">
        <v>15</v>
      </c>
      <c r="B47" s="176" t="s">
        <v>720</v>
      </c>
      <c r="C47" s="204" t="s">
        <v>721</v>
      </c>
      <c r="D47" s="210" t="s">
        <v>188</v>
      </c>
      <c r="E47" s="180">
        <v>1</v>
      </c>
      <c r="F47" s="182"/>
      <c r="G47" s="183">
        <f>ROUND(E47*F47,2)</f>
        <v>0</v>
      </c>
      <c r="H47" s="184"/>
      <c r="I47" s="188" t="s">
        <v>159</v>
      </c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>
        <v>21</v>
      </c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</row>
    <row r="48" spans="1:60" ht="22.5" outlineLevel="1" x14ac:dyDescent="0.2">
      <c r="A48" s="244"/>
      <c r="B48" s="176"/>
      <c r="C48" s="216" t="s">
        <v>722</v>
      </c>
      <c r="D48" s="211"/>
      <c r="E48" s="212">
        <v>1</v>
      </c>
      <c r="F48" s="183"/>
      <c r="G48" s="183"/>
      <c r="H48" s="184"/>
      <c r="I48" s="188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</row>
    <row r="49" spans="1:60" outlineLevel="1" x14ac:dyDescent="0.2">
      <c r="A49" s="244">
        <v>16</v>
      </c>
      <c r="B49" s="176" t="s">
        <v>723</v>
      </c>
      <c r="C49" s="204" t="s">
        <v>724</v>
      </c>
      <c r="D49" s="210" t="s">
        <v>188</v>
      </c>
      <c r="E49" s="180">
        <v>2</v>
      </c>
      <c r="F49" s="182"/>
      <c r="G49" s="183">
        <f>ROUND(E49*F49,2)</f>
        <v>0</v>
      </c>
      <c r="H49" s="184"/>
      <c r="I49" s="188" t="s">
        <v>159</v>
      </c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>
        <v>21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</row>
    <row r="50" spans="1:60" ht="22.5" outlineLevel="1" x14ac:dyDescent="0.2">
      <c r="A50" s="244"/>
      <c r="B50" s="176"/>
      <c r="C50" s="216" t="s">
        <v>725</v>
      </c>
      <c r="D50" s="211"/>
      <c r="E50" s="212">
        <v>2</v>
      </c>
      <c r="F50" s="183"/>
      <c r="G50" s="183"/>
      <c r="H50" s="184"/>
      <c r="I50" s="188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</row>
    <row r="51" spans="1:60" ht="22.5" outlineLevel="1" x14ac:dyDescent="0.2">
      <c r="A51" s="244"/>
      <c r="B51" s="176"/>
      <c r="C51" s="216" t="s">
        <v>726</v>
      </c>
      <c r="D51" s="211"/>
      <c r="E51" s="212"/>
      <c r="F51" s="183"/>
      <c r="G51" s="183"/>
      <c r="H51" s="184"/>
      <c r="I51" s="188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</row>
    <row r="52" spans="1:60" outlineLevel="1" x14ac:dyDescent="0.2">
      <c r="A52" s="244">
        <v>17</v>
      </c>
      <c r="B52" s="176" t="s">
        <v>727</v>
      </c>
      <c r="C52" s="204" t="s">
        <v>728</v>
      </c>
      <c r="D52" s="210" t="s">
        <v>188</v>
      </c>
      <c r="E52" s="180">
        <v>1</v>
      </c>
      <c r="F52" s="182"/>
      <c r="G52" s="183">
        <f>ROUND(E52*F52,2)</f>
        <v>0</v>
      </c>
      <c r="H52" s="184"/>
      <c r="I52" s="188" t="s">
        <v>159</v>
      </c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>
        <v>21</v>
      </c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</row>
    <row r="53" spans="1:60" outlineLevel="1" x14ac:dyDescent="0.2">
      <c r="A53" s="244"/>
      <c r="B53" s="176"/>
      <c r="C53" s="216" t="s">
        <v>729</v>
      </c>
      <c r="D53" s="211"/>
      <c r="E53" s="212">
        <v>1</v>
      </c>
      <c r="F53" s="183"/>
      <c r="G53" s="183"/>
      <c r="H53" s="184"/>
      <c r="I53" s="188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</row>
    <row r="54" spans="1:60" x14ac:dyDescent="0.2">
      <c r="A54" s="245" t="s">
        <v>155</v>
      </c>
      <c r="B54" s="175" t="s">
        <v>103</v>
      </c>
      <c r="C54" s="203" t="s">
        <v>107</v>
      </c>
      <c r="D54" s="209"/>
      <c r="E54" s="179"/>
      <c r="F54" s="317">
        <f>SUM(G55:G66)</f>
        <v>0</v>
      </c>
      <c r="G54" s="318"/>
      <c r="H54" s="181"/>
      <c r="I54" s="187"/>
    </row>
    <row r="55" spans="1:60" outlineLevel="1" x14ac:dyDescent="0.2">
      <c r="A55" s="244">
        <v>18</v>
      </c>
      <c r="B55" s="176" t="s">
        <v>730</v>
      </c>
      <c r="C55" s="204" t="s">
        <v>731</v>
      </c>
      <c r="D55" s="210" t="s">
        <v>192</v>
      </c>
      <c r="E55" s="180">
        <v>5</v>
      </c>
      <c r="F55" s="182"/>
      <c r="G55" s="183">
        <f>ROUND(E55*F55,2)</f>
        <v>0</v>
      </c>
      <c r="H55" s="184"/>
      <c r="I55" s="188" t="s">
        <v>159</v>
      </c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>
        <v>21</v>
      </c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</row>
    <row r="56" spans="1:60" outlineLevel="1" x14ac:dyDescent="0.2">
      <c r="A56" s="244">
        <v>19</v>
      </c>
      <c r="B56" s="176" t="s">
        <v>732</v>
      </c>
      <c r="C56" s="204" t="s">
        <v>733</v>
      </c>
      <c r="D56" s="210" t="s">
        <v>188</v>
      </c>
      <c r="E56" s="241">
        <v>10</v>
      </c>
      <c r="F56" s="182"/>
      <c r="G56" s="183">
        <f>ROUND(E56*F56,2)</f>
        <v>0</v>
      </c>
      <c r="H56" s="184"/>
      <c r="I56" s="188" t="s">
        <v>159</v>
      </c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>
        <v>21</v>
      </c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</row>
    <row r="57" spans="1:60" ht="22.5" outlineLevel="1" x14ac:dyDescent="0.2">
      <c r="A57" s="244"/>
      <c r="B57" s="176"/>
      <c r="C57" s="243" t="s">
        <v>734</v>
      </c>
      <c r="D57" s="211"/>
      <c r="E57" s="242">
        <v>10</v>
      </c>
      <c r="F57" s="183"/>
      <c r="G57" s="183"/>
      <c r="H57" s="184"/>
      <c r="I57" s="188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</row>
    <row r="58" spans="1:60" outlineLevel="1" x14ac:dyDescent="0.2">
      <c r="A58" s="244"/>
      <c r="B58" s="176"/>
      <c r="C58" s="216" t="s">
        <v>735</v>
      </c>
      <c r="D58" s="211"/>
      <c r="E58" s="242"/>
      <c r="F58" s="183"/>
      <c r="G58" s="183"/>
      <c r="H58" s="184"/>
      <c r="I58" s="188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</row>
    <row r="59" spans="1:60" outlineLevel="1" x14ac:dyDescent="0.2">
      <c r="A59" s="244">
        <v>20</v>
      </c>
      <c r="B59" s="176" t="s">
        <v>736</v>
      </c>
      <c r="C59" s="204" t="s">
        <v>308</v>
      </c>
      <c r="D59" s="210" t="s">
        <v>188</v>
      </c>
      <c r="E59" s="241">
        <v>10</v>
      </c>
      <c r="F59" s="182"/>
      <c r="G59" s="183">
        <f>ROUND(E59*F59,2)</f>
        <v>0</v>
      </c>
      <c r="H59" s="184"/>
      <c r="I59" s="188" t="s">
        <v>159</v>
      </c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>
        <v>21</v>
      </c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</row>
    <row r="60" spans="1:60" outlineLevel="1" x14ac:dyDescent="0.2">
      <c r="A60" s="244"/>
      <c r="B60" s="176"/>
      <c r="C60" s="216" t="s">
        <v>737</v>
      </c>
      <c r="D60" s="211"/>
      <c r="E60" s="242">
        <v>10</v>
      </c>
      <c r="F60" s="183"/>
      <c r="G60" s="183"/>
      <c r="H60" s="184"/>
      <c r="I60" s="188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</row>
    <row r="61" spans="1:60" outlineLevel="1" x14ac:dyDescent="0.2">
      <c r="A61" s="244">
        <v>21</v>
      </c>
      <c r="B61" s="176" t="s">
        <v>738</v>
      </c>
      <c r="C61" s="247" t="s">
        <v>739</v>
      </c>
      <c r="D61" s="210" t="s">
        <v>188</v>
      </c>
      <c r="E61" s="241">
        <v>1</v>
      </c>
      <c r="F61" s="182"/>
      <c r="G61" s="183">
        <f>ROUND(E61*F61,2)</f>
        <v>0</v>
      </c>
      <c r="H61" s="184"/>
      <c r="I61" s="188" t="s">
        <v>159</v>
      </c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>
        <v>21</v>
      </c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</row>
    <row r="62" spans="1:60" outlineLevel="1" x14ac:dyDescent="0.2">
      <c r="A62" s="244"/>
      <c r="B62" s="176"/>
      <c r="C62" s="243" t="s">
        <v>740</v>
      </c>
      <c r="D62" s="211"/>
      <c r="E62" s="242">
        <v>1</v>
      </c>
      <c r="F62" s="183"/>
      <c r="G62" s="183"/>
      <c r="H62" s="184"/>
      <c r="I62" s="188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</row>
    <row r="63" spans="1:60" outlineLevel="1" x14ac:dyDescent="0.2">
      <c r="A63" s="244">
        <v>22</v>
      </c>
      <c r="B63" s="176" t="s">
        <v>741</v>
      </c>
      <c r="C63" s="247" t="s">
        <v>742</v>
      </c>
      <c r="D63" s="210" t="s">
        <v>188</v>
      </c>
      <c r="E63" s="180">
        <v>1</v>
      </c>
      <c r="F63" s="182"/>
      <c r="G63" s="183">
        <f>ROUND(E63*F63,2)</f>
        <v>0</v>
      </c>
      <c r="H63" s="184"/>
      <c r="I63" s="188" t="s">
        <v>159</v>
      </c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>
        <v>21</v>
      </c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</row>
    <row r="64" spans="1:60" outlineLevel="1" x14ac:dyDescent="0.2">
      <c r="A64" s="244"/>
      <c r="B64" s="176"/>
      <c r="C64" s="243" t="s">
        <v>743</v>
      </c>
      <c r="D64" s="211"/>
      <c r="E64" s="212">
        <v>1</v>
      </c>
      <c r="F64" s="183"/>
      <c r="G64" s="183"/>
      <c r="H64" s="184"/>
      <c r="I64" s="188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</row>
    <row r="65" spans="1:60" outlineLevel="1" x14ac:dyDescent="0.2">
      <c r="A65" s="244">
        <v>23</v>
      </c>
      <c r="B65" s="176" t="s">
        <v>744</v>
      </c>
      <c r="C65" s="247" t="s">
        <v>745</v>
      </c>
      <c r="D65" s="210" t="s">
        <v>188</v>
      </c>
      <c r="E65" s="241">
        <v>1</v>
      </c>
      <c r="F65" s="182"/>
      <c r="G65" s="183">
        <f>ROUND(E65*F65,2)</f>
        <v>0</v>
      </c>
      <c r="H65" s="184"/>
      <c r="I65" s="188" t="s">
        <v>159</v>
      </c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>
        <v>21</v>
      </c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</row>
    <row r="66" spans="1:60" outlineLevel="1" x14ac:dyDescent="0.2">
      <c r="A66" s="244"/>
      <c r="B66" s="176"/>
      <c r="C66" s="243" t="s">
        <v>746</v>
      </c>
      <c r="D66" s="211"/>
      <c r="E66" s="242">
        <v>1</v>
      </c>
      <c r="F66" s="183"/>
      <c r="G66" s="183"/>
      <c r="H66" s="184"/>
      <c r="I66" s="188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</row>
    <row r="67" spans="1:60" x14ac:dyDescent="0.2">
      <c r="A67" s="245" t="s">
        <v>155</v>
      </c>
      <c r="B67" s="175" t="s">
        <v>108</v>
      </c>
      <c r="C67" s="203" t="s">
        <v>109</v>
      </c>
      <c r="D67" s="209"/>
      <c r="E67" s="179"/>
      <c r="F67" s="317">
        <f>SUM(G68:G86)</f>
        <v>0</v>
      </c>
      <c r="G67" s="318"/>
      <c r="H67" s="181"/>
      <c r="I67" s="187"/>
    </row>
    <row r="68" spans="1:60" outlineLevel="1" x14ac:dyDescent="0.2">
      <c r="A68" s="244">
        <v>24</v>
      </c>
      <c r="B68" s="176" t="s">
        <v>747</v>
      </c>
      <c r="C68" s="204" t="s">
        <v>748</v>
      </c>
      <c r="D68" s="210" t="s">
        <v>188</v>
      </c>
      <c r="E68" s="180">
        <v>3</v>
      </c>
      <c r="F68" s="182"/>
      <c r="G68" s="183">
        <f>ROUND(E68*F68,2)</f>
        <v>0</v>
      </c>
      <c r="H68" s="184"/>
      <c r="I68" s="188" t="s">
        <v>159</v>
      </c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>
        <v>21</v>
      </c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</row>
    <row r="69" spans="1:60" outlineLevel="1" x14ac:dyDescent="0.2">
      <c r="A69" s="244"/>
      <c r="B69" s="176"/>
      <c r="C69" s="216" t="s">
        <v>749</v>
      </c>
      <c r="D69" s="211"/>
      <c r="E69" s="212">
        <v>3</v>
      </c>
      <c r="F69" s="183"/>
      <c r="G69" s="183"/>
      <c r="H69" s="184"/>
      <c r="I69" s="188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</row>
    <row r="70" spans="1:60" outlineLevel="1" x14ac:dyDescent="0.2">
      <c r="A70" s="244">
        <v>25</v>
      </c>
      <c r="B70" s="176" t="s">
        <v>750</v>
      </c>
      <c r="C70" s="204" t="s">
        <v>751</v>
      </c>
      <c r="D70" s="210" t="s">
        <v>192</v>
      </c>
      <c r="E70" s="180">
        <v>1</v>
      </c>
      <c r="F70" s="182"/>
      <c r="G70" s="183">
        <f>ROUND(E70*F70,2)</f>
        <v>0</v>
      </c>
      <c r="H70" s="184"/>
      <c r="I70" s="188" t="s">
        <v>159</v>
      </c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>
        <v>21</v>
      </c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</row>
    <row r="71" spans="1:60" outlineLevel="1" x14ac:dyDescent="0.2">
      <c r="A71" s="244"/>
      <c r="B71" s="176"/>
      <c r="C71" s="216" t="s">
        <v>481</v>
      </c>
      <c r="D71" s="211"/>
      <c r="E71" s="212">
        <v>1</v>
      </c>
      <c r="F71" s="183"/>
      <c r="G71" s="183"/>
      <c r="H71" s="184"/>
      <c r="I71" s="188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</row>
    <row r="72" spans="1:60" ht="22.5" outlineLevel="1" x14ac:dyDescent="0.2">
      <c r="A72" s="244"/>
      <c r="B72" s="176"/>
      <c r="C72" s="216" t="s">
        <v>752</v>
      </c>
      <c r="D72" s="211"/>
      <c r="E72" s="212"/>
      <c r="F72" s="183"/>
      <c r="G72" s="183"/>
      <c r="H72" s="184"/>
      <c r="I72" s="188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</row>
    <row r="73" spans="1:60" ht="22.5" outlineLevel="1" x14ac:dyDescent="0.2">
      <c r="A73" s="244"/>
      <c r="B73" s="176"/>
      <c r="C73" s="216" t="s">
        <v>753</v>
      </c>
      <c r="D73" s="211"/>
      <c r="E73" s="212"/>
      <c r="F73" s="183"/>
      <c r="G73" s="183"/>
      <c r="H73" s="184"/>
      <c r="I73" s="188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</row>
    <row r="74" spans="1:60" ht="22.5" outlineLevel="1" x14ac:dyDescent="0.2">
      <c r="A74" s="244"/>
      <c r="B74" s="176"/>
      <c r="C74" s="216" t="s">
        <v>754</v>
      </c>
      <c r="D74" s="211"/>
      <c r="E74" s="212"/>
      <c r="F74" s="183"/>
      <c r="G74" s="183"/>
      <c r="H74" s="184"/>
      <c r="I74" s="188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</row>
    <row r="75" spans="1:60" outlineLevel="1" x14ac:dyDescent="0.2">
      <c r="A75" s="244"/>
      <c r="B75" s="176"/>
      <c r="C75" s="216" t="s">
        <v>755</v>
      </c>
      <c r="D75" s="211"/>
      <c r="E75" s="212"/>
      <c r="F75" s="183"/>
      <c r="G75" s="183"/>
      <c r="H75" s="184"/>
      <c r="I75" s="188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</row>
    <row r="76" spans="1:60" ht="33.75" outlineLevel="1" x14ac:dyDescent="0.2">
      <c r="A76" s="244"/>
      <c r="B76" s="176"/>
      <c r="C76" s="216" t="s">
        <v>756</v>
      </c>
      <c r="D76" s="211"/>
      <c r="E76" s="212"/>
      <c r="F76" s="183"/>
      <c r="G76" s="183"/>
      <c r="H76" s="184"/>
      <c r="I76" s="188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</row>
    <row r="77" spans="1:60" outlineLevel="1" x14ac:dyDescent="0.2">
      <c r="A77" s="244"/>
      <c r="B77" s="176"/>
      <c r="C77" s="216" t="s">
        <v>757</v>
      </c>
      <c r="D77" s="211"/>
      <c r="E77" s="212"/>
      <c r="F77" s="183"/>
      <c r="G77" s="183"/>
      <c r="H77" s="184"/>
      <c r="I77" s="188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</row>
    <row r="78" spans="1:60" outlineLevel="1" x14ac:dyDescent="0.2">
      <c r="A78" s="244"/>
      <c r="B78" s="176"/>
      <c r="C78" s="216" t="s">
        <v>758</v>
      </c>
      <c r="D78" s="211"/>
      <c r="E78" s="212"/>
      <c r="F78" s="183"/>
      <c r="G78" s="183"/>
      <c r="H78" s="184"/>
      <c r="I78" s="188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</row>
    <row r="79" spans="1:60" outlineLevel="1" x14ac:dyDescent="0.2">
      <c r="A79" s="244"/>
      <c r="B79" s="176"/>
      <c r="C79" s="216" t="s">
        <v>759</v>
      </c>
      <c r="D79" s="211"/>
      <c r="E79" s="212"/>
      <c r="F79" s="183"/>
      <c r="G79" s="183"/>
      <c r="H79" s="184"/>
      <c r="I79" s="188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</row>
    <row r="80" spans="1:60" outlineLevel="1" x14ac:dyDescent="0.2">
      <c r="A80" s="244"/>
      <c r="B80" s="176"/>
      <c r="C80" s="216" t="s">
        <v>760</v>
      </c>
      <c r="D80" s="211"/>
      <c r="E80" s="212"/>
      <c r="F80" s="183"/>
      <c r="G80" s="183"/>
      <c r="H80" s="184"/>
      <c r="I80" s="188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</row>
    <row r="81" spans="1:60" ht="22.5" outlineLevel="1" x14ac:dyDescent="0.2">
      <c r="A81" s="244"/>
      <c r="B81" s="176"/>
      <c r="C81" s="216" t="s">
        <v>761</v>
      </c>
      <c r="D81" s="211"/>
      <c r="E81" s="212"/>
      <c r="F81" s="183"/>
      <c r="G81" s="183"/>
      <c r="H81" s="184"/>
      <c r="I81" s="188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</row>
    <row r="82" spans="1:60" outlineLevel="1" x14ac:dyDescent="0.2">
      <c r="A82" s="244">
        <v>26</v>
      </c>
      <c r="B82" s="176" t="s">
        <v>762</v>
      </c>
      <c r="C82" s="204" t="s">
        <v>763</v>
      </c>
      <c r="D82" s="210" t="s">
        <v>192</v>
      </c>
      <c r="E82" s="180">
        <v>1</v>
      </c>
      <c r="F82" s="182"/>
      <c r="G82" s="183">
        <f>ROUND(E82*F82,2)</f>
        <v>0</v>
      </c>
      <c r="H82" s="184"/>
      <c r="I82" s="188" t="s">
        <v>159</v>
      </c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>
        <v>21</v>
      </c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</row>
    <row r="83" spans="1:60" outlineLevel="1" x14ac:dyDescent="0.2">
      <c r="A83" s="244"/>
      <c r="B83" s="176"/>
      <c r="C83" s="216" t="s">
        <v>481</v>
      </c>
      <c r="D83" s="211"/>
      <c r="E83" s="212">
        <v>1</v>
      </c>
      <c r="F83" s="183"/>
      <c r="G83" s="183"/>
      <c r="H83" s="184"/>
      <c r="I83" s="188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</row>
    <row r="84" spans="1:60" outlineLevel="1" x14ac:dyDescent="0.2">
      <c r="A84" s="244"/>
      <c r="B84" s="176"/>
      <c r="C84" s="216" t="s">
        <v>764</v>
      </c>
      <c r="D84" s="211"/>
      <c r="E84" s="212"/>
      <c r="F84" s="183"/>
      <c r="G84" s="183"/>
      <c r="H84" s="184"/>
      <c r="I84" s="188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</row>
    <row r="85" spans="1:60" outlineLevel="1" x14ac:dyDescent="0.2">
      <c r="A85" s="244">
        <v>27</v>
      </c>
      <c r="B85" s="176" t="s">
        <v>391</v>
      </c>
      <c r="C85" s="204" t="s">
        <v>765</v>
      </c>
      <c r="D85" s="210" t="s">
        <v>188</v>
      </c>
      <c r="E85" s="180">
        <v>1</v>
      </c>
      <c r="F85" s="182"/>
      <c r="G85" s="183">
        <f>ROUND(E85*F85,2)</f>
        <v>0</v>
      </c>
      <c r="H85" s="184"/>
      <c r="I85" s="188" t="s">
        <v>159</v>
      </c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>
        <v>21</v>
      </c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</row>
    <row r="86" spans="1:60" outlineLevel="1" x14ac:dyDescent="0.2">
      <c r="A86" s="244"/>
      <c r="B86" s="176"/>
      <c r="C86" s="216" t="s">
        <v>766</v>
      </c>
      <c r="D86" s="211"/>
      <c r="E86" s="212">
        <v>1</v>
      </c>
      <c r="F86" s="183"/>
      <c r="G86" s="183"/>
      <c r="H86" s="184"/>
      <c r="I86" s="188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</row>
    <row r="87" spans="1:60" outlineLevel="1" x14ac:dyDescent="0.2">
      <c r="A87" s="244"/>
      <c r="B87" s="176"/>
      <c r="C87" s="243"/>
      <c r="D87" s="211"/>
      <c r="E87" s="242"/>
      <c r="F87" s="184"/>
      <c r="G87" s="249"/>
      <c r="H87" s="184"/>
      <c r="I87" s="188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</row>
    <row r="88" spans="1:60" outlineLevel="1" x14ac:dyDescent="0.2">
      <c r="A88" s="244"/>
      <c r="B88" s="176"/>
      <c r="C88" s="243"/>
      <c r="D88" s="211"/>
      <c r="E88" s="242"/>
      <c r="F88" s="184"/>
      <c r="G88" s="249"/>
      <c r="H88" s="184"/>
      <c r="I88" s="188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</row>
    <row r="89" spans="1:60" x14ac:dyDescent="0.2">
      <c r="A89" s="245" t="s">
        <v>155</v>
      </c>
      <c r="B89" s="175" t="s">
        <v>113</v>
      </c>
      <c r="C89" s="203" t="s">
        <v>114</v>
      </c>
      <c r="D89" s="209"/>
      <c r="E89" s="179"/>
      <c r="F89" s="317">
        <f>SUM(G90:G104)</f>
        <v>0</v>
      </c>
      <c r="G89" s="318"/>
      <c r="H89" s="181"/>
      <c r="I89" s="187"/>
    </row>
    <row r="90" spans="1:60" outlineLevel="1" x14ac:dyDescent="0.2">
      <c r="A90" s="244">
        <v>28</v>
      </c>
      <c r="B90" s="176" t="s">
        <v>767</v>
      </c>
      <c r="C90" s="204" t="s">
        <v>768</v>
      </c>
      <c r="D90" s="210" t="s">
        <v>188</v>
      </c>
      <c r="E90" s="241">
        <v>15</v>
      </c>
      <c r="F90" s="182"/>
      <c r="G90" s="183">
        <f>ROUND(E90*F90,2)</f>
        <v>0</v>
      </c>
      <c r="H90" s="184"/>
      <c r="I90" s="188" t="s">
        <v>159</v>
      </c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>
        <v>21</v>
      </c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</row>
    <row r="91" spans="1:60" ht="22.5" outlineLevel="1" x14ac:dyDescent="0.2">
      <c r="A91" s="244"/>
      <c r="B91" s="176"/>
      <c r="C91" s="243" t="s">
        <v>769</v>
      </c>
      <c r="D91" s="211"/>
      <c r="E91" s="242">
        <v>15</v>
      </c>
      <c r="F91" s="183"/>
      <c r="G91" s="183"/>
      <c r="H91" s="184"/>
      <c r="I91" s="188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</row>
    <row r="92" spans="1:60" outlineLevel="1" x14ac:dyDescent="0.2">
      <c r="A92" s="244">
        <v>29</v>
      </c>
      <c r="B92" s="176" t="s">
        <v>770</v>
      </c>
      <c r="C92" s="204" t="s">
        <v>771</v>
      </c>
      <c r="D92" s="210" t="s">
        <v>188</v>
      </c>
      <c r="E92" s="180">
        <v>1</v>
      </c>
      <c r="F92" s="182"/>
      <c r="G92" s="183">
        <f>ROUND(E92*F92,2)</f>
        <v>0</v>
      </c>
      <c r="H92" s="184"/>
      <c r="I92" s="188" t="s">
        <v>159</v>
      </c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>
        <v>21</v>
      </c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</row>
    <row r="93" spans="1:60" ht="33.75" outlineLevel="1" x14ac:dyDescent="0.2">
      <c r="A93" s="244"/>
      <c r="B93" s="176"/>
      <c r="C93" s="216" t="s">
        <v>772</v>
      </c>
      <c r="D93" s="211"/>
      <c r="E93" s="212">
        <v>1</v>
      </c>
      <c r="F93" s="183"/>
      <c r="G93" s="183"/>
      <c r="H93" s="184"/>
      <c r="I93" s="188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</row>
    <row r="94" spans="1:60" ht="33.75" outlineLevel="1" x14ac:dyDescent="0.2">
      <c r="A94" s="244"/>
      <c r="B94" s="176"/>
      <c r="C94" s="216" t="s">
        <v>773</v>
      </c>
      <c r="D94" s="211"/>
      <c r="E94" s="212"/>
      <c r="F94" s="183"/>
      <c r="G94" s="183"/>
      <c r="H94" s="184"/>
      <c r="I94" s="188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</row>
    <row r="95" spans="1:60" outlineLevel="1" x14ac:dyDescent="0.2">
      <c r="A95" s="244"/>
      <c r="B95" s="176"/>
      <c r="C95" s="216" t="s">
        <v>586</v>
      </c>
      <c r="D95" s="211"/>
      <c r="E95" s="212"/>
      <c r="F95" s="183"/>
      <c r="G95" s="183"/>
      <c r="H95" s="184"/>
      <c r="I95" s="188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</row>
    <row r="96" spans="1:60" outlineLevel="1" x14ac:dyDescent="0.2">
      <c r="A96" s="244">
        <v>30</v>
      </c>
      <c r="B96" s="176" t="s">
        <v>774</v>
      </c>
      <c r="C96" s="204" t="s">
        <v>775</v>
      </c>
      <c r="D96" s="210" t="s">
        <v>188</v>
      </c>
      <c r="E96" s="180">
        <v>1</v>
      </c>
      <c r="F96" s="182"/>
      <c r="G96" s="183">
        <f>ROUND(E96*F96,2)</f>
        <v>0</v>
      </c>
      <c r="H96" s="184"/>
      <c r="I96" s="188" t="s">
        <v>159</v>
      </c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>
        <v>21</v>
      </c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</row>
    <row r="97" spans="1:60" ht="33.75" outlineLevel="1" x14ac:dyDescent="0.2">
      <c r="A97" s="244"/>
      <c r="B97" s="176"/>
      <c r="C97" s="216" t="s">
        <v>776</v>
      </c>
      <c r="D97" s="211"/>
      <c r="E97" s="212">
        <v>1</v>
      </c>
      <c r="F97" s="183"/>
      <c r="G97" s="183"/>
      <c r="H97" s="184"/>
      <c r="I97" s="188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</row>
    <row r="98" spans="1:60" outlineLevel="1" x14ac:dyDescent="0.2">
      <c r="A98" s="244"/>
      <c r="B98" s="176"/>
      <c r="C98" s="216" t="s">
        <v>586</v>
      </c>
      <c r="D98" s="211"/>
      <c r="E98" s="212"/>
      <c r="F98" s="183"/>
      <c r="G98" s="183"/>
      <c r="H98" s="184"/>
      <c r="I98" s="188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</row>
    <row r="99" spans="1:60" outlineLevel="1" x14ac:dyDescent="0.2">
      <c r="A99" s="244">
        <v>31</v>
      </c>
      <c r="B99" s="176" t="s">
        <v>777</v>
      </c>
      <c r="C99" s="204" t="s">
        <v>778</v>
      </c>
      <c r="D99" s="210" t="s">
        <v>188</v>
      </c>
      <c r="E99" s="180">
        <v>10</v>
      </c>
      <c r="F99" s="182"/>
      <c r="G99" s="183">
        <f>ROUND(E99*F99,2)</f>
        <v>0</v>
      </c>
      <c r="H99" s="184"/>
      <c r="I99" s="188" t="s">
        <v>159</v>
      </c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>
        <v>21</v>
      </c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</row>
    <row r="100" spans="1:60" ht="22.5" outlineLevel="1" x14ac:dyDescent="0.2">
      <c r="A100" s="244"/>
      <c r="B100" s="176"/>
      <c r="C100" s="216" t="s">
        <v>779</v>
      </c>
      <c r="D100" s="211"/>
      <c r="E100" s="212">
        <v>10</v>
      </c>
      <c r="F100" s="183"/>
      <c r="G100" s="183"/>
      <c r="H100" s="184"/>
      <c r="I100" s="188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</row>
    <row r="101" spans="1:60" outlineLevel="1" x14ac:dyDescent="0.2">
      <c r="A101" s="244">
        <v>32</v>
      </c>
      <c r="B101" s="176" t="s">
        <v>780</v>
      </c>
      <c r="C101" s="204" t="s">
        <v>781</v>
      </c>
      <c r="D101" s="210" t="s">
        <v>188</v>
      </c>
      <c r="E101" s="180">
        <v>10</v>
      </c>
      <c r="F101" s="182"/>
      <c r="G101" s="183">
        <f>ROUND(E101*F101,2)</f>
        <v>0</v>
      </c>
      <c r="H101" s="184"/>
      <c r="I101" s="188" t="s">
        <v>159</v>
      </c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>
        <v>21</v>
      </c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</row>
    <row r="102" spans="1:60" ht="33.75" outlineLevel="1" x14ac:dyDescent="0.2">
      <c r="A102" s="244"/>
      <c r="B102" s="176"/>
      <c r="C102" s="216" t="s">
        <v>782</v>
      </c>
      <c r="D102" s="211"/>
      <c r="E102" s="212">
        <v>10</v>
      </c>
      <c r="F102" s="183"/>
      <c r="G102" s="183"/>
      <c r="H102" s="184"/>
      <c r="I102" s="188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</row>
    <row r="103" spans="1:60" outlineLevel="1" x14ac:dyDescent="0.2">
      <c r="A103" s="244"/>
      <c r="B103" s="176"/>
      <c r="C103" s="216" t="s">
        <v>783</v>
      </c>
      <c r="D103" s="211"/>
      <c r="E103" s="212"/>
      <c r="F103" s="183"/>
      <c r="G103" s="183"/>
      <c r="H103" s="184"/>
      <c r="I103" s="188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</row>
    <row r="104" spans="1:60" ht="13.5" outlineLevel="1" thickBot="1" x14ac:dyDescent="0.25">
      <c r="A104" s="246">
        <v>33</v>
      </c>
      <c r="B104" s="195" t="s">
        <v>784</v>
      </c>
      <c r="C104" s="221" t="s">
        <v>785</v>
      </c>
      <c r="D104" s="218" t="s">
        <v>188</v>
      </c>
      <c r="E104" s="219">
        <v>5</v>
      </c>
      <c r="F104" s="220"/>
      <c r="G104" s="215">
        <f>ROUND(E104*F104,2)</f>
        <v>0</v>
      </c>
      <c r="H104" s="196"/>
      <c r="I104" s="197" t="s">
        <v>159</v>
      </c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>
        <v>21</v>
      </c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</row>
    <row r="105" spans="1:60" outlineLevel="1" x14ac:dyDescent="0.2">
      <c r="A105" s="258"/>
      <c r="B105" s="259"/>
      <c r="C105" s="263"/>
      <c r="D105" s="260"/>
      <c r="E105" s="264"/>
      <c r="F105" s="261"/>
      <c r="G105" s="262"/>
      <c r="H105" s="262"/>
      <c r="I105" s="262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</row>
    <row r="106" spans="1:60" ht="3" customHeight="1" x14ac:dyDescent="0.2">
      <c r="C106" s="81"/>
      <c r="D106" s="146"/>
      <c r="AK106">
        <f>SUM(AK1:AK104)</f>
        <v>0</v>
      </c>
      <c r="AL106">
        <f>SUM(AL1:AL104)</f>
        <v>0</v>
      </c>
      <c r="AN106">
        <v>15</v>
      </c>
      <c r="AO106">
        <v>21</v>
      </c>
    </row>
    <row r="107" spans="1:60" ht="13.5" hidden="1" thickBot="1" x14ac:dyDescent="0.25">
      <c r="A107" s="198"/>
      <c r="B107" s="199" t="s">
        <v>176</v>
      </c>
      <c r="C107" s="205"/>
      <c r="D107" s="200"/>
      <c r="E107" s="201"/>
      <c r="F107" s="201"/>
      <c r="G107" s="202">
        <f>F8+F23+F54+F67+F89</f>
        <v>0</v>
      </c>
      <c r="AN107">
        <f>SUMIF(AM8:AM106,AN106,G8:G106)</f>
        <v>0</v>
      </c>
      <c r="AO107">
        <f>SUMIF(AM8:AM106,AO106,G8:G106)</f>
        <v>0</v>
      </c>
    </row>
    <row r="108" spans="1:60" x14ac:dyDescent="0.2">
      <c r="D108" s="146"/>
    </row>
    <row r="109" spans="1:60" x14ac:dyDescent="0.2">
      <c r="D109" s="146"/>
    </row>
    <row r="110" spans="1:60" x14ac:dyDescent="0.2">
      <c r="D110" s="146"/>
    </row>
    <row r="111" spans="1:60" x14ac:dyDescent="0.2">
      <c r="D111" s="146"/>
    </row>
    <row r="112" spans="1:60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  <row r="5001" spans="4:4" x14ac:dyDescent="0.2">
      <c r="D5001" s="146"/>
    </row>
    <row r="5002" spans="4:4" x14ac:dyDescent="0.2">
      <c r="D5002" s="146"/>
    </row>
    <row r="5003" spans="4:4" x14ac:dyDescent="0.2">
      <c r="D5003" s="146"/>
    </row>
    <row r="5004" spans="4:4" x14ac:dyDescent="0.2">
      <c r="D5004" s="146"/>
    </row>
    <row r="5005" spans="4:4" x14ac:dyDescent="0.2">
      <c r="D5005" s="146"/>
    </row>
    <row r="5006" spans="4:4" x14ac:dyDescent="0.2">
      <c r="D5006" s="146"/>
    </row>
    <row r="5007" spans="4:4" x14ac:dyDescent="0.2">
      <c r="D5007" s="146"/>
    </row>
  </sheetData>
  <mergeCells count="7">
    <mergeCell ref="F89:G89"/>
    <mergeCell ref="A1:G1"/>
    <mergeCell ref="C7:G7"/>
    <mergeCell ref="F8:G8"/>
    <mergeCell ref="F23:G23"/>
    <mergeCell ref="F54:G54"/>
    <mergeCell ref="F67:G67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A47" sqref="A47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1325</v>
      </c>
      <c r="B1" s="28" t="str">
        <f>Zakázka!CisloStavby</f>
        <v>IOP-VE-2014</v>
      </c>
      <c r="C1" s="31" t="str">
        <f>Zakázka!NazevStavby</f>
        <v>Vnitřní vybavení expozic, řemeslných a provozních dílen - kompletní dodávka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27</v>
      </c>
      <c r="B2" s="126" t="s">
        <v>56</v>
      </c>
      <c r="C2" s="315" t="s">
        <v>57</v>
      </c>
      <c r="D2" s="304"/>
      <c r="E2" s="304"/>
      <c r="F2" s="304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343" t="s">
        <v>1328</v>
      </c>
      <c r="B4" s="343"/>
      <c r="C4" s="343"/>
      <c r="D4" s="343"/>
      <c r="E4" s="343"/>
      <c r="F4" s="343"/>
      <c r="G4" s="343"/>
      <c r="H4" s="343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03</v>
      </c>
      <c r="H6" s="35"/>
    </row>
    <row r="7" spans="1:10" ht="15.75" customHeight="1" x14ac:dyDescent="0.25">
      <c r="B7" s="305" t="str">
        <f>C2</f>
        <v>PPČ 7a - Expozice lidských dovedností, umu našich předků - interaktivní část</v>
      </c>
      <c r="C7" s="306"/>
      <c r="D7" s="306"/>
      <c r="E7" s="306"/>
      <c r="F7" s="306"/>
      <c r="G7" s="306"/>
      <c r="H7" s="35"/>
    </row>
    <row r="8" spans="1:10" ht="12.75" customHeight="1" x14ac:dyDescent="0.2">
      <c r="H8" s="35"/>
    </row>
    <row r="9" spans="1:10" ht="12.75" customHeight="1" x14ac:dyDescent="0.2">
      <c r="A9" s="32"/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143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7" t="s">
        <v>144</v>
      </c>
      <c r="B16" s="128"/>
      <c r="C16" s="128"/>
      <c r="D16" s="128"/>
      <c r="E16" s="128"/>
      <c r="F16" s="128"/>
      <c r="G16" s="128"/>
      <c r="H16" s="129"/>
      <c r="I16" s="32"/>
      <c r="J16" s="32"/>
    </row>
    <row r="17" spans="1:55" ht="12.75" customHeight="1" x14ac:dyDescent="0.2">
      <c r="A17" s="135" t="s">
        <v>145</v>
      </c>
      <c r="B17" s="136"/>
      <c r="C17" s="137"/>
      <c r="D17" s="137"/>
      <c r="E17" s="137"/>
      <c r="F17" s="137"/>
      <c r="G17" s="138"/>
      <c r="H17" s="139" t="s">
        <v>146</v>
      </c>
      <c r="I17" s="32"/>
      <c r="J17" s="32"/>
    </row>
    <row r="18" spans="1:55" ht="12.75" customHeight="1" x14ac:dyDescent="0.2">
      <c r="A18" s="133" t="s">
        <v>52</v>
      </c>
      <c r="B18" s="131" t="s">
        <v>786</v>
      </c>
      <c r="C18" s="130"/>
      <c r="D18" s="130"/>
      <c r="E18" s="130"/>
      <c r="F18" s="130"/>
      <c r="G18" s="132"/>
      <c r="H18" s="134">
        <f>'03 01 Pol'!G73</f>
        <v>0</v>
      </c>
      <c r="I18" s="32"/>
      <c r="J18" s="32"/>
      <c r="O18">
        <f>'03 01 Pol'!AN73</f>
        <v>0</v>
      </c>
      <c r="P18">
        <f>'03 01 Pol'!AO73</f>
        <v>0</v>
      </c>
    </row>
    <row r="19" spans="1:55" ht="12.75" customHeight="1" x14ac:dyDescent="0.2">
      <c r="A19" s="133" t="s">
        <v>54</v>
      </c>
      <c r="B19" s="131" t="s">
        <v>787</v>
      </c>
      <c r="C19" s="130"/>
      <c r="D19" s="130"/>
      <c r="E19" s="130"/>
      <c r="F19" s="130"/>
      <c r="G19" s="132"/>
      <c r="H19" s="134">
        <f>'03 02 Pol'!G312</f>
        <v>0</v>
      </c>
      <c r="I19" s="32"/>
      <c r="J19" s="32"/>
      <c r="O19">
        <f>'03 02 Pol'!AN312</f>
        <v>0</v>
      </c>
      <c r="P19">
        <f>'03 02 Pol'!AO312</f>
        <v>0</v>
      </c>
    </row>
    <row r="20" spans="1:55" ht="12.75" customHeight="1" x14ac:dyDescent="0.2">
      <c r="A20" s="133" t="s">
        <v>56</v>
      </c>
      <c r="B20" s="131" t="s">
        <v>788</v>
      </c>
      <c r="C20" s="130"/>
      <c r="D20" s="130"/>
      <c r="E20" s="130"/>
      <c r="F20" s="130"/>
      <c r="G20" s="132"/>
      <c r="H20" s="134">
        <f>'03 03 Pol'!G31</f>
        <v>0</v>
      </c>
      <c r="I20" s="32"/>
      <c r="J20" s="32"/>
      <c r="O20">
        <f>'03 03 Pol'!AN31</f>
        <v>0</v>
      </c>
      <c r="P20">
        <f>'03 03 Pol'!AO31</f>
        <v>0</v>
      </c>
    </row>
    <row r="21" spans="1:55" ht="12.75" customHeight="1" thickBot="1" x14ac:dyDescent="0.25">
      <c r="A21" s="140"/>
      <c r="B21" s="141" t="s">
        <v>148</v>
      </c>
      <c r="C21" s="142"/>
      <c r="D21" s="143" t="str">
        <f>B2</f>
        <v>03</v>
      </c>
      <c r="E21" s="142"/>
      <c r="F21" s="142"/>
      <c r="G21" s="144"/>
      <c r="H21" s="145">
        <f>SUM(H18:H20)</f>
        <v>0</v>
      </c>
      <c r="I21" s="32"/>
      <c r="J21" s="32"/>
    </row>
    <row r="22" spans="1:55" ht="12.75" customHeight="1" x14ac:dyDescent="0.2">
      <c r="A22" s="32"/>
      <c r="B22" s="32"/>
      <c r="C22" s="32"/>
      <c r="D22" s="32"/>
      <c r="E22" s="32"/>
      <c r="F22" s="32"/>
      <c r="G22" s="32"/>
      <c r="H22" s="36"/>
      <c r="I22" s="32"/>
      <c r="J22" s="32"/>
    </row>
    <row r="23" spans="1:55" ht="13.5" thickBot="1" x14ac:dyDescent="0.25">
      <c r="A23" s="127" t="s">
        <v>177</v>
      </c>
      <c r="B23" s="128"/>
      <c r="C23" s="128"/>
      <c r="D23" s="206" t="s">
        <v>52</v>
      </c>
      <c r="E23" s="316" t="s">
        <v>786</v>
      </c>
      <c r="F23" s="316"/>
      <c r="G23" s="316"/>
      <c r="H23" s="316"/>
      <c r="I23" s="32"/>
      <c r="J23" s="32"/>
      <c r="BC23" s="107" t="str">
        <f>E23</f>
        <v>Sklepní část - Sladování potranin a alchimistická dílna</v>
      </c>
    </row>
    <row r="24" spans="1:55" ht="12.75" customHeight="1" x14ac:dyDescent="0.2">
      <c r="A24" s="240" t="s">
        <v>178</v>
      </c>
      <c r="B24" s="136"/>
      <c r="C24" s="137"/>
      <c r="D24" s="137"/>
      <c r="E24" s="137"/>
      <c r="F24" s="137"/>
      <c r="G24" s="138"/>
      <c r="H24" s="139" t="s">
        <v>146</v>
      </c>
      <c r="I24" s="32"/>
      <c r="J24" s="32"/>
    </row>
    <row r="25" spans="1:55" ht="12.75" customHeight="1" x14ac:dyDescent="0.2">
      <c r="A25" s="133" t="s">
        <v>74</v>
      </c>
      <c r="B25" s="131" t="s">
        <v>94</v>
      </c>
      <c r="C25" s="130"/>
      <c r="D25" s="130"/>
      <c r="E25" s="130"/>
      <c r="F25" s="130"/>
      <c r="G25" s="132"/>
      <c r="H25" s="207">
        <f>'03 01 Pol'!F8</f>
        <v>0</v>
      </c>
      <c r="I25" s="32"/>
      <c r="J25" s="32"/>
    </row>
    <row r="26" spans="1:55" ht="12.75" customHeight="1" x14ac:dyDescent="0.2">
      <c r="A26" s="133" t="s">
        <v>95</v>
      </c>
      <c r="B26" s="131" t="s">
        <v>97</v>
      </c>
      <c r="C26" s="130"/>
      <c r="D26" s="130"/>
      <c r="E26" s="130"/>
      <c r="F26" s="130"/>
      <c r="G26" s="132"/>
      <c r="H26" s="207">
        <f>'03 01 Pol'!F40</f>
        <v>0</v>
      </c>
      <c r="I26" s="32"/>
      <c r="J26" s="32"/>
    </row>
    <row r="27" spans="1:55" ht="12.75" customHeight="1" thickBot="1" x14ac:dyDescent="0.25">
      <c r="A27" s="140"/>
      <c r="B27" s="141" t="s">
        <v>179</v>
      </c>
      <c r="C27" s="142"/>
      <c r="D27" s="143" t="str">
        <f>D23</f>
        <v>01</v>
      </c>
      <c r="E27" s="142"/>
      <c r="F27" s="142"/>
      <c r="G27" s="144"/>
      <c r="H27" s="208">
        <f>SUM(H25:H26)</f>
        <v>0</v>
      </c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26.25" thickBot="1" x14ac:dyDescent="0.25">
      <c r="A29" s="127" t="s">
        <v>177</v>
      </c>
      <c r="B29" s="128"/>
      <c r="C29" s="128"/>
      <c r="D29" s="206" t="s">
        <v>54</v>
      </c>
      <c r="E29" s="316" t="s">
        <v>787</v>
      </c>
      <c r="F29" s="316"/>
      <c r="G29" s="316"/>
      <c r="H29" s="316"/>
      <c r="I29" s="32"/>
      <c r="J29" s="32"/>
      <c r="BC29" s="107" t="str">
        <f>E29</f>
        <v>1.NP - Expozice lidských dovedností, umu našich předků - interaktivní část</v>
      </c>
    </row>
    <row r="30" spans="1:55" ht="12.75" customHeight="1" x14ac:dyDescent="0.2">
      <c r="A30" s="240" t="s">
        <v>178</v>
      </c>
      <c r="B30" s="136"/>
      <c r="C30" s="137"/>
      <c r="D30" s="137"/>
      <c r="E30" s="137"/>
      <c r="F30" s="137"/>
      <c r="G30" s="138"/>
      <c r="H30" s="139" t="s">
        <v>146</v>
      </c>
      <c r="I30" s="32"/>
      <c r="J30" s="32"/>
    </row>
    <row r="31" spans="1:55" ht="12.75" customHeight="1" x14ac:dyDescent="0.2">
      <c r="A31" s="133" t="s">
        <v>74</v>
      </c>
      <c r="B31" s="131" t="s">
        <v>92</v>
      </c>
      <c r="C31" s="130"/>
      <c r="D31" s="130"/>
      <c r="E31" s="130"/>
      <c r="F31" s="130"/>
      <c r="G31" s="132"/>
      <c r="H31" s="207">
        <f>'03 02 Pol'!F8</f>
        <v>0</v>
      </c>
      <c r="I31" s="32"/>
      <c r="J31" s="32"/>
    </row>
    <row r="32" spans="1:55" ht="12.75" customHeight="1" x14ac:dyDescent="0.2">
      <c r="A32" s="133" t="s">
        <v>95</v>
      </c>
      <c r="B32" s="131" t="s">
        <v>102</v>
      </c>
      <c r="C32" s="130"/>
      <c r="D32" s="130"/>
      <c r="E32" s="130"/>
      <c r="F32" s="130"/>
      <c r="G32" s="132"/>
      <c r="H32" s="207">
        <f>'03 02 Pol'!F17</f>
        <v>0</v>
      </c>
      <c r="I32" s="32"/>
      <c r="J32" s="32"/>
    </row>
    <row r="33" spans="1:55" ht="12.75" customHeight="1" x14ac:dyDescent="0.2">
      <c r="A33" s="133" t="s">
        <v>103</v>
      </c>
      <c r="B33" s="131" t="s">
        <v>106</v>
      </c>
      <c r="C33" s="130"/>
      <c r="D33" s="130"/>
      <c r="E33" s="130"/>
      <c r="F33" s="130"/>
      <c r="G33" s="132"/>
      <c r="H33" s="207">
        <f>'03 02 Pol'!F34</f>
        <v>0</v>
      </c>
      <c r="I33" s="32"/>
      <c r="J33" s="32"/>
    </row>
    <row r="34" spans="1:55" ht="12.75" customHeight="1" x14ac:dyDescent="0.2">
      <c r="A34" s="133" t="s">
        <v>108</v>
      </c>
      <c r="B34" s="131" t="s">
        <v>110</v>
      </c>
      <c r="C34" s="130"/>
      <c r="D34" s="130"/>
      <c r="E34" s="130"/>
      <c r="F34" s="130"/>
      <c r="G34" s="132"/>
      <c r="H34" s="207">
        <f>'03 02 Pol'!F49</f>
        <v>0</v>
      </c>
      <c r="I34" s="32"/>
      <c r="J34" s="32"/>
    </row>
    <row r="35" spans="1:55" ht="12.75" customHeight="1" x14ac:dyDescent="0.2">
      <c r="A35" s="133" t="s">
        <v>113</v>
      </c>
      <c r="B35" s="131" t="s">
        <v>115</v>
      </c>
      <c r="C35" s="130"/>
      <c r="D35" s="130"/>
      <c r="E35" s="130"/>
      <c r="F35" s="130"/>
      <c r="G35" s="132"/>
      <c r="H35" s="207">
        <f>'03 02 Pol'!F111</f>
        <v>0</v>
      </c>
      <c r="I35" s="32"/>
      <c r="J35" s="32"/>
    </row>
    <row r="36" spans="1:55" ht="12.75" customHeight="1" x14ac:dyDescent="0.2">
      <c r="A36" s="133" t="s">
        <v>118</v>
      </c>
      <c r="B36" s="131" t="s">
        <v>119</v>
      </c>
      <c r="C36" s="130"/>
      <c r="D36" s="130"/>
      <c r="E36" s="130"/>
      <c r="F36" s="130"/>
      <c r="G36" s="132"/>
      <c r="H36" s="207">
        <f>'03 02 Pol'!F125</f>
        <v>0</v>
      </c>
      <c r="I36" s="32"/>
      <c r="J36" s="32"/>
    </row>
    <row r="37" spans="1:55" ht="12.75" customHeight="1" x14ac:dyDescent="0.2">
      <c r="A37" s="133" t="s">
        <v>121</v>
      </c>
      <c r="B37" s="131" t="s">
        <v>123</v>
      </c>
      <c r="C37" s="130"/>
      <c r="D37" s="130"/>
      <c r="E37" s="130"/>
      <c r="F37" s="130"/>
      <c r="G37" s="132"/>
      <c r="H37" s="207">
        <f>'03 02 Pol'!F159</f>
        <v>0</v>
      </c>
      <c r="I37" s="32"/>
      <c r="J37" s="32"/>
    </row>
    <row r="38" spans="1:55" ht="12.75" customHeight="1" x14ac:dyDescent="0.2">
      <c r="A38" s="133" t="s">
        <v>124</v>
      </c>
      <c r="B38" s="131" t="s">
        <v>125</v>
      </c>
      <c r="C38" s="130"/>
      <c r="D38" s="130"/>
      <c r="E38" s="130"/>
      <c r="F38" s="130"/>
      <c r="G38" s="132"/>
      <c r="H38" s="207">
        <f>'03 02 Pol'!F185</f>
        <v>0</v>
      </c>
      <c r="I38" s="32"/>
      <c r="J38" s="32"/>
    </row>
    <row r="39" spans="1:55" ht="12.75" customHeight="1" x14ac:dyDescent="0.2">
      <c r="A39" s="133" t="s">
        <v>126</v>
      </c>
      <c r="B39" s="131" t="s">
        <v>127</v>
      </c>
      <c r="C39" s="130"/>
      <c r="D39" s="130"/>
      <c r="E39" s="130"/>
      <c r="F39" s="130"/>
      <c r="G39" s="132"/>
      <c r="H39" s="207">
        <f>'03 02 Pol'!F208</f>
        <v>0</v>
      </c>
      <c r="I39" s="32"/>
      <c r="J39" s="32"/>
    </row>
    <row r="40" spans="1:55" ht="12.75" customHeight="1" x14ac:dyDescent="0.2">
      <c r="A40" s="133" t="s">
        <v>128</v>
      </c>
      <c r="B40" s="131" t="s">
        <v>129</v>
      </c>
      <c r="C40" s="130"/>
      <c r="D40" s="130"/>
      <c r="E40" s="130"/>
      <c r="F40" s="130"/>
      <c r="G40" s="132"/>
      <c r="H40" s="207">
        <f>'03 02 Pol'!F224</f>
        <v>0</v>
      </c>
      <c r="I40" s="32"/>
      <c r="J40" s="32"/>
    </row>
    <row r="41" spans="1:55" ht="12.75" customHeight="1" x14ac:dyDescent="0.2">
      <c r="A41" s="133" t="s">
        <v>130</v>
      </c>
      <c r="B41" s="131" t="s">
        <v>131</v>
      </c>
      <c r="C41" s="130"/>
      <c r="D41" s="130"/>
      <c r="E41" s="130"/>
      <c r="F41" s="130"/>
      <c r="G41" s="132"/>
      <c r="H41" s="207">
        <f>'03 02 Pol'!F232</f>
        <v>0</v>
      </c>
      <c r="I41" s="32"/>
      <c r="J41" s="32"/>
    </row>
    <row r="42" spans="1:55" ht="12.75" customHeight="1" x14ac:dyDescent="0.2">
      <c r="A42" s="133" t="s">
        <v>132</v>
      </c>
      <c r="B42" s="131" t="s">
        <v>133</v>
      </c>
      <c r="C42" s="130"/>
      <c r="D42" s="130"/>
      <c r="E42" s="130"/>
      <c r="F42" s="130"/>
      <c r="G42" s="132"/>
      <c r="H42" s="207">
        <f>'03 02 Pol'!F262</f>
        <v>0</v>
      </c>
      <c r="I42" s="32"/>
      <c r="J42" s="32"/>
    </row>
    <row r="43" spans="1:55" ht="12.75" customHeight="1" x14ac:dyDescent="0.2">
      <c r="A43" s="133" t="s">
        <v>134</v>
      </c>
      <c r="B43" s="131" t="s">
        <v>135</v>
      </c>
      <c r="C43" s="130"/>
      <c r="D43" s="130"/>
      <c r="E43" s="130"/>
      <c r="F43" s="130"/>
      <c r="G43" s="132"/>
      <c r="H43" s="207">
        <f>'03 02 Pol'!F273</f>
        <v>0</v>
      </c>
      <c r="I43" s="32"/>
      <c r="J43" s="32"/>
    </row>
    <row r="44" spans="1:55" ht="12.75" customHeight="1" thickBot="1" x14ac:dyDescent="0.25">
      <c r="A44" s="140"/>
      <c r="B44" s="141" t="s">
        <v>179</v>
      </c>
      <c r="C44" s="142"/>
      <c r="D44" s="143" t="str">
        <f>D29</f>
        <v>02</v>
      </c>
      <c r="E44" s="142"/>
      <c r="F44" s="142"/>
      <c r="G44" s="144"/>
      <c r="H44" s="208">
        <f>SUM(H31:H43)</f>
        <v>0</v>
      </c>
      <c r="I44" s="32"/>
      <c r="J44" s="32"/>
    </row>
    <row r="45" spans="1:55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55" ht="13.5" thickBot="1" x14ac:dyDescent="0.25">
      <c r="A46" s="127" t="s">
        <v>177</v>
      </c>
      <c r="B46" s="128"/>
      <c r="C46" s="128"/>
      <c r="D46" s="206" t="s">
        <v>56</v>
      </c>
      <c r="E46" s="316" t="s">
        <v>788</v>
      </c>
      <c r="F46" s="316"/>
      <c r="G46" s="316"/>
      <c r="H46" s="316"/>
      <c r="I46" s="32"/>
      <c r="J46" s="32"/>
      <c r="BC46" s="107" t="str">
        <f>E46</f>
        <v>Půda</v>
      </c>
    </row>
    <row r="47" spans="1:55" ht="12.75" customHeight="1" x14ac:dyDescent="0.2">
      <c r="A47" s="240" t="s">
        <v>178</v>
      </c>
      <c r="B47" s="136"/>
      <c r="C47" s="137"/>
      <c r="D47" s="137"/>
      <c r="E47" s="137"/>
      <c r="F47" s="137"/>
      <c r="G47" s="138"/>
      <c r="H47" s="139" t="s">
        <v>146</v>
      </c>
      <c r="I47" s="32"/>
      <c r="J47" s="32"/>
    </row>
    <row r="48" spans="1:55" ht="12.75" customHeight="1" x14ac:dyDescent="0.2">
      <c r="A48" s="133" t="s">
        <v>74</v>
      </c>
      <c r="B48" s="131" t="s">
        <v>84</v>
      </c>
      <c r="C48" s="130"/>
      <c r="D48" s="130"/>
      <c r="E48" s="130"/>
      <c r="F48" s="130"/>
      <c r="G48" s="132"/>
      <c r="H48" s="207">
        <f>'03 03 Pol'!F8</f>
        <v>0</v>
      </c>
      <c r="I48" s="32"/>
      <c r="J48" s="32"/>
    </row>
    <row r="49" spans="1:10" ht="12.75" customHeight="1" thickBot="1" x14ac:dyDescent="0.25">
      <c r="A49" s="140"/>
      <c r="B49" s="141" t="s">
        <v>179</v>
      </c>
      <c r="C49" s="142"/>
      <c r="D49" s="143" t="str">
        <f>D46</f>
        <v>03</v>
      </c>
      <c r="E49" s="142"/>
      <c r="F49" s="142"/>
      <c r="G49" s="144"/>
      <c r="H49" s="208">
        <f>SUM(H48:H48)</f>
        <v>0</v>
      </c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mergeCells count="6">
    <mergeCell ref="E46:H46"/>
    <mergeCell ref="C2:F2"/>
    <mergeCell ref="A4:H4"/>
    <mergeCell ref="B7:G7"/>
    <mergeCell ref="E23:H23"/>
    <mergeCell ref="E29:H29"/>
  </mergeCell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1"/>
  <sheetViews>
    <sheetView topLeftCell="A55" workbookViewId="0">
      <selection activeCell="E17" sqref="E17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ht="25.5" x14ac:dyDescent="0.2">
      <c r="A3" s="149" t="s">
        <v>30</v>
      </c>
      <c r="B3" s="156" t="s">
        <v>56</v>
      </c>
      <c r="C3" s="170" t="s">
        <v>57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52</v>
      </c>
      <c r="C4" s="171" t="s">
        <v>786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44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74</v>
      </c>
      <c r="C8" s="203" t="s">
        <v>94</v>
      </c>
      <c r="D8" s="209"/>
      <c r="E8" s="179"/>
      <c r="F8" s="325">
        <f>SUM(G9:G39)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674</v>
      </c>
      <c r="C9" s="204" t="s">
        <v>789</v>
      </c>
      <c r="D9" s="210" t="s">
        <v>188</v>
      </c>
      <c r="E9" s="180">
        <v>1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ht="22.5" outlineLevel="1" x14ac:dyDescent="0.2">
      <c r="A10" s="186"/>
      <c r="B10" s="176"/>
      <c r="C10" s="216" t="s">
        <v>790</v>
      </c>
      <c r="D10" s="211"/>
      <c r="E10" s="212">
        <v>1</v>
      </c>
      <c r="F10" s="183"/>
      <c r="G10" s="183"/>
      <c r="H10" s="184"/>
      <c r="I10" s="188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outlineLevel="1" x14ac:dyDescent="0.2">
      <c r="A11" s="186">
        <v>2</v>
      </c>
      <c r="B11" s="176" t="s">
        <v>684</v>
      </c>
      <c r="C11" s="204" t="s">
        <v>791</v>
      </c>
      <c r="D11" s="210" t="s">
        <v>188</v>
      </c>
      <c r="E11" s="180">
        <v>2</v>
      </c>
      <c r="F11" s="182"/>
      <c r="G11" s="183">
        <f>ROUND(E11*F11,2)</f>
        <v>0</v>
      </c>
      <c r="H11" s="184"/>
      <c r="I11" s="188" t="s">
        <v>159</v>
      </c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>
        <v>21</v>
      </c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86"/>
      <c r="B12" s="176"/>
      <c r="C12" s="216" t="s">
        <v>792</v>
      </c>
      <c r="D12" s="211"/>
      <c r="E12" s="212">
        <v>2</v>
      </c>
      <c r="F12" s="183"/>
      <c r="G12" s="183"/>
      <c r="H12" s="184"/>
      <c r="I12" s="188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outlineLevel="1" x14ac:dyDescent="0.2">
      <c r="A13" s="186">
        <v>3</v>
      </c>
      <c r="B13" s="176" t="s">
        <v>793</v>
      </c>
      <c r="C13" s="204" t="s">
        <v>794</v>
      </c>
      <c r="D13" s="210" t="s">
        <v>192</v>
      </c>
      <c r="E13" s="180">
        <v>1</v>
      </c>
      <c r="F13" s="182"/>
      <c r="G13" s="183">
        <f>ROUND(E13*F13,2)</f>
        <v>0</v>
      </c>
      <c r="H13" s="184"/>
      <c r="I13" s="188" t="s">
        <v>159</v>
      </c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>
        <v>21</v>
      </c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ht="22.5" outlineLevel="1" x14ac:dyDescent="0.2">
      <c r="A14" s="186"/>
      <c r="B14" s="176"/>
      <c r="C14" s="216" t="s">
        <v>795</v>
      </c>
      <c r="D14" s="211"/>
      <c r="E14" s="212">
        <v>1</v>
      </c>
      <c r="F14" s="183"/>
      <c r="G14" s="183"/>
      <c r="H14" s="184"/>
      <c r="I14" s="188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outlineLevel="1" x14ac:dyDescent="0.2">
      <c r="A15" s="186">
        <v>4</v>
      </c>
      <c r="B15" s="176" t="s">
        <v>796</v>
      </c>
      <c r="C15" s="247" t="s">
        <v>797</v>
      </c>
      <c r="D15" s="210" t="s">
        <v>188</v>
      </c>
      <c r="E15" s="241">
        <v>3</v>
      </c>
      <c r="F15" s="182"/>
      <c r="G15" s="183">
        <f>ROUND(E15*F15,2)</f>
        <v>0</v>
      </c>
      <c r="H15" s="184"/>
      <c r="I15" s="188" t="s">
        <v>159</v>
      </c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>
        <v>21</v>
      </c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outlineLevel="1" x14ac:dyDescent="0.2">
      <c r="A16" s="186">
        <v>5</v>
      </c>
      <c r="B16" s="176" t="s">
        <v>798</v>
      </c>
      <c r="C16" s="204" t="s">
        <v>799</v>
      </c>
      <c r="D16" s="210" t="s">
        <v>188</v>
      </c>
      <c r="E16" s="241">
        <v>3</v>
      </c>
      <c r="F16" s="182"/>
      <c r="G16" s="183">
        <f>ROUND(E16*F16,2)</f>
        <v>0</v>
      </c>
      <c r="H16" s="184"/>
      <c r="I16" s="188" t="s">
        <v>159</v>
      </c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>
        <v>21</v>
      </c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outlineLevel="1" x14ac:dyDescent="0.2">
      <c r="A17" s="186"/>
      <c r="B17" s="176"/>
      <c r="C17" s="243" t="s">
        <v>800</v>
      </c>
      <c r="D17" s="211"/>
      <c r="E17" s="242">
        <v>3</v>
      </c>
      <c r="F17" s="183"/>
      <c r="G17" s="183"/>
      <c r="H17" s="184"/>
      <c r="I17" s="188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outlineLevel="1" x14ac:dyDescent="0.2">
      <c r="A18" s="186"/>
      <c r="B18" s="176"/>
      <c r="C18" s="243"/>
      <c r="D18" s="211"/>
      <c r="E18" s="212"/>
      <c r="F18" s="183"/>
      <c r="G18" s="183"/>
      <c r="H18" s="184"/>
      <c r="I18" s="188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outlineLevel="1" x14ac:dyDescent="0.2">
      <c r="A19" s="186">
        <v>6</v>
      </c>
      <c r="B19" s="176" t="s">
        <v>801</v>
      </c>
      <c r="C19" s="204" t="s">
        <v>802</v>
      </c>
      <c r="D19" s="210" t="s">
        <v>192</v>
      </c>
      <c r="E19" s="180">
        <v>1</v>
      </c>
      <c r="F19" s="182"/>
      <c r="G19" s="183">
        <f>ROUND(E19*F19,2)</f>
        <v>0</v>
      </c>
      <c r="H19" s="184"/>
      <c r="I19" s="188" t="s">
        <v>159</v>
      </c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>
        <v>21</v>
      </c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ht="22.5" outlineLevel="1" x14ac:dyDescent="0.2">
      <c r="A20" s="186"/>
      <c r="B20" s="176"/>
      <c r="C20" s="216" t="s">
        <v>803</v>
      </c>
      <c r="D20" s="211"/>
      <c r="E20" s="212">
        <v>1</v>
      </c>
      <c r="F20" s="183"/>
      <c r="G20" s="183"/>
      <c r="H20" s="184"/>
      <c r="I20" s="188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outlineLevel="1" x14ac:dyDescent="0.2">
      <c r="A21" s="186">
        <v>7</v>
      </c>
      <c r="B21" s="176" t="s">
        <v>804</v>
      </c>
      <c r="C21" s="204" t="s">
        <v>805</v>
      </c>
      <c r="D21" s="210" t="s">
        <v>192</v>
      </c>
      <c r="E21" s="180">
        <v>1</v>
      </c>
      <c r="F21" s="182"/>
      <c r="G21" s="183">
        <f>ROUND(E21*F21,2)</f>
        <v>0</v>
      </c>
      <c r="H21" s="184"/>
      <c r="I21" s="188" t="s">
        <v>159</v>
      </c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>
        <v>21</v>
      </c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1:60" outlineLevel="1" x14ac:dyDescent="0.2">
      <c r="A22" s="186">
        <v>8</v>
      </c>
      <c r="B22" s="176" t="s">
        <v>806</v>
      </c>
      <c r="C22" s="204" t="s">
        <v>807</v>
      </c>
      <c r="D22" s="210" t="s">
        <v>192</v>
      </c>
      <c r="E22" s="180">
        <v>1</v>
      </c>
      <c r="F22" s="182"/>
      <c r="G22" s="183">
        <f>ROUND(E22*F22,2)</f>
        <v>0</v>
      </c>
      <c r="H22" s="184"/>
      <c r="I22" s="188" t="s">
        <v>159</v>
      </c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>
        <v>21</v>
      </c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1:60" outlineLevel="1" x14ac:dyDescent="0.2">
      <c r="A23" s="186"/>
      <c r="B23" s="176"/>
      <c r="C23" s="216" t="s">
        <v>481</v>
      </c>
      <c r="D23" s="211"/>
      <c r="E23" s="212">
        <v>1</v>
      </c>
      <c r="F23" s="183"/>
      <c r="G23" s="183"/>
      <c r="H23" s="184"/>
      <c r="I23" s="188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</row>
    <row r="24" spans="1:60" ht="22.5" outlineLevel="1" x14ac:dyDescent="0.2">
      <c r="A24" s="186"/>
      <c r="B24" s="176"/>
      <c r="C24" s="216" t="s">
        <v>808</v>
      </c>
      <c r="D24" s="211"/>
      <c r="E24" s="212"/>
      <c r="F24" s="183"/>
      <c r="G24" s="183"/>
      <c r="H24" s="184"/>
      <c r="I24" s="188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</row>
    <row r="25" spans="1:60" ht="22.5" outlineLevel="1" x14ac:dyDescent="0.2">
      <c r="A25" s="186"/>
      <c r="B25" s="176"/>
      <c r="C25" s="216" t="s">
        <v>809</v>
      </c>
      <c r="D25" s="211"/>
      <c r="E25" s="212"/>
      <c r="F25" s="183"/>
      <c r="G25" s="183"/>
      <c r="H25" s="184"/>
      <c r="I25" s="188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</row>
    <row r="26" spans="1:60" outlineLevel="1" x14ac:dyDescent="0.2">
      <c r="A26" s="186">
        <v>9</v>
      </c>
      <c r="B26" s="176" t="s">
        <v>810</v>
      </c>
      <c r="C26" s="204" t="s">
        <v>811</v>
      </c>
      <c r="D26" s="210" t="s">
        <v>192</v>
      </c>
      <c r="E26" s="180">
        <v>1</v>
      </c>
      <c r="F26" s="182"/>
      <c r="G26" s="183">
        <f>ROUND(E26*F26,2)</f>
        <v>0</v>
      </c>
      <c r="H26" s="184"/>
      <c r="I26" s="188" t="s">
        <v>159</v>
      </c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>
        <v>21</v>
      </c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</row>
    <row r="27" spans="1:60" ht="22.5" outlineLevel="1" x14ac:dyDescent="0.2">
      <c r="A27" s="186"/>
      <c r="B27" s="176"/>
      <c r="C27" s="216" t="s">
        <v>812</v>
      </c>
      <c r="D27" s="211"/>
      <c r="E27" s="212">
        <v>1</v>
      </c>
      <c r="F27" s="183"/>
      <c r="G27" s="183"/>
      <c r="H27" s="184"/>
      <c r="I27" s="188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</row>
    <row r="28" spans="1:60" outlineLevel="1" x14ac:dyDescent="0.2">
      <c r="A28" s="186">
        <v>10</v>
      </c>
      <c r="B28" s="176" t="s">
        <v>813</v>
      </c>
      <c r="C28" s="204" t="s">
        <v>814</v>
      </c>
      <c r="D28" s="210" t="s">
        <v>188</v>
      </c>
      <c r="E28" s="180">
        <v>2</v>
      </c>
      <c r="F28" s="182"/>
      <c r="G28" s="183">
        <f>ROUND(E28*F28,2)</f>
        <v>0</v>
      </c>
      <c r="H28" s="184"/>
      <c r="I28" s="188" t="s">
        <v>159</v>
      </c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>
        <v>21</v>
      </c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</row>
    <row r="29" spans="1:60" ht="22.5" outlineLevel="1" x14ac:dyDescent="0.2">
      <c r="A29" s="186"/>
      <c r="B29" s="176"/>
      <c r="C29" s="216" t="s">
        <v>815</v>
      </c>
      <c r="D29" s="211"/>
      <c r="E29" s="212">
        <v>2</v>
      </c>
      <c r="F29" s="183"/>
      <c r="G29" s="183"/>
      <c r="H29" s="184"/>
      <c r="I29" s="188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</row>
    <row r="30" spans="1:60" outlineLevel="1" x14ac:dyDescent="0.2">
      <c r="A30" s="186">
        <v>11</v>
      </c>
      <c r="B30" s="176" t="s">
        <v>816</v>
      </c>
      <c r="C30" s="204" t="s">
        <v>817</v>
      </c>
      <c r="D30" s="210" t="s">
        <v>188</v>
      </c>
      <c r="E30" s="180">
        <v>4</v>
      </c>
      <c r="F30" s="182"/>
      <c r="G30" s="183">
        <f>ROUND(E30*F30,2)</f>
        <v>0</v>
      </c>
      <c r="H30" s="184"/>
      <c r="I30" s="188" t="s">
        <v>159</v>
      </c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>
        <v>21</v>
      </c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</row>
    <row r="31" spans="1:60" outlineLevel="1" x14ac:dyDescent="0.2">
      <c r="A31" s="186"/>
      <c r="B31" s="176"/>
      <c r="C31" s="216" t="s">
        <v>818</v>
      </c>
      <c r="D31" s="211"/>
      <c r="E31" s="212">
        <v>4</v>
      </c>
      <c r="F31" s="183"/>
      <c r="G31" s="183"/>
      <c r="H31" s="184"/>
      <c r="I31" s="188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</row>
    <row r="32" spans="1:60" outlineLevel="1" x14ac:dyDescent="0.2">
      <c r="A32" s="186">
        <v>12</v>
      </c>
      <c r="B32" s="176" t="s">
        <v>819</v>
      </c>
      <c r="C32" s="204" t="s">
        <v>820</v>
      </c>
      <c r="D32" s="210" t="s">
        <v>188</v>
      </c>
      <c r="E32" s="180">
        <v>20</v>
      </c>
      <c r="F32" s="182"/>
      <c r="G32" s="183">
        <f>ROUND(E32*F32,2)</f>
        <v>0</v>
      </c>
      <c r="H32" s="184"/>
      <c r="I32" s="188" t="s">
        <v>159</v>
      </c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>
        <v>21</v>
      </c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</row>
    <row r="33" spans="1:60" outlineLevel="1" x14ac:dyDescent="0.2">
      <c r="A33" s="186"/>
      <c r="B33" s="176"/>
      <c r="C33" s="216" t="s">
        <v>821</v>
      </c>
      <c r="D33" s="211"/>
      <c r="E33" s="212">
        <v>20</v>
      </c>
      <c r="F33" s="183"/>
      <c r="G33" s="183"/>
      <c r="H33" s="184"/>
      <c r="I33" s="188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</row>
    <row r="34" spans="1:60" outlineLevel="1" x14ac:dyDescent="0.2">
      <c r="A34" s="186">
        <v>13</v>
      </c>
      <c r="B34" s="176" t="s">
        <v>822</v>
      </c>
      <c r="C34" s="204" t="s">
        <v>823</v>
      </c>
      <c r="D34" s="210" t="s">
        <v>192</v>
      </c>
      <c r="E34" s="180">
        <v>1</v>
      </c>
      <c r="F34" s="182"/>
      <c r="G34" s="183">
        <f>ROUND(E34*F34,2)</f>
        <v>0</v>
      </c>
      <c r="H34" s="184"/>
      <c r="I34" s="188" t="s">
        <v>159</v>
      </c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>
        <v>21</v>
      </c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</row>
    <row r="35" spans="1:60" ht="33.75" outlineLevel="1" x14ac:dyDescent="0.2">
      <c r="A35" s="186"/>
      <c r="B35" s="176"/>
      <c r="C35" s="216" t="s">
        <v>824</v>
      </c>
      <c r="D35" s="211"/>
      <c r="E35" s="212">
        <v>1</v>
      </c>
      <c r="F35" s="183"/>
      <c r="G35" s="183"/>
      <c r="H35" s="184"/>
      <c r="I35" s="188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</row>
    <row r="36" spans="1:60" outlineLevel="1" x14ac:dyDescent="0.2">
      <c r="A36" s="186">
        <v>14</v>
      </c>
      <c r="B36" s="176" t="s">
        <v>825</v>
      </c>
      <c r="C36" s="204" t="s">
        <v>826</v>
      </c>
      <c r="D36" s="210" t="s">
        <v>188</v>
      </c>
      <c r="E36" s="180">
        <v>1</v>
      </c>
      <c r="F36" s="182"/>
      <c r="G36" s="183">
        <f>ROUND(E36*F36,2)</f>
        <v>0</v>
      </c>
      <c r="H36" s="184"/>
      <c r="I36" s="188" t="s">
        <v>159</v>
      </c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>
        <v>21</v>
      </c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</row>
    <row r="37" spans="1:60" outlineLevel="1" x14ac:dyDescent="0.2">
      <c r="A37" s="186"/>
      <c r="B37" s="176"/>
      <c r="C37" s="216" t="s">
        <v>827</v>
      </c>
      <c r="D37" s="211"/>
      <c r="E37" s="212">
        <v>1</v>
      </c>
      <c r="F37" s="183"/>
      <c r="G37" s="183"/>
      <c r="H37" s="184"/>
      <c r="I37" s="188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</row>
    <row r="38" spans="1:60" outlineLevel="1" x14ac:dyDescent="0.2">
      <c r="A38" s="186">
        <v>15</v>
      </c>
      <c r="B38" s="176" t="s">
        <v>828</v>
      </c>
      <c r="C38" s="204" t="s">
        <v>829</v>
      </c>
      <c r="D38" s="210" t="s">
        <v>188</v>
      </c>
      <c r="E38" s="180">
        <v>2</v>
      </c>
      <c r="F38" s="182"/>
      <c r="G38" s="183">
        <f>ROUND(E38*F38,2)</f>
        <v>0</v>
      </c>
      <c r="H38" s="184"/>
      <c r="I38" s="188" t="s">
        <v>159</v>
      </c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>
        <v>21</v>
      </c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</row>
    <row r="39" spans="1:60" outlineLevel="1" x14ac:dyDescent="0.2">
      <c r="A39" s="186"/>
      <c r="B39" s="176"/>
      <c r="C39" s="216" t="s">
        <v>830</v>
      </c>
      <c r="D39" s="211"/>
      <c r="E39" s="212">
        <v>2</v>
      </c>
      <c r="F39" s="183"/>
      <c r="G39" s="183"/>
      <c r="H39" s="184"/>
      <c r="I39" s="188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</row>
    <row r="40" spans="1:60" x14ac:dyDescent="0.2">
      <c r="A40" s="185" t="s">
        <v>155</v>
      </c>
      <c r="B40" s="175" t="s">
        <v>95</v>
      </c>
      <c r="C40" s="203" t="s">
        <v>97</v>
      </c>
      <c r="D40" s="209"/>
      <c r="E40" s="179"/>
      <c r="F40" s="317">
        <f>SUM(G41:G71)</f>
        <v>0</v>
      </c>
      <c r="G40" s="318"/>
      <c r="H40" s="181"/>
      <c r="I40" s="187"/>
    </row>
    <row r="41" spans="1:60" outlineLevel="1" x14ac:dyDescent="0.2">
      <c r="A41" s="186">
        <v>16</v>
      </c>
      <c r="B41" s="176" t="s">
        <v>685</v>
      </c>
      <c r="C41" s="204" t="s">
        <v>831</v>
      </c>
      <c r="D41" s="210" t="s">
        <v>192</v>
      </c>
      <c r="E41" s="180">
        <v>2</v>
      </c>
      <c r="F41" s="182"/>
      <c r="G41" s="183">
        <f>ROUND(E41*F41,2)</f>
        <v>0</v>
      </c>
      <c r="H41" s="184"/>
      <c r="I41" s="188" t="s">
        <v>159</v>
      </c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>
        <v>21</v>
      </c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</row>
    <row r="42" spans="1:60" ht="22.5" outlineLevel="1" x14ac:dyDescent="0.2">
      <c r="A42" s="186"/>
      <c r="B42" s="176"/>
      <c r="C42" s="216" t="s">
        <v>832</v>
      </c>
      <c r="D42" s="211"/>
      <c r="E42" s="212">
        <v>2</v>
      </c>
      <c r="F42" s="183"/>
      <c r="G42" s="183"/>
      <c r="H42" s="184"/>
      <c r="I42" s="188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</row>
    <row r="43" spans="1:60" outlineLevel="1" x14ac:dyDescent="0.2">
      <c r="A43" s="186">
        <v>17</v>
      </c>
      <c r="B43" s="176" t="s">
        <v>687</v>
      </c>
      <c r="C43" s="204" t="s">
        <v>833</v>
      </c>
      <c r="D43" s="210" t="s">
        <v>188</v>
      </c>
      <c r="E43" s="180">
        <v>2</v>
      </c>
      <c r="F43" s="182"/>
      <c r="G43" s="183">
        <f>ROUND(E43*F43,2)</f>
        <v>0</v>
      </c>
      <c r="H43" s="184"/>
      <c r="I43" s="188" t="s">
        <v>159</v>
      </c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>
        <v>21</v>
      </c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</row>
    <row r="44" spans="1:60" outlineLevel="1" x14ac:dyDescent="0.2">
      <c r="A44" s="186"/>
      <c r="B44" s="176"/>
      <c r="C44" s="216" t="s">
        <v>834</v>
      </c>
      <c r="D44" s="211"/>
      <c r="E44" s="212">
        <v>2</v>
      </c>
      <c r="F44" s="183"/>
      <c r="G44" s="183"/>
      <c r="H44" s="184"/>
      <c r="I44" s="188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</row>
    <row r="45" spans="1:60" outlineLevel="1" x14ac:dyDescent="0.2">
      <c r="A45" s="186">
        <v>18</v>
      </c>
      <c r="B45" s="176" t="s">
        <v>691</v>
      </c>
      <c r="C45" s="204" t="s">
        <v>835</v>
      </c>
      <c r="D45" s="210" t="s">
        <v>188</v>
      </c>
      <c r="E45" s="180">
        <v>4</v>
      </c>
      <c r="F45" s="182"/>
      <c r="G45" s="183">
        <f>ROUND(E45*F45,2)</f>
        <v>0</v>
      </c>
      <c r="H45" s="184"/>
      <c r="I45" s="188" t="s">
        <v>159</v>
      </c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>
        <v>21</v>
      </c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</row>
    <row r="46" spans="1:60" ht="22.5" outlineLevel="1" x14ac:dyDescent="0.2">
      <c r="A46" s="186"/>
      <c r="B46" s="176"/>
      <c r="C46" s="216" t="s">
        <v>836</v>
      </c>
      <c r="D46" s="211"/>
      <c r="E46" s="212">
        <v>4</v>
      </c>
      <c r="F46" s="183"/>
      <c r="G46" s="183"/>
      <c r="H46" s="184"/>
      <c r="I46" s="188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</row>
    <row r="47" spans="1:60" outlineLevel="1" x14ac:dyDescent="0.2">
      <c r="A47" s="186">
        <v>19</v>
      </c>
      <c r="B47" s="176" t="s">
        <v>693</v>
      </c>
      <c r="C47" s="204" t="s">
        <v>197</v>
      </c>
      <c r="D47" s="210" t="s">
        <v>188</v>
      </c>
      <c r="E47" s="180">
        <v>1</v>
      </c>
      <c r="F47" s="182"/>
      <c r="G47" s="183">
        <f>ROUND(E47*F47,2)</f>
        <v>0</v>
      </c>
      <c r="H47" s="184"/>
      <c r="I47" s="188" t="s">
        <v>159</v>
      </c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>
        <v>21</v>
      </c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</row>
    <row r="48" spans="1:60" outlineLevel="1" x14ac:dyDescent="0.2">
      <c r="A48" s="186"/>
      <c r="B48" s="176"/>
      <c r="C48" s="216" t="s">
        <v>837</v>
      </c>
      <c r="D48" s="211"/>
      <c r="E48" s="212">
        <v>1</v>
      </c>
      <c r="F48" s="183"/>
      <c r="G48" s="183"/>
      <c r="H48" s="184"/>
      <c r="I48" s="188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</row>
    <row r="49" spans="1:60" outlineLevel="1" x14ac:dyDescent="0.2">
      <c r="A49" s="186">
        <v>20</v>
      </c>
      <c r="B49" s="176" t="s">
        <v>696</v>
      </c>
      <c r="C49" s="204" t="s">
        <v>838</v>
      </c>
      <c r="D49" s="210" t="s">
        <v>188</v>
      </c>
      <c r="E49" s="180">
        <v>2</v>
      </c>
      <c r="F49" s="182"/>
      <c r="G49" s="183">
        <f>ROUND(E49*F49,2)</f>
        <v>0</v>
      </c>
      <c r="H49" s="184"/>
      <c r="I49" s="188" t="s">
        <v>159</v>
      </c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>
        <v>21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</row>
    <row r="50" spans="1:60" outlineLevel="1" x14ac:dyDescent="0.2">
      <c r="A50" s="186"/>
      <c r="B50" s="176"/>
      <c r="C50" s="216" t="s">
        <v>839</v>
      </c>
      <c r="D50" s="211"/>
      <c r="E50" s="212">
        <v>2</v>
      </c>
      <c r="F50" s="183"/>
      <c r="G50" s="183"/>
      <c r="H50" s="184"/>
      <c r="I50" s="188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</row>
    <row r="51" spans="1:60" outlineLevel="1" x14ac:dyDescent="0.2">
      <c r="A51" s="186">
        <v>21</v>
      </c>
      <c r="B51" s="176" t="s">
        <v>699</v>
      </c>
      <c r="C51" s="204" t="s">
        <v>396</v>
      </c>
      <c r="D51" s="210" t="s">
        <v>188</v>
      </c>
      <c r="E51" s="180">
        <v>7</v>
      </c>
      <c r="F51" s="182"/>
      <c r="G51" s="183">
        <f>ROUND(E51*F51,2)</f>
        <v>0</v>
      </c>
      <c r="H51" s="184"/>
      <c r="I51" s="188" t="s">
        <v>159</v>
      </c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>
        <v>21</v>
      </c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</row>
    <row r="52" spans="1:60" ht="22.5" outlineLevel="1" x14ac:dyDescent="0.2">
      <c r="A52" s="186"/>
      <c r="B52" s="176"/>
      <c r="C52" s="216" t="s">
        <v>840</v>
      </c>
      <c r="D52" s="211"/>
      <c r="E52" s="212">
        <v>7</v>
      </c>
      <c r="F52" s="183"/>
      <c r="G52" s="183"/>
      <c r="H52" s="184"/>
      <c r="I52" s="188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</row>
    <row r="53" spans="1:60" outlineLevel="1" x14ac:dyDescent="0.2">
      <c r="A53" s="186">
        <v>22</v>
      </c>
      <c r="B53" s="176" t="s">
        <v>702</v>
      </c>
      <c r="C53" s="204" t="s">
        <v>841</v>
      </c>
      <c r="D53" s="210" t="s">
        <v>192</v>
      </c>
      <c r="E53" s="180">
        <v>1</v>
      </c>
      <c r="F53" s="182"/>
      <c r="G53" s="183">
        <f>ROUND(E53*F53,2)</f>
        <v>0</v>
      </c>
      <c r="H53" s="184"/>
      <c r="I53" s="188" t="s">
        <v>159</v>
      </c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>
        <v>21</v>
      </c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</row>
    <row r="54" spans="1:60" ht="22.5" outlineLevel="1" x14ac:dyDescent="0.2">
      <c r="A54" s="186"/>
      <c r="B54" s="176"/>
      <c r="C54" s="216" t="s">
        <v>842</v>
      </c>
      <c r="D54" s="211"/>
      <c r="E54" s="212">
        <v>1</v>
      </c>
      <c r="F54" s="183"/>
      <c r="G54" s="183"/>
      <c r="H54" s="184"/>
      <c r="I54" s="188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</row>
    <row r="55" spans="1:60" outlineLevel="1" x14ac:dyDescent="0.2">
      <c r="A55" s="186">
        <v>23</v>
      </c>
      <c r="B55" s="176" t="s">
        <v>705</v>
      </c>
      <c r="C55" s="204" t="s">
        <v>843</v>
      </c>
      <c r="D55" s="210" t="s">
        <v>188</v>
      </c>
      <c r="E55" s="180">
        <v>1</v>
      </c>
      <c r="F55" s="182"/>
      <c r="G55" s="183">
        <f>ROUND(E55*F55,2)</f>
        <v>0</v>
      </c>
      <c r="H55" s="184"/>
      <c r="I55" s="188" t="s">
        <v>159</v>
      </c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>
        <v>21</v>
      </c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</row>
    <row r="56" spans="1:60" outlineLevel="1" x14ac:dyDescent="0.2">
      <c r="A56" s="186"/>
      <c r="B56" s="176"/>
      <c r="C56" s="216" t="s">
        <v>844</v>
      </c>
      <c r="D56" s="211"/>
      <c r="E56" s="212">
        <v>1</v>
      </c>
      <c r="F56" s="183"/>
      <c r="G56" s="183"/>
      <c r="H56" s="184"/>
      <c r="I56" s="188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</row>
    <row r="57" spans="1:60" outlineLevel="1" x14ac:dyDescent="0.2">
      <c r="A57" s="186">
        <v>24</v>
      </c>
      <c r="B57" s="176" t="s">
        <v>708</v>
      </c>
      <c r="C57" s="204" t="s">
        <v>845</v>
      </c>
      <c r="D57" s="210" t="s">
        <v>192</v>
      </c>
      <c r="E57" s="180">
        <v>1</v>
      </c>
      <c r="F57" s="182"/>
      <c r="G57" s="183">
        <f>ROUND(E57*F57,2)</f>
        <v>0</v>
      </c>
      <c r="H57" s="184"/>
      <c r="I57" s="188" t="s">
        <v>159</v>
      </c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>
        <v>21</v>
      </c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</row>
    <row r="58" spans="1:60" ht="22.5" outlineLevel="1" x14ac:dyDescent="0.2">
      <c r="A58" s="186"/>
      <c r="B58" s="176"/>
      <c r="C58" s="216" t="s">
        <v>846</v>
      </c>
      <c r="D58" s="211"/>
      <c r="E58" s="212">
        <v>1</v>
      </c>
      <c r="F58" s="183"/>
      <c r="G58" s="183"/>
      <c r="H58" s="184"/>
      <c r="I58" s="188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</row>
    <row r="59" spans="1:60" outlineLevel="1" x14ac:dyDescent="0.2">
      <c r="A59" s="186">
        <v>25</v>
      </c>
      <c r="B59" s="176" t="s">
        <v>711</v>
      </c>
      <c r="C59" s="204" t="s">
        <v>847</v>
      </c>
      <c r="D59" s="210" t="s">
        <v>192</v>
      </c>
      <c r="E59" s="180">
        <v>1</v>
      </c>
      <c r="F59" s="182"/>
      <c r="G59" s="183">
        <f>ROUND(E59*F59,2)</f>
        <v>0</v>
      </c>
      <c r="H59" s="184"/>
      <c r="I59" s="188" t="s">
        <v>159</v>
      </c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>
        <v>21</v>
      </c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</row>
    <row r="60" spans="1:60" outlineLevel="1" x14ac:dyDescent="0.2">
      <c r="A60" s="186"/>
      <c r="B60" s="176"/>
      <c r="C60" s="216" t="s">
        <v>848</v>
      </c>
      <c r="D60" s="211"/>
      <c r="E60" s="212">
        <v>1</v>
      </c>
      <c r="F60" s="183"/>
      <c r="G60" s="183"/>
      <c r="H60" s="184"/>
      <c r="I60" s="188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</row>
    <row r="61" spans="1:60" outlineLevel="1" x14ac:dyDescent="0.2">
      <c r="A61" s="186">
        <v>26</v>
      </c>
      <c r="B61" s="176" t="s">
        <v>714</v>
      </c>
      <c r="C61" s="204" t="s">
        <v>849</v>
      </c>
      <c r="D61" s="210" t="s">
        <v>192</v>
      </c>
      <c r="E61" s="180">
        <v>1</v>
      </c>
      <c r="F61" s="182"/>
      <c r="G61" s="183">
        <f>ROUND(E61*F61,2)</f>
        <v>0</v>
      </c>
      <c r="H61" s="184"/>
      <c r="I61" s="188" t="s">
        <v>159</v>
      </c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>
        <v>21</v>
      </c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</row>
    <row r="62" spans="1:60" outlineLevel="1" x14ac:dyDescent="0.2">
      <c r="A62" s="186"/>
      <c r="B62" s="176"/>
      <c r="C62" s="216" t="s">
        <v>850</v>
      </c>
      <c r="D62" s="211"/>
      <c r="E62" s="212">
        <v>1</v>
      </c>
      <c r="F62" s="183"/>
      <c r="G62" s="183"/>
      <c r="H62" s="184"/>
      <c r="I62" s="188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</row>
    <row r="63" spans="1:60" outlineLevel="1" x14ac:dyDescent="0.2">
      <c r="A63" s="186"/>
      <c r="B63" s="176"/>
      <c r="C63" s="216" t="s">
        <v>851</v>
      </c>
      <c r="D63" s="211"/>
      <c r="E63" s="212"/>
      <c r="F63" s="183"/>
      <c r="G63" s="183"/>
      <c r="H63" s="184"/>
      <c r="I63" s="188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</row>
    <row r="64" spans="1:60" outlineLevel="1" x14ac:dyDescent="0.2">
      <c r="A64" s="186">
        <v>27</v>
      </c>
      <c r="B64" s="176" t="s">
        <v>717</v>
      </c>
      <c r="C64" s="204" t="s">
        <v>852</v>
      </c>
      <c r="D64" s="210" t="s">
        <v>192</v>
      </c>
      <c r="E64" s="180">
        <v>1</v>
      </c>
      <c r="F64" s="182"/>
      <c r="G64" s="183">
        <f>ROUND(E64*F64,2)</f>
        <v>0</v>
      </c>
      <c r="H64" s="184"/>
      <c r="I64" s="188" t="s">
        <v>159</v>
      </c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>
        <v>21</v>
      </c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</row>
    <row r="65" spans="1:60" outlineLevel="1" x14ac:dyDescent="0.2">
      <c r="A65" s="186"/>
      <c r="B65" s="176"/>
      <c r="C65" s="216" t="s">
        <v>195</v>
      </c>
      <c r="D65" s="211"/>
      <c r="E65" s="212">
        <v>1</v>
      </c>
      <c r="F65" s="183"/>
      <c r="G65" s="183"/>
      <c r="H65" s="184"/>
      <c r="I65" s="188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</row>
    <row r="66" spans="1:60" outlineLevel="1" x14ac:dyDescent="0.2">
      <c r="A66" s="186">
        <v>28</v>
      </c>
      <c r="B66" s="176" t="s">
        <v>720</v>
      </c>
      <c r="C66" s="204" t="s">
        <v>853</v>
      </c>
      <c r="D66" s="210" t="s">
        <v>192</v>
      </c>
      <c r="E66" s="180">
        <v>1</v>
      </c>
      <c r="F66" s="182"/>
      <c r="G66" s="183">
        <f>ROUND(E66*F66,2)</f>
        <v>0</v>
      </c>
      <c r="H66" s="184"/>
      <c r="I66" s="188" t="s">
        <v>159</v>
      </c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>
        <v>21</v>
      </c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</row>
    <row r="67" spans="1:60" outlineLevel="1" x14ac:dyDescent="0.2">
      <c r="A67" s="186">
        <v>29</v>
      </c>
      <c r="B67" s="176" t="s">
        <v>723</v>
      </c>
      <c r="C67" s="204" t="s">
        <v>854</v>
      </c>
      <c r="D67" s="210" t="s">
        <v>192</v>
      </c>
      <c r="E67" s="180">
        <v>1</v>
      </c>
      <c r="F67" s="182"/>
      <c r="G67" s="183">
        <f>ROUND(E67*F67,2)</f>
        <v>0</v>
      </c>
      <c r="H67" s="184"/>
      <c r="I67" s="188" t="s">
        <v>159</v>
      </c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>
        <v>21</v>
      </c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</row>
    <row r="68" spans="1:60" outlineLevel="1" x14ac:dyDescent="0.2">
      <c r="A68" s="186"/>
      <c r="B68" s="176"/>
      <c r="C68" s="216" t="s">
        <v>855</v>
      </c>
      <c r="D68" s="211"/>
      <c r="E68" s="212">
        <v>1</v>
      </c>
      <c r="F68" s="183"/>
      <c r="G68" s="183"/>
      <c r="H68" s="184"/>
      <c r="I68" s="188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</row>
    <row r="69" spans="1:60" outlineLevel="1" x14ac:dyDescent="0.2">
      <c r="A69" s="186">
        <v>30</v>
      </c>
      <c r="B69" s="176" t="s">
        <v>727</v>
      </c>
      <c r="C69" s="204" t="s">
        <v>856</v>
      </c>
      <c r="D69" s="210" t="s">
        <v>188</v>
      </c>
      <c r="E69" s="180">
        <v>1</v>
      </c>
      <c r="F69" s="182"/>
      <c r="G69" s="183">
        <f>ROUND(E69*F69,2)</f>
        <v>0</v>
      </c>
      <c r="H69" s="184"/>
      <c r="I69" s="188" t="s">
        <v>159</v>
      </c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>
        <v>21</v>
      </c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</row>
    <row r="70" spans="1:60" ht="22.5" outlineLevel="1" x14ac:dyDescent="0.2">
      <c r="A70" s="186"/>
      <c r="B70" s="176"/>
      <c r="C70" s="216" t="s">
        <v>857</v>
      </c>
      <c r="D70" s="211"/>
      <c r="E70" s="212">
        <v>1</v>
      </c>
      <c r="F70" s="183"/>
      <c r="G70" s="183"/>
      <c r="H70" s="184"/>
      <c r="I70" s="188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</row>
    <row r="71" spans="1:60" ht="13.5" outlineLevel="1" thickBot="1" x14ac:dyDescent="0.25">
      <c r="A71" s="194">
        <v>31</v>
      </c>
      <c r="B71" s="195" t="s">
        <v>858</v>
      </c>
      <c r="C71" s="221" t="s">
        <v>268</v>
      </c>
      <c r="D71" s="218" t="s">
        <v>188</v>
      </c>
      <c r="E71" s="219">
        <v>4</v>
      </c>
      <c r="F71" s="220"/>
      <c r="G71" s="215">
        <f>ROUND(E71*F71,2)</f>
        <v>0</v>
      </c>
      <c r="H71" s="196"/>
      <c r="I71" s="197" t="s">
        <v>159</v>
      </c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>
        <v>21</v>
      </c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</row>
    <row r="72" spans="1:60" hidden="1" x14ac:dyDescent="0.2">
      <c r="C72" s="81"/>
      <c r="D72" s="146"/>
      <c r="AK72">
        <f>SUM(AK1:AK71)</f>
        <v>0</v>
      </c>
      <c r="AL72">
        <f>SUM(AL1:AL71)</f>
        <v>0</v>
      </c>
      <c r="AN72">
        <v>15</v>
      </c>
      <c r="AO72">
        <v>21</v>
      </c>
    </row>
    <row r="73" spans="1:60" ht="13.5" hidden="1" thickBot="1" x14ac:dyDescent="0.25">
      <c r="A73" s="198"/>
      <c r="B73" s="199" t="s">
        <v>176</v>
      </c>
      <c r="C73" s="205"/>
      <c r="D73" s="200"/>
      <c r="E73" s="201"/>
      <c r="F73" s="201"/>
      <c r="G73" s="202">
        <f>F8+F40</f>
        <v>0</v>
      </c>
      <c r="AN73">
        <f>SUMIF(AM8:AM72,AN72,G8:G72)</f>
        <v>0</v>
      </c>
      <c r="AO73">
        <f>SUMIF(AM8:AM72,AO72,G8:G72)</f>
        <v>0</v>
      </c>
    </row>
    <row r="74" spans="1:60" x14ac:dyDescent="0.2">
      <c r="D74" s="146"/>
    </row>
    <row r="75" spans="1:60" x14ac:dyDescent="0.2">
      <c r="D75" s="146"/>
    </row>
    <row r="76" spans="1:60" x14ac:dyDescent="0.2">
      <c r="D76" s="146"/>
    </row>
    <row r="77" spans="1:60" x14ac:dyDescent="0.2">
      <c r="D77" s="146"/>
    </row>
    <row r="78" spans="1:60" x14ac:dyDescent="0.2">
      <c r="D78" s="146"/>
    </row>
    <row r="79" spans="1:60" x14ac:dyDescent="0.2">
      <c r="D79" s="146"/>
    </row>
    <row r="80" spans="1:60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  <row r="5001" spans="4:4" x14ac:dyDescent="0.2">
      <c r="D5001" s="146"/>
    </row>
  </sheetData>
  <mergeCells count="4">
    <mergeCell ref="A1:G1"/>
    <mergeCell ref="C7:G7"/>
    <mergeCell ref="F8:G8"/>
    <mergeCell ref="F40:G40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10"/>
  <sheetViews>
    <sheetView topLeftCell="A294" workbookViewId="0">
      <selection activeCell="C295" sqref="C295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ht="25.5" x14ac:dyDescent="0.2">
      <c r="A3" s="149" t="s">
        <v>30</v>
      </c>
      <c r="B3" s="156" t="s">
        <v>56</v>
      </c>
      <c r="C3" s="170" t="s">
        <v>57</v>
      </c>
      <c r="D3" s="148"/>
      <c r="E3" s="147"/>
      <c r="F3" s="147"/>
      <c r="G3" s="150"/>
    </row>
    <row r="4" spans="1:60" ht="26.25" thickBot="1" x14ac:dyDescent="0.25">
      <c r="A4" s="157" t="s">
        <v>31</v>
      </c>
      <c r="B4" s="158" t="s">
        <v>54</v>
      </c>
      <c r="C4" s="171" t="s">
        <v>787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22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74</v>
      </c>
      <c r="C8" s="203" t="s">
        <v>92</v>
      </c>
      <c r="D8" s="177"/>
      <c r="E8" s="179"/>
      <c r="F8" s="325">
        <f>SUM(G9:G16)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674</v>
      </c>
      <c r="C9" s="204" t="s">
        <v>859</v>
      </c>
      <c r="D9" s="178" t="s">
        <v>188</v>
      </c>
      <c r="E9" s="180">
        <v>2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outlineLevel="1" x14ac:dyDescent="0.2">
      <c r="A10" s="186"/>
      <c r="B10" s="176"/>
      <c r="C10" s="216" t="s">
        <v>860</v>
      </c>
      <c r="D10" s="238"/>
      <c r="E10" s="212"/>
      <c r="F10" s="183"/>
      <c r="G10" s="183"/>
      <c r="H10" s="184"/>
      <c r="I10" s="188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outlineLevel="1" x14ac:dyDescent="0.2">
      <c r="A11" s="186"/>
      <c r="B11" s="176"/>
      <c r="C11" s="216" t="s">
        <v>861</v>
      </c>
      <c r="D11" s="238"/>
      <c r="E11" s="212">
        <v>2</v>
      </c>
      <c r="F11" s="183"/>
      <c r="G11" s="183"/>
      <c r="H11" s="184"/>
      <c r="I11" s="188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86">
        <v>2</v>
      </c>
      <c r="B12" s="176" t="s">
        <v>684</v>
      </c>
      <c r="C12" s="204" t="s">
        <v>862</v>
      </c>
      <c r="D12" s="178" t="s">
        <v>188</v>
      </c>
      <c r="E12" s="180">
        <v>1</v>
      </c>
      <c r="F12" s="182"/>
      <c r="G12" s="183">
        <f>ROUND(E12*F12,2)</f>
        <v>0</v>
      </c>
      <c r="H12" s="184"/>
      <c r="I12" s="188" t="s">
        <v>159</v>
      </c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>
        <v>21</v>
      </c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ht="33.75" outlineLevel="1" x14ac:dyDescent="0.2">
      <c r="A13" s="186"/>
      <c r="B13" s="176"/>
      <c r="C13" s="216" t="s">
        <v>863</v>
      </c>
      <c r="D13" s="238"/>
      <c r="E13" s="212">
        <v>1</v>
      </c>
      <c r="F13" s="183"/>
      <c r="G13" s="183"/>
      <c r="H13" s="184"/>
      <c r="I13" s="188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ht="22.5" outlineLevel="1" x14ac:dyDescent="0.2">
      <c r="A14" s="186"/>
      <c r="B14" s="176"/>
      <c r="C14" s="216" t="s">
        <v>864</v>
      </c>
      <c r="D14" s="238"/>
      <c r="E14" s="212"/>
      <c r="F14" s="183"/>
      <c r="G14" s="183"/>
      <c r="H14" s="184"/>
      <c r="I14" s="188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outlineLevel="1" x14ac:dyDescent="0.2">
      <c r="A15" s="186"/>
      <c r="B15" s="176"/>
      <c r="C15" s="216" t="s">
        <v>865</v>
      </c>
      <c r="D15" s="238"/>
      <c r="E15" s="212"/>
      <c r="F15" s="183"/>
      <c r="G15" s="183"/>
      <c r="H15" s="184"/>
      <c r="I15" s="188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ht="22.5" outlineLevel="1" x14ac:dyDescent="0.2">
      <c r="A16" s="186"/>
      <c r="B16" s="176"/>
      <c r="C16" s="216" t="s">
        <v>866</v>
      </c>
      <c r="D16" s="238"/>
      <c r="E16" s="212"/>
      <c r="F16" s="183"/>
      <c r="G16" s="183"/>
      <c r="H16" s="184"/>
      <c r="I16" s="188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x14ac:dyDescent="0.2">
      <c r="A17" s="185" t="s">
        <v>155</v>
      </c>
      <c r="B17" s="175" t="s">
        <v>95</v>
      </c>
      <c r="C17" s="203" t="s">
        <v>102</v>
      </c>
      <c r="D17" s="177"/>
      <c r="E17" s="179"/>
      <c r="F17" s="317">
        <f>SUM(G18:G33)</f>
        <v>0</v>
      </c>
      <c r="G17" s="318"/>
      <c r="H17" s="181"/>
      <c r="I17" s="187"/>
    </row>
    <row r="18" spans="1:60" outlineLevel="1" x14ac:dyDescent="0.2">
      <c r="A18" s="186">
        <v>3</v>
      </c>
      <c r="B18" s="176" t="s">
        <v>685</v>
      </c>
      <c r="C18" s="204" t="s">
        <v>867</v>
      </c>
      <c r="D18" s="178" t="s">
        <v>188</v>
      </c>
      <c r="E18" s="180">
        <v>10</v>
      </c>
      <c r="F18" s="182"/>
      <c r="G18" s="183">
        <f>ROUND(E18*F18,2)</f>
        <v>0</v>
      </c>
      <c r="H18" s="184"/>
      <c r="I18" s="188" t="s">
        <v>159</v>
      </c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>
        <v>21</v>
      </c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outlineLevel="1" x14ac:dyDescent="0.2">
      <c r="A19" s="186"/>
      <c r="B19" s="176"/>
      <c r="C19" s="216" t="s">
        <v>868</v>
      </c>
      <c r="D19" s="238"/>
      <c r="E19" s="212">
        <v>10</v>
      </c>
      <c r="F19" s="183"/>
      <c r="G19" s="183"/>
      <c r="H19" s="184"/>
      <c r="I19" s="188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outlineLevel="1" x14ac:dyDescent="0.2">
      <c r="A20" s="186"/>
      <c r="B20" s="176"/>
      <c r="C20" s="216" t="s">
        <v>869</v>
      </c>
      <c r="D20" s="238"/>
      <c r="E20" s="212"/>
      <c r="F20" s="183"/>
      <c r="G20" s="183"/>
      <c r="H20" s="184"/>
      <c r="I20" s="188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outlineLevel="1" x14ac:dyDescent="0.2">
      <c r="A21" s="186">
        <v>4</v>
      </c>
      <c r="B21" s="176" t="s">
        <v>687</v>
      </c>
      <c r="C21" s="204" t="s">
        <v>870</v>
      </c>
      <c r="D21" s="178" t="s">
        <v>188</v>
      </c>
      <c r="E21" s="180">
        <v>10</v>
      </c>
      <c r="F21" s="182"/>
      <c r="G21" s="183">
        <f>ROUND(E21*F21,2)</f>
        <v>0</v>
      </c>
      <c r="H21" s="184"/>
      <c r="I21" s="188" t="s">
        <v>159</v>
      </c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>
        <v>21</v>
      </c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1:60" outlineLevel="1" x14ac:dyDescent="0.2">
      <c r="A22" s="186"/>
      <c r="B22" s="176"/>
      <c r="C22" s="216" t="s">
        <v>871</v>
      </c>
      <c r="D22" s="238"/>
      <c r="E22" s="212">
        <v>10</v>
      </c>
      <c r="F22" s="183"/>
      <c r="G22" s="183"/>
      <c r="H22" s="184"/>
      <c r="I22" s="188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1:60" outlineLevel="1" x14ac:dyDescent="0.2">
      <c r="A23" s="186"/>
      <c r="B23" s="176"/>
      <c r="C23" s="216" t="s">
        <v>869</v>
      </c>
      <c r="D23" s="238"/>
      <c r="E23" s="212"/>
      <c r="F23" s="183"/>
      <c r="G23" s="183"/>
      <c r="H23" s="184"/>
      <c r="I23" s="188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</row>
    <row r="24" spans="1:60" outlineLevel="1" x14ac:dyDescent="0.2">
      <c r="A24" s="186">
        <v>5</v>
      </c>
      <c r="B24" s="176" t="s">
        <v>691</v>
      </c>
      <c r="C24" s="204" t="s">
        <v>872</v>
      </c>
      <c r="D24" s="178" t="s">
        <v>188</v>
      </c>
      <c r="E24" s="180">
        <v>5</v>
      </c>
      <c r="F24" s="182"/>
      <c r="G24" s="183">
        <f>ROUND(E24*F24,2)</f>
        <v>0</v>
      </c>
      <c r="H24" s="184"/>
      <c r="I24" s="188" t="s">
        <v>159</v>
      </c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>
        <v>21</v>
      </c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</row>
    <row r="25" spans="1:60" outlineLevel="1" x14ac:dyDescent="0.2">
      <c r="A25" s="186"/>
      <c r="B25" s="176"/>
      <c r="C25" s="216" t="s">
        <v>873</v>
      </c>
      <c r="D25" s="238"/>
      <c r="E25" s="212">
        <v>5</v>
      </c>
      <c r="F25" s="183"/>
      <c r="G25" s="183"/>
      <c r="H25" s="184"/>
      <c r="I25" s="188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</row>
    <row r="26" spans="1:60" outlineLevel="1" x14ac:dyDescent="0.2">
      <c r="A26" s="186"/>
      <c r="B26" s="176"/>
      <c r="C26" s="216" t="s">
        <v>869</v>
      </c>
      <c r="D26" s="238"/>
      <c r="E26" s="212"/>
      <c r="F26" s="183"/>
      <c r="G26" s="183"/>
      <c r="H26" s="184"/>
      <c r="I26" s="188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</row>
    <row r="27" spans="1:60" outlineLevel="1" x14ac:dyDescent="0.2">
      <c r="A27" s="186">
        <v>6</v>
      </c>
      <c r="B27" s="176" t="s">
        <v>693</v>
      </c>
      <c r="C27" s="204" t="s">
        <v>658</v>
      </c>
      <c r="D27" s="178" t="s">
        <v>188</v>
      </c>
      <c r="E27" s="180">
        <v>2</v>
      </c>
      <c r="F27" s="182"/>
      <c r="G27" s="183">
        <f>ROUND(E27*F27,2)</f>
        <v>0</v>
      </c>
      <c r="H27" s="184"/>
      <c r="I27" s="188" t="s">
        <v>159</v>
      </c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>
        <v>21</v>
      </c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</row>
    <row r="28" spans="1:60" outlineLevel="1" x14ac:dyDescent="0.2">
      <c r="A28" s="186"/>
      <c r="B28" s="176"/>
      <c r="C28" s="216" t="s">
        <v>874</v>
      </c>
      <c r="D28" s="238"/>
      <c r="E28" s="212">
        <v>2</v>
      </c>
      <c r="F28" s="183"/>
      <c r="G28" s="183"/>
      <c r="H28" s="184"/>
      <c r="I28" s="188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</row>
    <row r="29" spans="1:60" outlineLevel="1" x14ac:dyDescent="0.2">
      <c r="A29" s="186"/>
      <c r="B29" s="176"/>
      <c r="C29" s="216" t="s">
        <v>869</v>
      </c>
      <c r="D29" s="238"/>
      <c r="E29" s="212"/>
      <c r="F29" s="183"/>
      <c r="G29" s="183"/>
      <c r="H29" s="184"/>
      <c r="I29" s="188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</row>
    <row r="30" spans="1:60" outlineLevel="1" x14ac:dyDescent="0.2">
      <c r="A30" s="186">
        <v>7</v>
      </c>
      <c r="B30" s="176" t="s">
        <v>696</v>
      </c>
      <c r="C30" s="204" t="s">
        <v>875</v>
      </c>
      <c r="D30" s="178" t="s">
        <v>192</v>
      </c>
      <c r="E30" s="180">
        <v>1</v>
      </c>
      <c r="F30" s="182"/>
      <c r="G30" s="183">
        <f>ROUND(E30*F30,2)</f>
        <v>0</v>
      </c>
      <c r="H30" s="184"/>
      <c r="I30" s="188" t="s">
        <v>159</v>
      </c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>
        <v>21</v>
      </c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</row>
    <row r="31" spans="1:60" outlineLevel="1" x14ac:dyDescent="0.2">
      <c r="A31" s="186"/>
      <c r="B31" s="176"/>
      <c r="C31" s="216" t="s">
        <v>481</v>
      </c>
      <c r="D31" s="238"/>
      <c r="E31" s="212">
        <v>1</v>
      </c>
      <c r="F31" s="183"/>
      <c r="G31" s="183"/>
      <c r="H31" s="184"/>
      <c r="I31" s="188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</row>
    <row r="32" spans="1:60" outlineLevel="1" x14ac:dyDescent="0.2">
      <c r="A32" s="186"/>
      <c r="B32" s="176"/>
      <c r="C32" s="216" t="s">
        <v>876</v>
      </c>
      <c r="D32" s="238"/>
      <c r="E32" s="212"/>
      <c r="F32" s="183"/>
      <c r="G32" s="183"/>
      <c r="H32" s="184"/>
      <c r="I32" s="188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</row>
    <row r="33" spans="1:60" outlineLevel="1" x14ac:dyDescent="0.2">
      <c r="A33" s="186"/>
      <c r="B33" s="176"/>
      <c r="C33" s="216" t="s">
        <v>877</v>
      </c>
      <c r="D33" s="238"/>
      <c r="E33" s="212"/>
      <c r="F33" s="183"/>
      <c r="G33" s="183"/>
      <c r="H33" s="184"/>
      <c r="I33" s="188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</row>
    <row r="34" spans="1:60" x14ac:dyDescent="0.2">
      <c r="A34" s="185" t="s">
        <v>155</v>
      </c>
      <c r="B34" s="175" t="s">
        <v>103</v>
      </c>
      <c r="C34" s="203" t="s">
        <v>106</v>
      </c>
      <c r="D34" s="177"/>
      <c r="E34" s="179"/>
      <c r="F34" s="317">
        <f>SUM(G35:G48)</f>
        <v>0</v>
      </c>
      <c r="G34" s="318"/>
      <c r="H34" s="181"/>
      <c r="I34" s="187"/>
    </row>
    <row r="35" spans="1:60" outlineLevel="1" x14ac:dyDescent="0.2">
      <c r="A35" s="186">
        <v>8</v>
      </c>
      <c r="B35" s="176" t="s">
        <v>730</v>
      </c>
      <c r="C35" s="204" t="s">
        <v>878</v>
      </c>
      <c r="D35" s="178" t="s">
        <v>192</v>
      </c>
      <c r="E35" s="180">
        <v>1</v>
      </c>
      <c r="F35" s="182"/>
      <c r="G35" s="183">
        <f>ROUND(E35*F35,2)</f>
        <v>0</v>
      </c>
      <c r="H35" s="184"/>
      <c r="I35" s="188" t="s">
        <v>159</v>
      </c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>
        <v>21</v>
      </c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</row>
    <row r="36" spans="1:60" outlineLevel="1" x14ac:dyDescent="0.2">
      <c r="A36" s="186"/>
      <c r="B36" s="176"/>
      <c r="C36" s="216" t="s">
        <v>481</v>
      </c>
      <c r="D36" s="238"/>
      <c r="E36" s="212">
        <v>1</v>
      </c>
      <c r="F36" s="183"/>
      <c r="G36" s="183"/>
      <c r="H36" s="184"/>
      <c r="I36" s="188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</row>
    <row r="37" spans="1:60" ht="22.5" outlineLevel="1" x14ac:dyDescent="0.2">
      <c r="A37" s="186"/>
      <c r="B37" s="176"/>
      <c r="C37" s="216" t="s">
        <v>879</v>
      </c>
      <c r="D37" s="238"/>
      <c r="E37" s="212"/>
      <c r="F37" s="183"/>
      <c r="G37" s="183"/>
      <c r="H37" s="184"/>
      <c r="I37" s="188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</row>
    <row r="38" spans="1:60" ht="22.5" outlineLevel="1" x14ac:dyDescent="0.2">
      <c r="A38" s="186"/>
      <c r="B38" s="176"/>
      <c r="C38" s="216" t="s">
        <v>880</v>
      </c>
      <c r="D38" s="238"/>
      <c r="E38" s="212"/>
      <c r="F38" s="183"/>
      <c r="G38" s="183"/>
      <c r="H38" s="184"/>
      <c r="I38" s="188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</row>
    <row r="39" spans="1:60" ht="22.5" outlineLevel="1" x14ac:dyDescent="0.2">
      <c r="A39" s="186"/>
      <c r="B39" s="176"/>
      <c r="C39" s="216" t="s">
        <v>881</v>
      </c>
      <c r="D39" s="238"/>
      <c r="E39" s="212"/>
      <c r="F39" s="183"/>
      <c r="G39" s="183"/>
      <c r="H39" s="184"/>
      <c r="I39" s="188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</row>
    <row r="40" spans="1:60" ht="33.75" outlineLevel="1" x14ac:dyDescent="0.2">
      <c r="A40" s="186"/>
      <c r="B40" s="176"/>
      <c r="C40" s="216" t="s">
        <v>882</v>
      </c>
      <c r="D40" s="238"/>
      <c r="E40" s="212"/>
      <c r="F40" s="183"/>
      <c r="G40" s="183"/>
      <c r="H40" s="184"/>
      <c r="I40" s="188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</row>
    <row r="41" spans="1:60" outlineLevel="1" x14ac:dyDescent="0.2">
      <c r="A41" s="186"/>
      <c r="B41" s="176"/>
      <c r="C41" s="216" t="s">
        <v>883</v>
      </c>
      <c r="D41" s="238"/>
      <c r="E41" s="212"/>
      <c r="F41" s="183"/>
      <c r="G41" s="183"/>
      <c r="H41" s="184"/>
      <c r="I41" s="188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</row>
    <row r="42" spans="1:60" outlineLevel="1" x14ac:dyDescent="0.2">
      <c r="A42" s="186"/>
      <c r="B42" s="176"/>
      <c r="C42" s="216" t="s">
        <v>884</v>
      </c>
      <c r="D42" s="238"/>
      <c r="E42" s="212"/>
      <c r="F42" s="183"/>
      <c r="G42" s="183"/>
      <c r="H42" s="184"/>
      <c r="I42" s="188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</row>
    <row r="43" spans="1:60" outlineLevel="1" x14ac:dyDescent="0.2">
      <c r="A43" s="186">
        <v>9</v>
      </c>
      <c r="B43" s="176" t="s">
        <v>732</v>
      </c>
      <c r="C43" s="204" t="s">
        <v>885</v>
      </c>
      <c r="D43" s="178" t="s">
        <v>192</v>
      </c>
      <c r="E43" s="180">
        <v>1</v>
      </c>
      <c r="F43" s="182"/>
      <c r="G43" s="183">
        <f>ROUND(E43*F43,2)</f>
        <v>0</v>
      </c>
      <c r="H43" s="184"/>
      <c r="I43" s="188" t="s">
        <v>159</v>
      </c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>
        <v>21</v>
      </c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</row>
    <row r="44" spans="1:60" outlineLevel="1" x14ac:dyDescent="0.2">
      <c r="A44" s="186"/>
      <c r="B44" s="176"/>
      <c r="C44" s="216" t="s">
        <v>886</v>
      </c>
      <c r="D44" s="238"/>
      <c r="E44" s="212">
        <v>1</v>
      </c>
      <c r="F44" s="183"/>
      <c r="G44" s="183"/>
      <c r="H44" s="184"/>
      <c r="I44" s="188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</row>
    <row r="45" spans="1:60" ht="33.75" outlineLevel="1" x14ac:dyDescent="0.2">
      <c r="A45" s="186"/>
      <c r="B45" s="176"/>
      <c r="C45" s="216" t="s">
        <v>887</v>
      </c>
      <c r="D45" s="238"/>
      <c r="E45" s="212"/>
      <c r="F45" s="183"/>
      <c r="G45" s="183"/>
      <c r="H45" s="184"/>
      <c r="I45" s="188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</row>
    <row r="46" spans="1:60" outlineLevel="1" x14ac:dyDescent="0.2">
      <c r="A46" s="186">
        <v>10</v>
      </c>
      <c r="B46" s="176" t="s">
        <v>736</v>
      </c>
      <c r="C46" s="204" t="s">
        <v>888</v>
      </c>
      <c r="D46" s="178" t="s">
        <v>188</v>
      </c>
      <c r="E46" s="180">
        <v>2</v>
      </c>
      <c r="F46" s="182"/>
      <c r="G46" s="183">
        <f>ROUND(E46*F46,2)</f>
        <v>0</v>
      </c>
      <c r="H46" s="184"/>
      <c r="I46" s="188" t="s">
        <v>159</v>
      </c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>
        <v>21</v>
      </c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</row>
    <row r="47" spans="1:60" outlineLevel="1" x14ac:dyDescent="0.2">
      <c r="A47" s="186"/>
      <c r="B47" s="176"/>
      <c r="C47" s="216" t="s">
        <v>889</v>
      </c>
      <c r="D47" s="238"/>
      <c r="E47" s="212">
        <v>2</v>
      </c>
      <c r="F47" s="183"/>
      <c r="G47" s="183"/>
      <c r="H47" s="184"/>
      <c r="I47" s="188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</row>
    <row r="48" spans="1:60" outlineLevel="1" x14ac:dyDescent="0.2">
      <c r="A48" s="186"/>
      <c r="B48" s="176"/>
      <c r="C48" s="216" t="s">
        <v>869</v>
      </c>
      <c r="D48" s="238"/>
      <c r="E48" s="212"/>
      <c r="F48" s="183"/>
      <c r="G48" s="183"/>
      <c r="H48" s="184"/>
      <c r="I48" s="188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</row>
    <row r="49" spans="1:60" x14ac:dyDescent="0.2">
      <c r="A49" s="185" t="s">
        <v>155</v>
      </c>
      <c r="B49" s="175" t="s">
        <v>108</v>
      </c>
      <c r="C49" s="203" t="s">
        <v>110</v>
      </c>
      <c r="D49" s="177"/>
      <c r="E49" s="179"/>
      <c r="F49" s="317">
        <f>SUM(G50:G110)</f>
        <v>0</v>
      </c>
      <c r="G49" s="318"/>
      <c r="H49" s="181"/>
      <c r="I49" s="187"/>
    </row>
    <row r="50" spans="1:60" outlineLevel="1" x14ac:dyDescent="0.2">
      <c r="A50" s="186">
        <v>11</v>
      </c>
      <c r="B50" s="176" t="s">
        <v>747</v>
      </c>
      <c r="C50" s="204" t="s">
        <v>890</v>
      </c>
      <c r="D50" s="178" t="s">
        <v>188</v>
      </c>
      <c r="E50" s="180">
        <v>6</v>
      </c>
      <c r="F50" s="182"/>
      <c r="G50" s="183">
        <f>ROUND(E50*F50,2)</f>
        <v>0</v>
      </c>
      <c r="H50" s="184"/>
      <c r="I50" s="188" t="s">
        <v>159</v>
      </c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>
        <v>21</v>
      </c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</row>
    <row r="51" spans="1:60" outlineLevel="1" x14ac:dyDescent="0.2">
      <c r="A51" s="186">
        <v>12</v>
      </c>
      <c r="B51" s="176" t="s">
        <v>750</v>
      </c>
      <c r="C51" s="204" t="s">
        <v>891</v>
      </c>
      <c r="D51" s="178" t="s">
        <v>192</v>
      </c>
      <c r="E51" s="180">
        <v>1</v>
      </c>
      <c r="F51" s="182"/>
      <c r="G51" s="183">
        <f>ROUND(E51*F51,2)</f>
        <v>0</v>
      </c>
      <c r="H51" s="184"/>
      <c r="I51" s="188" t="s">
        <v>159</v>
      </c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>
        <v>21</v>
      </c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</row>
    <row r="52" spans="1:60" outlineLevel="1" x14ac:dyDescent="0.2">
      <c r="A52" s="186"/>
      <c r="B52" s="176"/>
      <c r="C52" s="216" t="s">
        <v>481</v>
      </c>
      <c r="D52" s="238"/>
      <c r="E52" s="212">
        <v>1</v>
      </c>
      <c r="F52" s="183"/>
      <c r="G52" s="183"/>
      <c r="H52" s="184"/>
      <c r="I52" s="188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</row>
    <row r="53" spans="1:60" ht="22.5" outlineLevel="1" x14ac:dyDescent="0.2">
      <c r="A53" s="186"/>
      <c r="B53" s="176"/>
      <c r="C53" s="216" t="s">
        <v>892</v>
      </c>
      <c r="D53" s="238"/>
      <c r="E53" s="212"/>
      <c r="F53" s="183"/>
      <c r="G53" s="183"/>
      <c r="H53" s="184"/>
      <c r="I53" s="188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</row>
    <row r="54" spans="1:60" ht="22.5" outlineLevel="1" x14ac:dyDescent="0.2">
      <c r="A54" s="186"/>
      <c r="B54" s="176"/>
      <c r="C54" s="216" t="s">
        <v>893</v>
      </c>
      <c r="D54" s="238"/>
      <c r="E54" s="212"/>
      <c r="F54" s="183"/>
      <c r="G54" s="183"/>
      <c r="H54" s="184"/>
      <c r="I54" s="188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</row>
    <row r="55" spans="1:60" outlineLevel="1" x14ac:dyDescent="0.2">
      <c r="A55" s="186"/>
      <c r="B55" s="176"/>
      <c r="C55" s="216" t="s">
        <v>894</v>
      </c>
      <c r="D55" s="238"/>
      <c r="E55" s="212"/>
      <c r="F55" s="183"/>
      <c r="G55" s="183"/>
      <c r="H55" s="184"/>
      <c r="I55" s="188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</row>
    <row r="56" spans="1:60" ht="22.5" outlineLevel="1" x14ac:dyDescent="0.2">
      <c r="A56" s="186"/>
      <c r="B56" s="176"/>
      <c r="C56" s="216" t="s">
        <v>895</v>
      </c>
      <c r="D56" s="238"/>
      <c r="E56" s="212"/>
      <c r="F56" s="183"/>
      <c r="G56" s="183"/>
      <c r="H56" s="184"/>
      <c r="I56" s="188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</row>
    <row r="57" spans="1:60" ht="22.5" outlineLevel="1" x14ac:dyDescent="0.2">
      <c r="A57" s="186"/>
      <c r="B57" s="176"/>
      <c r="C57" s="216" t="s">
        <v>896</v>
      </c>
      <c r="D57" s="238"/>
      <c r="E57" s="212"/>
      <c r="F57" s="183"/>
      <c r="G57" s="183"/>
      <c r="H57" s="184"/>
      <c r="I57" s="188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</row>
    <row r="58" spans="1:60" ht="22.5" outlineLevel="1" x14ac:dyDescent="0.2">
      <c r="A58" s="186"/>
      <c r="B58" s="176"/>
      <c r="C58" s="216" t="s">
        <v>897</v>
      </c>
      <c r="D58" s="238"/>
      <c r="E58" s="212"/>
      <c r="F58" s="183"/>
      <c r="G58" s="183"/>
      <c r="H58" s="184"/>
      <c r="I58" s="188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</row>
    <row r="59" spans="1:60" ht="22.5" outlineLevel="1" x14ac:dyDescent="0.2">
      <c r="A59" s="186"/>
      <c r="B59" s="176"/>
      <c r="C59" s="216" t="s">
        <v>898</v>
      </c>
      <c r="D59" s="238"/>
      <c r="E59" s="212"/>
      <c r="F59" s="183"/>
      <c r="G59" s="183"/>
      <c r="H59" s="184"/>
      <c r="I59" s="188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</row>
    <row r="60" spans="1:60" outlineLevel="1" x14ac:dyDescent="0.2">
      <c r="A60" s="186"/>
      <c r="B60" s="176"/>
      <c r="C60" s="216" t="s">
        <v>894</v>
      </c>
      <c r="D60" s="238"/>
      <c r="E60" s="212"/>
      <c r="F60" s="183"/>
      <c r="G60" s="183"/>
      <c r="H60" s="184"/>
      <c r="I60" s="188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</row>
    <row r="61" spans="1:60" outlineLevel="1" x14ac:dyDescent="0.2">
      <c r="A61" s="186"/>
      <c r="B61" s="176"/>
      <c r="C61" s="216" t="s">
        <v>899</v>
      </c>
      <c r="D61" s="238"/>
      <c r="E61" s="212"/>
      <c r="F61" s="183"/>
      <c r="G61" s="183"/>
      <c r="H61" s="184"/>
      <c r="I61" s="188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</row>
    <row r="62" spans="1:60" ht="22.5" outlineLevel="1" x14ac:dyDescent="0.2">
      <c r="A62" s="186"/>
      <c r="B62" s="176"/>
      <c r="C62" s="216" t="s">
        <v>900</v>
      </c>
      <c r="D62" s="238"/>
      <c r="E62" s="212"/>
      <c r="F62" s="183"/>
      <c r="G62" s="183"/>
      <c r="H62" s="184"/>
      <c r="I62" s="188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</row>
    <row r="63" spans="1:60" outlineLevel="1" x14ac:dyDescent="0.2">
      <c r="A63" s="186"/>
      <c r="B63" s="176"/>
      <c r="C63" s="216" t="s">
        <v>901</v>
      </c>
      <c r="D63" s="238"/>
      <c r="E63" s="212"/>
      <c r="F63" s="183"/>
      <c r="G63" s="183"/>
      <c r="H63" s="184"/>
      <c r="I63" s="188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</row>
    <row r="64" spans="1:60" outlineLevel="1" x14ac:dyDescent="0.2">
      <c r="A64" s="186"/>
      <c r="B64" s="176"/>
      <c r="C64" s="216" t="s">
        <v>902</v>
      </c>
      <c r="D64" s="238"/>
      <c r="E64" s="212"/>
      <c r="F64" s="183"/>
      <c r="G64" s="183"/>
      <c r="H64" s="184"/>
      <c r="I64" s="188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</row>
    <row r="65" spans="1:60" outlineLevel="1" x14ac:dyDescent="0.2">
      <c r="A65" s="186"/>
      <c r="B65" s="176"/>
      <c r="C65" s="216" t="s">
        <v>903</v>
      </c>
      <c r="D65" s="238"/>
      <c r="E65" s="212"/>
      <c r="F65" s="183"/>
      <c r="G65" s="183"/>
      <c r="H65" s="184"/>
      <c r="I65" s="188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</row>
    <row r="66" spans="1:60" ht="22.5" outlineLevel="1" x14ac:dyDescent="0.2">
      <c r="A66" s="186"/>
      <c r="B66" s="176"/>
      <c r="C66" s="216" t="s">
        <v>904</v>
      </c>
      <c r="D66" s="238"/>
      <c r="E66" s="212"/>
      <c r="F66" s="183"/>
      <c r="G66" s="183"/>
      <c r="H66" s="184"/>
      <c r="I66" s="188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</row>
    <row r="67" spans="1:60" ht="22.5" outlineLevel="1" x14ac:dyDescent="0.2">
      <c r="A67" s="186"/>
      <c r="B67" s="176"/>
      <c r="C67" s="216" t="s">
        <v>905</v>
      </c>
      <c r="D67" s="238"/>
      <c r="E67" s="212"/>
      <c r="F67" s="183"/>
      <c r="G67" s="183"/>
      <c r="H67" s="184"/>
      <c r="I67" s="188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</row>
    <row r="68" spans="1:60" outlineLevel="1" x14ac:dyDescent="0.2">
      <c r="A68" s="186"/>
      <c r="B68" s="176"/>
      <c r="C68" s="216" t="s">
        <v>906</v>
      </c>
      <c r="D68" s="238"/>
      <c r="E68" s="212"/>
      <c r="F68" s="183"/>
      <c r="G68" s="183"/>
      <c r="H68" s="184"/>
      <c r="I68" s="188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</row>
    <row r="69" spans="1:60" outlineLevel="1" x14ac:dyDescent="0.2">
      <c r="A69" s="186"/>
      <c r="B69" s="176"/>
      <c r="C69" s="216" t="s">
        <v>907</v>
      </c>
      <c r="D69" s="238"/>
      <c r="E69" s="212"/>
      <c r="F69" s="183"/>
      <c r="G69" s="183"/>
      <c r="H69" s="184"/>
      <c r="I69" s="188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</row>
    <row r="70" spans="1:60" outlineLevel="1" x14ac:dyDescent="0.2">
      <c r="A70" s="186"/>
      <c r="B70" s="176"/>
      <c r="C70" s="216" t="s">
        <v>908</v>
      </c>
      <c r="D70" s="238"/>
      <c r="E70" s="212"/>
      <c r="F70" s="183"/>
      <c r="G70" s="183"/>
      <c r="H70" s="184"/>
      <c r="I70" s="188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</row>
    <row r="71" spans="1:60" outlineLevel="1" x14ac:dyDescent="0.2">
      <c r="A71" s="186"/>
      <c r="B71" s="176"/>
      <c r="C71" s="216" t="s">
        <v>909</v>
      </c>
      <c r="D71" s="238"/>
      <c r="E71" s="212"/>
      <c r="F71" s="183"/>
      <c r="G71" s="183"/>
      <c r="H71" s="184"/>
      <c r="I71" s="188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</row>
    <row r="72" spans="1:60" ht="22.5" outlineLevel="1" x14ac:dyDescent="0.2">
      <c r="A72" s="186"/>
      <c r="B72" s="176"/>
      <c r="C72" s="216" t="s">
        <v>910</v>
      </c>
      <c r="D72" s="238"/>
      <c r="E72" s="212"/>
      <c r="F72" s="183"/>
      <c r="G72" s="183"/>
      <c r="H72" s="184"/>
      <c r="I72" s="188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</row>
    <row r="73" spans="1:60" ht="22.5" outlineLevel="1" x14ac:dyDescent="0.2">
      <c r="A73" s="186"/>
      <c r="B73" s="176"/>
      <c r="C73" s="216" t="s">
        <v>911</v>
      </c>
      <c r="D73" s="238"/>
      <c r="E73" s="212"/>
      <c r="F73" s="183"/>
      <c r="G73" s="183"/>
      <c r="H73" s="184"/>
      <c r="I73" s="188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</row>
    <row r="74" spans="1:60" outlineLevel="1" x14ac:dyDescent="0.2">
      <c r="A74" s="186"/>
      <c r="B74" s="176"/>
      <c r="C74" s="216" t="s">
        <v>912</v>
      </c>
      <c r="D74" s="238"/>
      <c r="E74" s="212"/>
      <c r="F74" s="183"/>
      <c r="G74" s="183"/>
      <c r="H74" s="184"/>
      <c r="I74" s="188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</row>
    <row r="75" spans="1:60" outlineLevel="1" x14ac:dyDescent="0.2">
      <c r="A75" s="186"/>
      <c r="B75" s="176"/>
      <c r="C75" s="216" t="s">
        <v>913</v>
      </c>
      <c r="D75" s="238"/>
      <c r="E75" s="212"/>
      <c r="F75" s="183"/>
      <c r="G75" s="183"/>
      <c r="H75" s="184"/>
      <c r="I75" s="188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</row>
    <row r="76" spans="1:60" outlineLevel="1" x14ac:dyDescent="0.2">
      <c r="A76" s="186"/>
      <c r="B76" s="176"/>
      <c r="C76" s="216" t="s">
        <v>914</v>
      </c>
      <c r="D76" s="238"/>
      <c r="E76" s="212"/>
      <c r="F76" s="183"/>
      <c r="G76" s="183"/>
      <c r="H76" s="184"/>
      <c r="I76" s="188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</row>
    <row r="77" spans="1:60" outlineLevel="1" x14ac:dyDescent="0.2">
      <c r="A77" s="186"/>
      <c r="B77" s="176"/>
      <c r="C77" s="216" t="s">
        <v>915</v>
      </c>
      <c r="D77" s="238"/>
      <c r="E77" s="212"/>
      <c r="F77" s="183"/>
      <c r="G77" s="183"/>
      <c r="H77" s="184"/>
      <c r="I77" s="188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</row>
    <row r="78" spans="1:60" outlineLevel="1" x14ac:dyDescent="0.2">
      <c r="A78" s="186"/>
      <c r="B78" s="176"/>
      <c r="C78" s="216" t="s">
        <v>916</v>
      </c>
      <c r="D78" s="238"/>
      <c r="E78" s="212"/>
      <c r="F78" s="183"/>
      <c r="G78" s="183"/>
      <c r="H78" s="184"/>
      <c r="I78" s="188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</row>
    <row r="79" spans="1:60" outlineLevel="1" x14ac:dyDescent="0.2">
      <c r="A79" s="186"/>
      <c r="B79" s="176"/>
      <c r="C79" s="216" t="s">
        <v>917</v>
      </c>
      <c r="D79" s="238"/>
      <c r="E79" s="212"/>
      <c r="F79" s="183"/>
      <c r="G79" s="183"/>
      <c r="H79" s="184"/>
      <c r="I79" s="188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</row>
    <row r="80" spans="1:60" outlineLevel="1" x14ac:dyDescent="0.2">
      <c r="A80" s="186"/>
      <c r="B80" s="176"/>
      <c r="C80" s="216" t="s">
        <v>918</v>
      </c>
      <c r="D80" s="238"/>
      <c r="E80" s="212"/>
      <c r="F80" s="183"/>
      <c r="G80" s="183"/>
      <c r="H80" s="184"/>
      <c r="I80" s="188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</row>
    <row r="81" spans="1:60" outlineLevel="1" x14ac:dyDescent="0.2">
      <c r="A81" s="186"/>
      <c r="B81" s="176"/>
      <c r="C81" s="216" t="s">
        <v>919</v>
      </c>
      <c r="D81" s="238"/>
      <c r="E81" s="212"/>
      <c r="F81" s="183"/>
      <c r="G81" s="183"/>
      <c r="H81" s="184"/>
      <c r="I81" s="188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</row>
    <row r="82" spans="1:60" outlineLevel="1" x14ac:dyDescent="0.2">
      <c r="A82" s="186"/>
      <c r="B82" s="176"/>
      <c r="C82" s="216" t="s">
        <v>920</v>
      </c>
      <c r="D82" s="238"/>
      <c r="E82" s="212"/>
      <c r="F82" s="183"/>
      <c r="G82" s="183"/>
      <c r="H82" s="184"/>
      <c r="I82" s="188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</row>
    <row r="83" spans="1:60" outlineLevel="1" x14ac:dyDescent="0.2">
      <c r="A83" s="186"/>
      <c r="B83" s="176"/>
      <c r="C83" s="216" t="s">
        <v>921</v>
      </c>
      <c r="D83" s="238"/>
      <c r="E83" s="212"/>
      <c r="F83" s="183"/>
      <c r="G83" s="183"/>
      <c r="H83" s="184"/>
      <c r="I83" s="188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</row>
    <row r="84" spans="1:60" outlineLevel="1" x14ac:dyDescent="0.2">
      <c r="A84" s="186"/>
      <c r="B84" s="176"/>
      <c r="C84" s="216" t="s">
        <v>894</v>
      </c>
      <c r="D84" s="238"/>
      <c r="E84" s="212"/>
      <c r="F84" s="183"/>
      <c r="G84" s="183"/>
      <c r="H84" s="184"/>
      <c r="I84" s="188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</row>
    <row r="85" spans="1:60" outlineLevel="1" x14ac:dyDescent="0.2">
      <c r="A85" s="186"/>
      <c r="B85" s="176"/>
      <c r="C85" s="216" t="s">
        <v>922</v>
      </c>
      <c r="D85" s="238"/>
      <c r="E85" s="212"/>
      <c r="F85" s="183"/>
      <c r="G85" s="183"/>
      <c r="H85" s="184"/>
      <c r="I85" s="188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</row>
    <row r="86" spans="1:60" ht="22.5" outlineLevel="1" x14ac:dyDescent="0.2">
      <c r="A86" s="186"/>
      <c r="B86" s="176"/>
      <c r="C86" s="216" t="s">
        <v>923</v>
      </c>
      <c r="D86" s="238"/>
      <c r="E86" s="212"/>
      <c r="F86" s="183"/>
      <c r="G86" s="183"/>
      <c r="H86" s="184"/>
      <c r="I86" s="188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</row>
    <row r="87" spans="1:60" ht="22.5" outlineLevel="1" x14ac:dyDescent="0.2">
      <c r="A87" s="186"/>
      <c r="B87" s="176"/>
      <c r="C87" s="216" t="s">
        <v>924</v>
      </c>
      <c r="D87" s="238"/>
      <c r="E87" s="212"/>
      <c r="F87" s="183"/>
      <c r="G87" s="183"/>
      <c r="H87" s="184"/>
      <c r="I87" s="188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</row>
    <row r="88" spans="1:60" outlineLevel="1" x14ac:dyDescent="0.2">
      <c r="A88" s="186"/>
      <c r="B88" s="176"/>
      <c r="C88" s="216" t="s">
        <v>925</v>
      </c>
      <c r="D88" s="238"/>
      <c r="E88" s="212"/>
      <c r="F88" s="183"/>
      <c r="G88" s="183"/>
      <c r="H88" s="184"/>
      <c r="I88" s="188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</row>
    <row r="89" spans="1:60" ht="22.5" outlineLevel="1" x14ac:dyDescent="0.2">
      <c r="A89" s="186"/>
      <c r="B89" s="176"/>
      <c r="C89" s="216" t="s">
        <v>926</v>
      </c>
      <c r="D89" s="238"/>
      <c r="E89" s="212"/>
      <c r="F89" s="183"/>
      <c r="G89" s="183"/>
      <c r="H89" s="184"/>
      <c r="I89" s="188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</row>
    <row r="90" spans="1:60" outlineLevel="1" x14ac:dyDescent="0.2">
      <c r="A90" s="186">
        <v>13</v>
      </c>
      <c r="B90" s="176" t="s">
        <v>762</v>
      </c>
      <c r="C90" s="204" t="s">
        <v>927</v>
      </c>
      <c r="D90" s="178" t="s">
        <v>188</v>
      </c>
      <c r="E90" s="180">
        <v>6</v>
      </c>
      <c r="F90" s="182"/>
      <c r="G90" s="183">
        <f>ROUND(E90*F90,2)</f>
        <v>0</v>
      </c>
      <c r="H90" s="184"/>
      <c r="I90" s="188" t="s">
        <v>159</v>
      </c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>
        <v>21</v>
      </c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</row>
    <row r="91" spans="1:60" outlineLevel="1" x14ac:dyDescent="0.2">
      <c r="A91" s="186"/>
      <c r="B91" s="176"/>
      <c r="C91" s="216" t="s">
        <v>928</v>
      </c>
      <c r="D91" s="238"/>
      <c r="E91" s="212">
        <v>6</v>
      </c>
      <c r="F91" s="183"/>
      <c r="G91" s="183"/>
      <c r="H91" s="184"/>
      <c r="I91" s="188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</row>
    <row r="92" spans="1:60" outlineLevel="1" x14ac:dyDescent="0.2">
      <c r="A92" s="186"/>
      <c r="B92" s="176"/>
      <c r="C92" s="216" t="s">
        <v>929</v>
      </c>
      <c r="D92" s="238"/>
      <c r="E92" s="212"/>
      <c r="F92" s="183"/>
      <c r="G92" s="183"/>
      <c r="H92" s="184"/>
      <c r="I92" s="188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</row>
    <row r="93" spans="1:60" outlineLevel="1" x14ac:dyDescent="0.2">
      <c r="A93" s="186">
        <v>14</v>
      </c>
      <c r="B93" s="176" t="s">
        <v>930</v>
      </c>
      <c r="C93" s="204" t="s">
        <v>931</v>
      </c>
      <c r="D93" s="178" t="s">
        <v>192</v>
      </c>
      <c r="E93" s="180">
        <v>1</v>
      </c>
      <c r="F93" s="182"/>
      <c r="G93" s="183">
        <f>ROUND(E93*F93,2)</f>
        <v>0</v>
      </c>
      <c r="H93" s="184"/>
      <c r="I93" s="188" t="s">
        <v>159</v>
      </c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>
        <v>21</v>
      </c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</row>
    <row r="94" spans="1:60" outlineLevel="1" x14ac:dyDescent="0.2">
      <c r="A94" s="186"/>
      <c r="B94" s="176"/>
      <c r="C94" s="216" t="s">
        <v>932</v>
      </c>
      <c r="D94" s="238"/>
      <c r="E94" s="212">
        <v>1</v>
      </c>
      <c r="F94" s="183"/>
      <c r="G94" s="183"/>
      <c r="H94" s="184"/>
      <c r="I94" s="188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</row>
    <row r="95" spans="1:60" ht="22.5" outlineLevel="1" x14ac:dyDescent="0.2">
      <c r="A95" s="186"/>
      <c r="B95" s="176"/>
      <c r="C95" s="216" t="s">
        <v>933</v>
      </c>
      <c r="D95" s="238"/>
      <c r="E95" s="212"/>
      <c r="F95" s="183"/>
      <c r="G95" s="183"/>
      <c r="H95" s="184"/>
      <c r="I95" s="188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</row>
    <row r="96" spans="1:60" outlineLevel="1" x14ac:dyDescent="0.2">
      <c r="A96" s="186"/>
      <c r="B96" s="176"/>
      <c r="C96" s="216" t="s">
        <v>934</v>
      </c>
      <c r="D96" s="238"/>
      <c r="E96" s="212"/>
      <c r="F96" s="183"/>
      <c r="G96" s="183"/>
      <c r="H96" s="184"/>
      <c r="I96" s="188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</row>
    <row r="97" spans="1:60" outlineLevel="1" x14ac:dyDescent="0.2">
      <c r="A97" s="186">
        <v>15</v>
      </c>
      <c r="B97" s="176" t="s">
        <v>935</v>
      </c>
      <c r="C97" s="204" t="s">
        <v>936</v>
      </c>
      <c r="D97" s="178" t="s">
        <v>188</v>
      </c>
      <c r="E97" s="180">
        <v>4</v>
      </c>
      <c r="F97" s="182"/>
      <c r="G97" s="183">
        <f>ROUND(E97*F97,2)</f>
        <v>0</v>
      </c>
      <c r="H97" s="184"/>
      <c r="I97" s="188" t="s">
        <v>159</v>
      </c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>
        <v>21</v>
      </c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</row>
    <row r="98" spans="1:60" ht="22.5" outlineLevel="1" x14ac:dyDescent="0.2">
      <c r="A98" s="186"/>
      <c r="B98" s="176"/>
      <c r="C98" s="216" t="s">
        <v>937</v>
      </c>
      <c r="D98" s="238"/>
      <c r="E98" s="212">
        <v>4</v>
      </c>
      <c r="F98" s="183"/>
      <c r="G98" s="183"/>
      <c r="H98" s="184"/>
      <c r="I98" s="188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</row>
    <row r="99" spans="1:60" ht="22.5" outlineLevel="1" x14ac:dyDescent="0.2">
      <c r="A99" s="186"/>
      <c r="B99" s="176"/>
      <c r="C99" s="216" t="s">
        <v>938</v>
      </c>
      <c r="D99" s="238"/>
      <c r="E99" s="212"/>
      <c r="F99" s="183"/>
      <c r="G99" s="183"/>
      <c r="H99" s="184"/>
      <c r="I99" s="188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</row>
    <row r="100" spans="1:60" outlineLevel="1" x14ac:dyDescent="0.2">
      <c r="A100" s="186"/>
      <c r="B100" s="176"/>
      <c r="C100" s="216" t="s">
        <v>939</v>
      </c>
      <c r="D100" s="238"/>
      <c r="E100" s="212"/>
      <c r="F100" s="183"/>
      <c r="G100" s="183"/>
      <c r="H100" s="184"/>
      <c r="I100" s="188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</row>
    <row r="101" spans="1:60" outlineLevel="1" x14ac:dyDescent="0.2">
      <c r="A101" s="186"/>
      <c r="B101" s="176"/>
      <c r="C101" s="216" t="s">
        <v>940</v>
      </c>
      <c r="D101" s="238"/>
      <c r="E101" s="212"/>
      <c r="F101" s="183"/>
      <c r="G101" s="183"/>
      <c r="H101" s="184"/>
      <c r="I101" s="188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</row>
    <row r="102" spans="1:60" ht="22.5" outlineLevel="1" x14ac:dyDescent="0.2">
      <c r="A102" s="186"/>
      <c r="B102" s="176"/>
      <c r="C102" s="216" t="s">
        <v>866</v>
      </c>
      <c r="D102" s="238"/>
      <c r="E102" s="212"/>
      <c r="F102" s="183"/>
      <c r="G102" s="183"/>
      <c r="H102" s="184"/>
      <c r="I102" s="188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</row>
    <row r="103" spans="1:60" outlineLevel="1" x14ac:dyDescent="0.2">
      <c r="A103" s="186">
        <v>16</v>
      </c>
      <c r="B103" s="176" t="s">
        <v>941</v>
      </c>
      <c r="C103" s="204" t="s">
        <v>942</v>
      </c>
      <c r="D103" s="178" t="s">
        <v>192</v>
      </c>
      <c r="E103" s="180">
        <v>1</v>
      </c>
      <c r="F103" s="182"/>
      <c r="G103" s="183">
        <f>ROUND(E103*F103,2)</f>
        <v>0</v>
      </c>
      <c r="H103" s="184"/>
      <c r="I103" s="188" t="s">
        <v>159</v>
      </c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>
        <v>21</v>
      </c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</row>
    <row r="104" spans="1:60" outlineLevel="1" x14ac:dyDescent="0.2">
      <c r="A104" s="186"/>
      <c r="B104" s="176"/>
      <c r="C104" s="216" t="s">
        <v>943</v>
      </c>
      <c r="D104" s="238"/>
      <c r="E104" s="212"/>
      <c r="F104" s="183"/>
      <c r="G104" s="183"/>
      <c r="H104" s="184"/>
      <c r="I104" s="188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</row>
    <row r="105" spans="1:60" outlineLevel="1" x14ac:dyDescent="0.2">
      <c r="A105" s="186"/>
      <c r="B105" s="176"/>
      <c r="C105" s="216" t="s">
        <v>944</v>
      </c>
      <c r="D105" s="238"/>
      <c r="E105" s="212"/>
      <c r="F105" s="183"/>
      <c r="G105" s="183"/>
      <c r="H105" s="184"/>
      <c r="I105" s="188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</row>
    <row r="106" spans="1:60" outlineLevel="1" x14ac:dyDescent="0.2">
      <c r="A106" s="186"/>
      <c r="B106" s="176"/>
      <c r="C106" s="216" t="s">
        <v>945</v>
      </c>
      <c r="D106" s="238"/>
      <c r="E106" s="212">
        <v>1</v>
      </c>
      <c r="F106" s="183"/>
      <c r="G106" s="183"/>
      <c r="H106" s="184"/>
      <c r="I106" s="188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</row>
    <row r="107" spans="1:60" outlineLevel="1" x14ac:dyDescent="0.2">
      <c r="A107" s="186">
        <v>17</v>
      </c>
      <c r="B107" s="176" t="s">
        <v>946</v>
      </c>
      <c r="C107" s="204" t="s">
        <v>947</v>
      </c>
      <c r="D107" s="178" t="s">
        <v>188</v>
      </c>
      <c r="E107" s="180">
        <v>4</v>
      </c>
      <c r="F107" s="182"/>
      <c r="G107" s="183">
        <f>ROUND(E107*F107,2)</f>
        <v>0</v>
      </c>
      <c r="H107" s="184"/>
      <c r="I107" s="188" t="s">
        <v>159</v>
      </c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>
        <v>21</v>
      </c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</row>
    <row r="108" spans="1:60" outlineLevel="1" x14ac:dyDescent="0.2">
      <c r="A108" s="186">
        <v>18</v>
      </c>
      <c r="B108" s="176" t="s">
        <v>948</v>
      </c>
      <c r="C108" s="204" t="s">
        <v>949</v>
      </c>
      <c r="D108" s="178" t="s">
        <v>188</v>
      </c>
      <c r="E108" s="180">
        <v>2</v>
      </c>
      <c r="F108" s="182"/>
      <c r="G108" s="183">
        <f>ROUND(E108*F108,2)</f>
        <v>0</v>
      </c>
      <c r="H108" s="184"/>
      <c r="I108" s="188" t="s">
        <v>159</v>
      </c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>
        <v>21</v>
      </c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</row>
    <row r="109" spans="1:60" outlineLevel="1" x14ac:dyDescent="0.2">
      <c r="A109" s="186">
        <v>19</v>
      </c>
      <c r="B109" s="176" t="s">
        <v>950</v>
      </c>
      <c r="C109" s="204" t="s">
        <v>951</v>
      </c>
      <c r="D109" s="178" t="s">
        <v>192</v>
      </c>
      <c r="E109" s="180">
        <v>2</v>
      </c>
      <c r="F109" s="182"/>
      <c r="G109" s="183">
        <f>ROUND(E109*F109,2)</f>
        <v>0</v>
      </c>
      <c r="H109" s="184"/>
      <c r="I109" s="188" t="s">
        <v>159</v>
      </c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>
        <v>21</v>
      </c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</row>
    <row r="110" spans="1:60" outlineLevel="1" x14ac:dyDescent="0.2">
      <c r="A110" s="186">
        <v>20</v>
      </c>
      <c r="B110" s="176" t="s">
        <v>952</v>
      </c>
      <c r="C110" s="204" t="s">
        <v>953</v>
      </c>
      <c r="D110" s="178" t="s">
        <v>188</v>
      </c>
      <c r="E110" s="180">
        <v>1</v>
      </c>
      <c r="F110" s="182"/>
      <c r="G110" s="183">
        <f>ROUND(E110*F110,2)</f>
        <v>0</v>
      </c>
      <c r="H110" s="184"/>
      <c r="I110" s="188" t="s">
        <v>159</v>
      </c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>
        <v>21</v>
      </c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</row>
    <row r="111" spans="1:60" x14ac:dyDescent="0.2">
      <c r="A111" s="185" t="s">
        <v>155</v>
      </c>
      <c r="B111" s="175" t="s">
        <v>113</v>
      </c>
      <c r="C111" s="203" t="s">
        <v>115</v>
      </c>
      <c r="D111" s="177"/>
      <c r="E111" s="179"/>
      <c r="F111" s="317">
        <f>SUM(G112:G124)</f>
        <v>0</v>
      </c>
      <c r="G111" s="318"/>
      <c r="H111" s="181"/>
      <c r="I111" s="187"/>
    </row>
    <row r="112" spans="1:60" outlineLevel="1" x14ac:dyDescent="0.2">
      <c r="A112" s="186">
        <v>21</v>
      </c>
      <c r="B112" s="176" t="s">
        <v>767</v>
      </c>
      <c r="C112" s="204" t="s">
        <v>954</v>
      </c>
      <c r="D112" s="178" t="s">
        <v>192</v>
      </c>
      <c r="E112" s="180">
        <v>1</v>
      </c>
      <c r="F112" s="182"/>
      <c r="G112" s="183">
        <f>ROUND(E112*F112,2)</f>
        <v>0</v>
      </c>
      <c r="H112" s="184"/>
      <c r="I112" s="188" t="s">
        <v>159</v>
      </c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>
        <v>21</v>
      </c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</row>
    <row r="113" spans="1:60" outlineLevel="1" x14ac:dyDescent="0.2">
      <c r="A113" s="186"/>
      <c r="B113" s="176"/>
      <c r="C113" s="216" t="s">
        <v>955</v>
      </c>
      <c r="D113" s="238"/>
      <c r="E113" s="212">
        <v>1</v>
      </c>
      <c r="F113" s="183"/>
      <c r="G113" s="183"/>
      <c r="H113" s="184"/>
      <c r="I113" s="188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</row>
    <row r="114" spans="1:60" outlineLevel="1" x14ac:dyDescent="0.2">
      <c r="A114" s="186"/>
      <c r="B114" s="176"/>
      <c r="C114" s="216" t="s">
        <v>956</v>
      </c>
      <c r="D114" s="238"/>
      <c r="E114" s="212"/>
      <c r="F114" s="183"/>
      <c r="G114" s="183"/>
      <c r="H114" s="184"/>
      <c r="I114" s="188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</row>
    <row r="115" spans="1:60" outlineLevel="1" x14ac:dyDescent="0.2">
      <c r="A115" s="186"/>
      <c r="B115" s="176"/>
      <c r="C115" s="216" t="s">
        <v>934</v>
      </c>
      <c r="D115" s="238"/>
      <c r="E115" s="212"/>
      <c r="F115" s="183"/>
      <c r="G115" s="183"/>
      <c r="H115" s="184"/>
      <c r="I115" s="188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</row>
    <row r="116" spans="1:60" outlineLevel="1" x14ac:dyDescent="0.2">
      <c r="A116" s="186">
        <v>22</v>
      </c>
      <c r="B116" s="176" t="s">
        <v>770</v>
      </c>
      <c r="C116" s="204" t="s">
        <v>957</v>
      </c>
      <c r="D116" s="178" t="s">
        <v>192</v>
      </c>
      <c r="E116" s="180">
        <v>1</v>
      </c>
      <c r="F116" s="182"/>
      <c r="G116" s="183">
        <f>ROUND(E116*F116,2)</f>
        <v>0</v>
      </c>
      <c r="H116" s="184"/>
      <c r="I116" s="188" t="s">
        <v>159</v>
      </c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>
        <v>21</v>
      </c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</row>
    <row r="117" spans="1:60" outlineLevel="1" x14ac:dyDescent="0.2">
      <c r="A117" s="186"/>
      <c r="B117" s="176"/>
      <c r="C117" s="216" t="s">
        <v>943</v>
      </c>
      <c r="D117" s="238"/>
      <c r="E117" s="212"/>
      <c r="F117" s="183"/>
      <c r="G117" s="183"/>
      <c r="H117" s="184"/>
      <c r="I117" s="188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</row>
    <row r="118" spans="1:60" outlineLevel="1" x14ac:dyDescent="0.2">
      <c r="A118" s="186"/>
      <c r="B118" s="176"/>
      <c r="C118" s="216" t="s">
        <v>944</v>
      </c>
      <c r="D118" s="238"/>
      <c r="E118" s="212"/>
      <c r="F118" s="183"/>
      <c r="G118" s="183"/>
      <c r="H118" s="184"/>
      <c r="I118" s="188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</row>
    <row r="119" spans="1:60" outlineLevel="1" x14ac:dyDescent="0.2">
      <c r="A119" s="186"/>
      <c r="B119" s="176"/>
      <c r="C119" s="216" t="s">
        <v>945</v>
      </c>
      <c r="D119" s="238"/>
      <c r="E119" s="212">
        <v>1</v>
      </c>
      <c r="F119" s="183"/>
      <c r="G119" s="183"/>
      <c r="H119" s="184"/>
      <c r="I119" s="188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</row>
    <row r="120" spans="1:60" outlineLevel="1" x14ac:dyDescent="0.2">
      <c r="A120" s="186">
        <v>23</v>
      </c>
      <c r="B120" s="176" t="s">
        <v>774</v>
      </c>
      <c r="C120" s="204" t="s">
        <v>953</v>
      </c>
      <c r="D120" s="178" t="s">
        <v>188</v>
      </c>
      <c r="E120" s="180">
        <v>1</v>
      </c>
      <c r="F120" s="182"/>
      <c r="G120" s="183">
        <f>ROUND(E120*F120,2)</f>
        <v>0</v>
      </c>
      <c r="H120" s="184"/>
      <c r="I120" s="188" t="s">
        <v>159</v>
      </c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>
        <v>21</v>
      </c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</row>
    <row r="121" spans="1:60" outlineLevel="1" x14ac:dyDescent="0.2">
      <c r="A121" s="186">
        <v>24</v>
      </c>
      <c r="B121" s="176" t="s">
        <v>777</v>
      </c>
      <c r="C121" s="204" t="s">
        <v>947</v>
      </c>
      <c r="D121" s="178" t="s">
        <v>188</v>
      </c>
      <c r="E121" s="180">
        <v>3</v>
      </c>
      <c r="F121" s="182"/>
      <c r="G121" s="183">
        <f>ROUND(E121*F121,2)</f>
        <v>0</v>
      </c>
      <c r="H121" s="184"/>
      <c r="I121" s="188" t="s">
        <v>159</v>
      </c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>
        <v>21</v>
      </c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</row>
    <row r="122" spans="1:60" outlineLevel="1" x14ac:dyDescent="0.2">
      <c r="A122" s="186">
        <v>25</v>
      </c>
      <c r="B122" s="176" t="s">
        <v>780</v>
      </c>
      <c r="C122" s="204" t="s">
        <v>382</v>
      </c>
      <c r="D122" s="178" t="s">
        <v>192</v>
      </c>
      <c r="E122" s="180">
        <v>1</v>
      </c>
      <c r="F122" s="182"/>
      <c r="G122" s="183">
        <f>ROUND(E122*F122,2)</f>
        <v>0</v>
      </c>
      <c r="H122" s="184"/>
      <c r="I122" s="188" t="s">
        <v>159</v>
      </c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>
        <v>21</v>
      </c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</row>
    <row r="123" spans="1:60" outlineLevel="1" x14ac:dyDescent="0.2">
      <c r="A123" s="186">
        <v>26</v>
      </c>
      <c r="B123" s="176" t="s">
        <v>784</v>
      </c>
      <c r="C123" s="204" t="s">
        <v>958</v>
      </c>
      <c r="D123" s="178" t="s">
        <v>188</v>
      </c>
      <c r="E123" s="180">
        <v>1</v>
      </c>
      <c r="F123" s="182"/>
      <c r="G123" s="183">
        <f>ROUND(E123*F123,2)</f>
        <v>0</v>
      </c>
      <c r="H123" s="184"/>
      <c r="I123" s="188" t="s">
        <v>159</v>
      </c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>
        <v>21</v>
      </c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</row>
    <row r="124" spans="1:60" outlineLevel="1" x14ac:dyDescent="0.2">
      <c r="A124" s="186">
        <v>27</v>
      </c>
      <c r="B124" s="176" t="s">
        <v>959</v>
      </c>
      <c r="C124" s="204" t="s">
        <v>949</v>
      </c>
      <c r="D124" s="178" t="s">
        <v>188</v>
      </c>
      <c r="E124" s="180">
        <v>1</v>
      </c>
      <c r="F124" s="182"/>
      <c r="G124" s="183">
        <f>ROUND(E124*F124,2)</f>
        <v>0</v>
      </c>
      <c r="H124" s="184"/>
      <c r="I124" s="188" t="s">
        <v>159</v>
      </c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>
        <v>21</v>
      </c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</row>
    <row r="125" spans="1:60" x14ac:dyDescent="0.2">
      <c r="A125" s="185" t="s">
        <v>155</v>
      </c>
      <c r="B125" s="175" t="s">
        <v>118</v>
      </c>
      <c r="C125" s="203" t="s">
        <v>119</v>
      </c>
      <c r="D125" s="177"/>
      <c r="E125" s="179"/>
      <c r="F125" s="317">
        <f>SUM(G126:G158)</f>
        <v>0</v>
      </c>
      <c r="G125" s="318"/>
      <c r="H125" s="181"/>
      <c r="I125" s="187"/>
    </row>
    <row r="126" spans="1:60" outlineLevel="1" x14ac:dyDescent="0.2">
      <c r="A126" s="186">
        <v>28</v>
      </c>
      <c r="B126" s="176" t="s">
        <v>960</v>
      </c>
      <c r="C126" s="204" t="s">
        <v>961</v>
      </c>
      <c r="D126" s="178" t="s">
        <v>192</v>
      </c>
      <c r="E126" s="180">
        <v>1</v>
      </c>
      <c r="F126" s="182"/>
      <c r="G126" s="183">
        <f>ROUND(E126*F126,2)</f>
        <v>0</v>
      </c>
      <c r="H126" s="184"/>
      <c r="I126" s="188" t="s">
        <v>159</v>
      </c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>
        <v>21</v>
      </c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</row>
    <row r="127" spans="1:60" ht="33.75" outlineLevel="1" x14ac:dyDescent="0.2">
      <c r="A127" s="186"/>
      <c r="B127" s="176"/>
      <c r="C127" s="216" t="s">
        <v>962</v>
      </c>
      <c r="D127" s="238"/>
      <c r="E127" s="212">
        <v>1</v>
      </c>
      <c r="F127" s="183"/>
      <c r="G127" s="183"/>
      <c r="H127" s="184"/>
      <c r="I127" s="188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</row>
    <row r="128" spans="1:60" outlineLevel="1" x14ac:dyDescent="0.2">
      <c r="A128" s="186">
        <v>29</v>
      </c>
      <c r="B128" s="176" t="s">
        <v>963</v>
      </c>
      <c r="C128" s="204" t="s">
        <v>964</v>
      </c>
      <c r="D128" s="178" t="s">
        <v>188</v>
      </c>
      <c r="E128" s="180">
        <v>1</v>
      </c>
      <c r="F128" s="182"/>
      <c r="G128" s="183">
        <f>ROUND(E128*F128,2)</f>
        <v>0</v>
      </c>
      <c r="H128" s="184"/>
      <c r="I128" s="188" t="s">
        <v>159</v>
      </c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>
        <v>21</v>
      </c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</row>
    <row r="129" spans="1:60" ht="33.75" outlineLevel="1" x14ac:dyDescent="0.2">
      <c r="A129" s="186"/>
      <c r="B129" s="176"/>
      <c r="C129" s="216" t="s">
        <v>965</v>
      </c>
      <c r="D129" s="238"/>
      <c r="E129" s="212">
        <v>1</v>
      </c>
      <c r="F129" s="183"/>
      <c r="G129" s="183"/>
      <c r="H129" s="184"/>
      <c r="I129" s="188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</row>
    <row r="130" spans="1:60" outlineLevel="1" x14ac:dyDescent="0.2">
      <c r="A130" s="186">
        <v>30</v>
      </c>
      <c r="B130" s="176" t="s">
        <v>966</v>
      </c>
      <c r="C130" s="204" t="s">
        <v>967</v>
      </c>
      <c r="D130" s="178" t="s">
        <v>188</v>
      </c>
      <c r="E130" s="180">
        <v>1</v>
      </c>
      <c r="F130" s="182"/>
      <c r="G130" s="183">
        <f>ROUND(E130*F130,2)</f>
        <v>0</v>
      </c>
      <c r="H130" s="184"/>
      <c r="I130" s="188" t="s">
        <v>159</v>
      </c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>
        <v>21</v>
      </c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</row>
    <row r="131" spans="1:60" ht="22.5" outlineLevel="1" x14ac:dyDescent="0.2">
      <c r="A131" s="186"/>
      <c r="B131" s="176"/>
      <c r="C131" s="216" t="s">
        <v>968</v>
      </c>
      <c r="D131" s="238"/>
      <c r="E131" s="212">
        <v>1</v>
      </c>
      <c r="F131" s="183"/>
      <c r="G131" s="183"/>
      <c r="H131" s="184"/>
      <c r="I131" s="188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</row>
    <row r="132" spans="1:60" outlineLevel="1" x14ac:dyDescent="0.2">
      <c r="A132" s="186">
        <v>31</v>
      </c>
      <c r="B132" s="176" t="s">
        <v>969</v>
      </c>
      <c r="C132" s="204" t="s">
        <v>970</v>
      </c>
      <c r="D132" s="178" t="s">
        <v>188</v>
      </c>
      <c r="E132" s="180">
        <v>1</v>
      </c>
      <c r="F132" s="182"/>
      <c r="G132" s="183">
        <f>ROUND(E132*F132,2)</f>
        <v>0</v>
      </c>
      <c r="H132" s="184"/>
      <c r="I132" s="188" t="s">
        <v>159</v>
      </c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>
        <v>21</v>
      </c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</row>
    <row r="133" spans="1:60" ht="22.5" outlineLevel="1" x14ac:dyDescent="0.2">
      <c r="A133" s="186"/>
      <c r="B133" s="176"/>
      <c r="C133" s="216" t="s">
        <v>971</v>
      </c>
      <c r="D133" s="238"/>
      <c r="E133" s="212">
        <v>1</v>
      </c>
      <c r="F133" s="183"/>
      <c r="G133" s="183"/>
      <c r="H133" s="184"/>
      <c r="I133" s="188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</row>
    <row r="134" spans="1:60" outlineLevel="1" x14ac:dyDescent="0.2">
      <c r="A134" s="186">
        <v>32</v>
      </c>
      <c r="B134" s="176" t="s">
        <v>972</v>
      </c>
      <c r="C134" s="204" t="s">
        <v>973</v>
      </c>
      <c r="D134" s="178" t="s">
        <v>188</v>
      </c>
      <c r="E134" s="180">
        <v>1</v>
      </c>
      <c r="F134" s="182"/>
      <c r="G134" s="183">
        <f>ROUND(E134*F134,2)</f>
        <v>0</v>
      </c>
      <c r="H134" s="184"/>
      <c r="I134" s="188" t="s">
        <v>159</v>
      </c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>
        <v>21</v>
      </c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</row>
    <row r="135" spans="1:60" ht="22.5" outlineLevel="1" x14ac:dyDescent="0.2">
      <c r="A135" s="186"/>
      <c r="B135" s="176"/>
      <c r="C135" s="216" t="s">
        <v>974</v>
      </c>
      <c r="D135" s="238"/>
      <c r="E135" s="212">
        <v>1</v>
      </c>
      <c r="F135" s="183"/>
      <c r="G135" s="183"/>
      <c r="H135" s="184"/>
      <c r="I135" s="188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</row>
    <row r="136" spans="1:60" outlineLevel="1" x14ac:dyDescent="0.2">
      <c r="A136" s="186">
        <v>33</v>
      </c>
      <c r="B136" s="176" t="s">
        <v>975</v>
      </c>
      <c r="C136" s="204" t="s">
        <v>401</v>
      </c>
      <c r="D136" s="178" t="s">
        <v>188</v>
      </c>
      <c r="E136" s="180">
        <v>1</v>
      </c>
      <c r="F136" s="182"/>
      <c r="G136" s="183">
        <f>ROUND(E136*F136,2)</f>
        <v>0</v>
      </c>
      <c r="H136" s="184"/>
      <c r="I136" s="188" t="s">
        <v>159</v>
      </c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>
        <v>21</v>
      </c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</row>
    <row r="137" spans="1:60" outlineLevel="1" x14ac:dyDescent="0.2">
      <c r="A137" s="186"/>
      <c r="B137" s="176"/>
      <c r="C137" s="216" t="s">
        <v>976</v>
      </c>
      <c r="D137" s="238"/>
      <c r="E137" s="212">
        <v>1</v>
      </c>
      <c r="F137" s="183"/>
      <c r="G137" s="183"/>
      <c r="H137" s="184"/>
      <c r="I137" s="188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</row>
    <row r="138" spans="1:60" outlineLevel="1" x14ac:dyDescent="0.2">
      <c r="A138" s="186">
        <v>34</v>
      </c>
      <c r="B138" s="176" t="s">
        <v>977</v>
      </c>
      <c r="C138" s="204" t="s">
        <v>978</v>
      </c>
      <c r="D138" s="178" t="s">
        <v>188</v>
      </c>
      <c r="E138" s="180">
        <v>1</v>
      </c>
      <c r="F138" s="182"/>
      <c r="G138" s="183">
        <f>ROUND(E138*F138,2)</f>
        <v>0</v>
      </c>
      <c r="H138" s="184"/>
      <c r="I138" s="188" t="s">
        <v>159</v>
      </c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>
        <v>21</v>
      </c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</row>
    <row r="139" spans="1:60" outlineLevel="1" x14ac:dyDescent="0.2">
      <c r="A139" s="186"/>
      <c r="B139" s="176"/>
      <c r="C139" s="216" t="s">
        <v>979</v>
      </c>
      <c r="D139" s="238"/>
      <c r="E139" s="212">
        <v>1</v>
      </c>
      <c r="F139" s="183"/>
      <c r="G139" s="183"/>
      <c r="H139" s="184"/>
      <c r="I139" s="188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</row>
    <row r="140" spans="1:60" outlineLevel="1" x14ac:dyDescent="0.2">
      <c r="A140" s="186">
        <v>35</v>
      </c>
      <c r="B140" s="176" t="s">
        <v>980</v>
      </c>
      <c r="C140" s="204" t="s">
        <v>981</v>
      </c>
      <c r="D140" s="178" t="s">
        <v>188</v>
      </c>
      <c r="E140" s="180">
        <v>1</v>
      </c>
      <c r="F140" s="182"/>
      <c r="G140" s="183">
        <f>ROUND(E140*F140,2)</f>
        <v>0</v>
      </c>
      <c r="H140" s="184"/>
      <c r="I140" s="188" t="s">
        <v>159</v>
      </c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>
        <v>21</v>
      </c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</row>
    <row r="141" spans="1:60" outlineLevel="1" x14ac:dyDescent="0.2">
      <c r="A141" s="186"/>
      <c r="B141" s="176"/>
      <c r="C141" s="216" t="s">
        <v>982</v>
      </c>
      <c r="D141" s="238"/>
      <c r="E141" s="212">
        <v>1</v>
      </c>
      <c r="F141" s="183"/>
      <c r="G141" s="183"/>
      <c r="H141" s="184"/>
      <c r="I141" s="188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</row>
    <row r="142" spans="1:60" outlineLevel="1" x14ac:dyDescent="0.2">
      <c r="A142" s="186">
        <v>36</v>
      </c>
      <c r="B142" s="176" t="s">
        <v>983</v>
      </c>
      <c r="C142" s="204" t="s">
        <v>984</v>
      </c>
      <c r="D142" s="178" t="s">
        <v>188</v>
      </c>
      <c r="E142" s="180">
        <v>1</v>
      </c>
      <c r="F142" s="182"/>
      <c r="G142" s="183">
        <f>ROUND(E142*F142,2)</f>
        <v>0</v>
      </c>
      <c r="H142" s="184"/>
      <c r="I142" s="188" t="s">
        <v>159</v>
      </c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>
        <v>21</v>
      </c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</row>
    <row r="143" spans="1:60" ht="22.5" outlineLevel="1" x14ac:dyDescent="0.2">
      <c r="A143" s="186"/>
      <c r="B143" s="176"/>
      <c r="C143" s="243" t="s">
        <v>985</v>
      </c>
      <c r="D143" s="238"/>
      <c r="E143" s="212">
        <v>1</v>
      </c>
      <c r="F143" s="183"/>
      <c r="G143" s="183"/>
      <c r="H143" s="184"/>
      <c r="I143" s="188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</row>
    <row r="144" spans="1:60" outlineLevel="1" x14ac:dyDescent="0.2">
      <c r="A144" s="186">
        <v>37</v>
      </c>
      <c r="B144" s="176" t="s">
        <v>986</v>
      </c>
      <c r="C144" s="204" t="s">
        <v>987</v>
      </c>
      <c r="D144" s="178" t="s">
        <v>188</v>
      </c>
      <c r="E144" s="180">
        <v>1</v>
      </c>
      <c r="F144" s="182"/>
      <c r="G144" s="183">
        <f>ROUND(E144*F144,2)</f>
        <v>0</v>
      </c>
      <c r="H144" s="184"/>
      <c r="I144" s="188" t="s">
        <v>159</v>
      </c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>
        <v>21</v>
      </c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</row>
    <row r="145" spans="1:60" outlineLevel="1" x14ac:dyDescent="0.2">
      <c r="A145" s="186"/>
      <c r="B145" s="176"/>
      <c r="C145" s="216" t="s">
        <v>988</v>
      </c>
      <c r="D145" s="238"/>
      <c r="E145" s="212">
        <v>1</v>
      </c>
      <c r="F145" s="183"/>
      <c r="G145" s="183"/>
      <c r="H145" s="184"/>
      <c r="I145" s="188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</row>
    <row r="146" spans="1:60" outlineLevel="1" x14ac:dyDescent="0.2">
      <c r="A146" s="186">
        <v>38</v>
      </c>
      <c r="B146" s="176" t="s">
        <v>989</v>
      </c>
      <c r="C146" s="204" t="s">
        <v>990</v>
      </c>
      <c r="D146" s="178" t="s">
        <v>188</v>
      </c>
      <c r="E146" s="180">
        <v>1</v>
      </c>
      <c r="F146" s="182"/>
      <c r="G146" s="183">
        <f>ROUND(E146*F146,2)</f>
        <v>0</v>
      </c>
      <c r="H146" s="184"/>
      <c r="I146" s="188" t="s">
        <v>159</v>
      </c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>
        <v>21</v>
      </c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</row>
    <row r="147" spans="1:60" ht="22.5" outlineLevel="1" x14ac:dyDescent="0.2">
      <c r="A147" s="186">
        <v>39</v>
      </c>
      <c r="B147" s="176" t="s">
        <v>991</v>
      </c>
      <c r="C147" s="204" t="s">
        <v>992</v>
      </c>
      <c r="D147" s="178" t="s">
        <v>188</v>
      </c>
      <c r="E147" s="180">
        <v>1</v>
      </c>
      <c r="F147" s="182"/>
      <c r="G147" s="183">
        <f>ROUND(E147*F147,2)</f>
        <v>0</v>
      </c>
      <c r="H147" s="184"/>
      <c r="I147" s="188" t="s">
        <v>159</v>
      </c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>
        <v>21</v>
      </c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</row>
    <row r="148" spans="1:60" outlineLevel="1" x14ac:dyDescent="0.2">
      <c r="A148" s="186"/>
      <c r="B148" s="176"/>
      <c r="C148" s="216" t="s">
        <v>993</v>
      </c>
      <c r="D148" s="238"/>
      <c r="E148" s="212">
        <v>1</v>
      </c>
      <c r="F148" s="183"/>
      <c r="G148" s="183"/>
      <c r="H148" s="184"/>
      <c r="I148" s="188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</row>
    <row r="149" spans="1:60" outlineLevel="1" x14ac:dyDescent="0.2">
      <c r="A149" s="186">
        <v>40</v>
      </c>
      <c r="B149" s="176" t="s">
        <v>994</v>
      </c>
      <c r="C149" s="204" t="s">
        <v>995</v>
      </c>
      <c r="D149" s="178" t="s">
        <v>188</v>
      </c>
      <c r="E149" s="180">
        <v>1</v>
      </c>
      <c r="F149" s="182"/>
      <c r="G149" s="183">
        <f>ROUND(E149*F149,2)</f>
        <v>0</v>
      </c>
      <c r="H149" s="184"/>
      <c r="I149" s="188" t="s">
        <v>159</v>
      </c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>
        <v>21</v>
      </c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</row>
    <row r="150" spans="1:60" ht="22.5" outlineLevel="1" x14ac:dyDescent="0.2">
      <c r="A150" s="186"/>
      <c r="B150" s="176"/>
      <c r="C150" s="216" t="s">
        <v>996</v>
      </c>
      <c r="D150" s="238"/>
      <c r="E150" s="212">
        <v>1</v>
      </c>
      <c r="F150" s="183"/>
      <c r="G150" s="183"/>
      <c r="H150" s="184"/>
      <c r="I150" s="188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</row>
    <row r="151" spans="1:60" ht="22.5" outlineLevel="1" x14ac:dyDescent="0.2">
      <c r="A151" s="186">
        <v>41</v>
      </c>
      <c r="B151" s="176" t="s">
        <v>997</v>
      </c>
      <c r="C151" s="204" t="s">
        <v>998</v>
      </c>
      <c r="D151" s="178" t="s">
        <v>192</v>
      </c>
      <c r="E151" s="180">
        <v>1</v>
      </c>
      <c r="F151" s="182"/>
      <c r="G151" s="183">
        <f>ROUND(E151*F151,2)</f>
        <v>0</v>
      </c>
      <c r="H151" s="184"/>
      <c r="I151" s="188" t="s">
        <v>159</v>
      </c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>
        <v>21</v>
      </c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</row>
    <row r="152" spans="1:60" ht="22.5" outlineLevel="1" x14ac:dyDescent="0.2">
      <c r="A152" s="186"/>
      <c r="B152" s="176"/>
      <c r="C152" s="216" t="s">
        <v>999</v>
      </c>
      <c r="D152" s="238"/>
      <c r="E152" s="212">
        <v>1</v>
      </c>
      <c r="F152" s="183"/>
      <c r="G152" s="183"/>
      <c r="H152" s="184"/>
      <c r="I152" s="188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</row>
    <row r="153" spans="1:60" outlineLevel="1" x14ac:dyDescent="0.2">
      <c r="A153" s="186">
        <v>42</v>
      </c>
      <c r="B153" s="176" t="s">
        <v>1000</v>
      </c>
      <c r="C153" s="204" t="s">
        <v>1001</v>
      </c>
      <c r="D153" s="178" t="s">
        <v>188</v>
      </c>
      <c r="E153" s="180">
        <v>1</v>
      </c>
      <c r="F153" s="182"/>
      <c r="G153" s="183">
        <f>ROUND(E153*F153,2)</f>
        <v>0</v>
      </c>
      <c r="H153" s="184"/>
      <c r="I153" s="188" t="s">
        <v>159</v>
      </c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>
        <v>21</v>
      </c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</row>
    <row r="154" spans="1:60" ht="22.5" outlineLevel="1" x14ac:dyDescent="0.2">
      <c r="A154" s="186"/>
      <c r="B154" s="176"/>
      <c r="C154" s="216" t="s">
        <v>1002</v>
      </c>
      <c r="D154" s="238"/>
      <c r="E154" s="212">
        <v>1</v>
      </c>
      <c r="F154" s="183"/>
      <c r="G154" s="183"/>
      <c r="H154" s="184"/>
      <c r="I154" s="188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</row>
    <row r="155" spans="1:60" outlineLevel="1" x14ac:dyDescent="0.2">
      <c r="A155" s="186">
        <v>43</v>
      </c>
      <c r="B155" s="176" t="s">
        <v>1003</v>
      </c>
      <c r="C155" s="204" t="s">
        <v>1004</v>
      </c>
      <c r="D155" s="178" t="s">
        <v>188</v>
      </c>
      <c r="E155" s="180">
        <v>1</v>
      </c>
      <c r="F155" s="182"/>
      <c r="G155" s="183">
        <f>ROUND(E155*F155,2)</f>
        <v>0</v>
      </c>
      <c r="H155" s="184"/>
      <c r="I155" s="188" t="s">
        <v>159</v>
      </c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>
        <v>21</v>
      </c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</row>
    <row r="156" spans="1:60" ht="22.5" outlineLevel="1" x14ac:dyDescent="0.2">
      <c r="A156" s="186"/>
      <c r="B156" s="176"/>
      <c r="C156" s="216" t="s">
        <v>1005</v>
      </c>
      <c r="D156" s="238"/>
      <c r="E156" s="212">
        <v>1</v>
      </c>
      <c r="F156" s="183"/>
      <c r="G156" s="183"/>
      <c r="H156" s="184"/>
      <c r="I156" s="188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</row>
    <row r="157" spans="1:60" outlineLevel="1" x14ac:dyDescent="0.2">
      <c r="A157" s="186">
        <v>44</v>
      </c>
      <c r="B157" s="176" t="s">
        <v>1006</v>
      </c>
      <c r="C157" s="247" t="s">
        <v>1007</v>
      </c>
      <c r="D157" s="178" t="s">
        <v>188</v>
      </c>
      <c r="E157" s="180">
        <v>1</v>
      </c>
      <c r="F157" s="182"/>
      <c r="G157" s="183">
        <f>ROUND(E157*F157,2)</f>
        <v>0</v>
      </c>
      <c r="H157" s="184"/>
      <c r="I157" s="188" t="s">
        <v>159</v>
      </c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>
        <v>21</v>
      </c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</row>
    <row r="158" spans="1:60" ht="22.5" outlineLevel="1" x14ac:dyDescent="0.2">
      <c r="A158" s="186"/>
      <c r="B158" s="176"/>
      <c r="C158" s="216" t="s">
        <v>1008</v>
      </c>
      <c r="D158" s="238"/>
      <c r="E158" s="212">
        <v>1</v>
      </c>
      <c r="F158" s="183"/>
      <c r="G158" s="183"/>
      <c r="H158" s="184"/>
      <c r="I158" s="188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</row>
    <row r="159" spans="1:60" x14ac:dyDescent="0.2">
      <c r="A159" s="185" t="s">
        <v>155</v>
      </c>
      <c r="B159" s="175" t="s">
        <v>121</v>
      </c>
      <c r="C159" s="203" t="s">
        <v>123</v>
      </c>
      <c r="D159" s="177"/>
      <c r="E159" s="179"/>
      <c r="F159" s="317">
        <f>SUM(G160:G184)</f>
        <v>0</v>
      </c>
      <c r="G159" s="318"/>
      <c r="H159" s="181"/>
      <c r="I159" s="187"/>
    </row>
    <row r="160" spans="1:60" outlineLevel="1" x14ac:dyDescent="0.2">
      <c r="A160" s="186">
        <v>45</v>
      </c>
      <c r="B160" s="176" t="s">
        <v>1009</v>
      </c>
      <c r="C160" s="204" t="s">
        <v>1010</v>
      </c>
      <c r="D160" s="178" t="s">
        <v>188</v>
      </c>
      <c r="E160" s="180">
        <v>1</v>
      </c>
      <c r="F160" s="182"/>
      <c r="G160" s="183">
        <f>ROUND(E160*F160,2)</f>
        <v>0</v>
      </c>
      <c r="H160" s="184"/>
      <c r="I160" s="188" t="s">
        <v>159</v>
      </c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>
        <v>21</v>
      </c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</row>
    <row r="161" spans="1:60" ht="22.5" outlineLevel="1" x14ac:dyDescent="0.2">
      <c r="A161" s="186"/>
      <c r="B161" s="176"/>
      <c r="C161" s="216" t="s">
        <v>1011</v>
      </c>
      <c r="D161" s="238"/>
      <c r="E161" s="212">
        <v>1</v>
      </c>
      <c r="F161" s="183"/>
      <c r="G161" s="183"/>
      <c r="H161" s="184"/>
      <c r="I161" s="188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</row>
    <row r="162" spans="1:60" ht="22.5" outlineLevel="1" x14ac:dyDescent="0.2">
      <c r="A162" s="186">
        <v>46</v>
      </c>
      <c r="B162" s="176" t="s">
        <v>1012</v>
      </c>
      <c r="C162" s="204" t="s">
        <v>1013</v>
      </c>
      <c r="D162" s="178" t="s">
        <v>192</v>
      </c>
      <c r="E162" s="180">
        <v>1</v>
      </c>
      <c r="F162" s="182"/>
      <c r="G162" s="183">
        <f>ROUND(E162*F162,2)</f>
        <v>0</v>
      </c>
      <c r="H162" s="184"/>
      <c r="I162" s="188" t="s">
        <v>159</v>
      </c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>
        <v>21</v>
      </c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</row>
    <row r="163" spans="1:60" ht="22.5" outlineLevel="1" x14ac:dyDescent="0.2">
      <c r="A163" s="186"/>
      <c r="B163" s="176"/>
      <c r="C163" s="216" t="s">
        <v>1014</v>
      </c>
      <c r="D163" s="238"/>
      <c r="E163" s="212">
        <v>1</v>
      </c>
      <c r="F163" s="183"/>
      <c r="G163" s="183"/>
      <c r="H163" s="184"/>
      <c r="I163" s="188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</row>
    <row r="164" spans="1:60" outlineLevel="1" x14ac:dyDescent="0.2">
      <c r="A164" s="186">
        <v>47</v>
      </c>
      <c r="B164" s="176" t="s">
        <v>1015</v>
      </c>
      <c r="C164" s="204" t="s">
        <v>1016</v>
      </c>
      <c r="D164" s="178" t="s">
        <v>188</v>
      </c>
      <c r="E164" s="180">
        <v>1</v>
      </c>
      <c r="F164" s="182"/>
      <c r="G164" s="183">
        <f>ROUND(E164*F164,2)</f>
        <v>0</v>
      </c>
      <c r="H164" s="184"/>
      <c r="I164" s="188" t="s">
        <v>159</v>
      </c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>
        <v>21</v>
      </c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</row>
    <row r="165" spans="1:60" ht="22.5" outlineLevel="1" x14ac:dyDescent="0.2">
      <c r="A165" s="186"/>
      <c r="B165" s="176"/>
      <c r="C165" s="216" t="s">
        <v>1017</v>
      </c>
      <c r="D165" s="238"/>
      <c r="E165" s="212">
        <v>1</v>
      </c>
      <c r="F165" s="183"/>
      <c r="G165" s="183"/>
      <c r="H165" s="184"/>
      <c r="I165" s="188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</row>
    <row r="166" spans="1:60" outlineLevel="1" x14ac:dyDescent="0.2">
      <c r="A166" s="186">
        <v>48</v>
      </c>
      <c r="B166" s="176" t="s">
        <v>1018</v>
      </c>
      <c r="C166" s="204" t="s">
        <v>1019</v>
      </c>
      <c r="D166" s="178" t="s">
        <v>192</v>
      </c>
      <c r="E166" s="180">
        <v>1</v>
      </c>
      <c r="F166" s="182"/>
      <c r="G166" s="183">
        <f>ROUND(E166*F166,2)</f>
        <v>0</v>
      </c>
      <c r="H166" s="184"/>
      <c r="I166" s="188" t="s">
        <v>159</v>
      </c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>
        <v>21</v>
      </c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</row>
    <row r="167" spans="1:60" ht="22.5" outlineLevel="1" x14ac:dyDescent="0.2">
      <c r="A167" s="186"/>
      <c r="B167" s="176"/>
      <c r="C167" s="216" t="s">
        <v>1020</v>
      </c>
      <c r="D167" s="238"/>
      <c r="E167" s="212">
        <v>1</v>
      </c>
      <c r="F167" s="183"/>
      <c r="G167" s="183"/>
      <c r="H167" s="184"/>
      <c r="I167" s="188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</row>
    <row r="168" spans="1:60" outlineLevel="1" x14ac:dyDescent="0.2">
      <c r="A168" s="186">
        <v>49</v>
      </c>
      <c r="B168" s="176" t="s">
        <v>1021</v>
      </c>
      <c r="C168" s="204" t="s">
        <v>1022</v>
      </c>
      <c r="D168" s="178" t="s">
        <v>188</v>
      </c>
      <c r="E168" s="180">
        <v>2</v>
      </c>
      <c r="F168" s="182"/>
      <c r="G168" s="183">
        <f>ROUND(E168*F168,2)</f>
        <v>0</v>
      </c>
      <c r="H168" s="184"/>
      <c r="I168" s="188" t="s">
        <v>159</v>
      </c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>
        <v>21</v>
      </c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</row>
    <row r="169" spans="1:60" ht="22.5" outlineLevel="1" x14ac:dyDescent="0.2">
      <c r="A169" s="186"/>
      <c r="B169" s="176"/>
      <c r="C169" s="216" t="s">
        <v>1023</v>
      </c>
      <c r="D169" s="238"/>
      <c r="E169" s="212">
        <v>2</v>
      </c>
      <c r="F169" s="183"/>
      <c r="G169" s="183"/>
      <c r="H169" s="184"/>
      <c r="I169" s="188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</row>
    <row r="170" spans="1:60" outlineLevel="1" x14ac:dyDescent="0.2">
      <c r="A170" s="186">
        <v>50</v>
      </c>
      <c r="B170" s="176" t="s">
        <v>1024</v>
      </c>
      <c r="C170" s="204" t="s">
        <v>1025</v>
      </c>
      <c r="D170" s="178" t="s">
        <v>188</v>
      </c>
      <c r="E170" s="180">
        <v>2</v>
      </c>
      <c r="F170" s="182"/>
      <c r="G170" s="183">
        <f>ROUND(E170*F170,2)</f>
        <v>0</v>
      </c>
      <c r="H170" s="184"/>
      <c r="I170" s="188" t="s">
        <v>159</v>
      </c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>
        <v>21</v>
      </c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</row>
    <row r="171" spans="1:60" ht="22.5" outlineLevel="1" x14ac:dyDescent="0.2">
      <c r="A171" s="186"/>
      <c r="B171" s="176"/>
      <c r="C171" s="216" t="s">
        <v>1026</v>
      </c>
      <c r="D171" s="238"/>
      <c r="E171" s="212">
        <v>2</v>
      </c>
      <c r="F171" s="183"/>
      <c r="G171" s="183"/>
      <c r="H171" s="184"/>
      <c r="I171" s="188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</row>
    <row r="172" spans="1:60" outlineLevel="1" x14ac:dyDescent="0.2">
      <c r="A172" s="186">
        <v>51</v>
      </c>
      <c r="B172" s="176" t="s">
        <v>1027</v>
      </c>
      <c r="C172" s="204" t="s">
        <v>1028</v>
      </c>
      <c r="D172" s="178" t="s">
        <v>188</v>
      </c>
      <c r="E172" s="180">
        <v>1</v>
      </c>
      <c r="F172" s="182"/>
      <c r="G172" s="183">
        <f>ROUND(E172*F172,2)</f>
        <v>0</v>
      </c>
      <c r="H172" s="184"/>
      <c r="I172" s="188" t="s">
        <v>159</v>
      </c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>
        <v>21</v>
      </c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</row>
    <row r="173" spans="1:60" ht="22.5" outlineLevel="1" x14ac:dyDescent="0.2">
      <c r="A173" s="186"/>
      <c r="B173" s="176"/>
      <c r="C173" s="216" t="s">
        <v>1029</v>
      </c>
      <c r="D173" s="238"/>
      <c r="E173" s="212">
        <v>1</v>
      </c>
      <c r="F173" s="183"/>
      <c r="G173" s="183"/>
      <c r="H173" s="184"/>
      <c r="I173" s="188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</row>
    <row r="174" spans="1:60" outlineLevel="1" x14ac:dyDescent="0.2">
      <c r="A174" s="186">
        <v>52</v>
      </c>
      <c r="B174" s="176" t="s">
        <v>1030</v>
      </c>
      <c r="C174" s="204" t="s">
        <v>1031</v>
      </c>
      <c r="D174" s="178" t="s">
        <v>188</v>
      </c>
      <c r="E174" s="180">
        <v>1</v>
      </c>
      <c r="F174" s="182"/>
      <c r="G174" s="183">
        <f>ROUND(E174*F174,2)</f>
        <v>0</v>
      </c>
      <c r="H174" s="184"/>
      <c r="I174" s="188" t="s">
        <v>159</v>
      </c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>
        <v>21</v>
      </c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</row>
    <row r="175" spans="1:60" ht="22.5" outlineLevel="1" x14ac:dyDescent="0.2">
      <c r="A175" s="186"/>
      <c r="B175" s="176"/>
      <c r="C175" s="216" t="s">
        <v>1032</v>
      </c>
      <c r="D175" s="238"/>
      <c r="E175" s="212">
        <v>1</v>
      </c>
      <c r="F175" s="183"/>
      <c r="G175" s="183"/>
      <c r="H175" s="184"/>
      <c r="I175" s="188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</row>
    <row r="176" spans="1:60" outlineLevel="1" x14ac:dyDescent="0.2">
      <c r="A176" s="186">
        <v>53</v>
      </c>
      <c r="B176" s="176" t="s">
        <v>1033</v>
      </c>
      <c r="C176" s="204" t="s">
        <v>990</v>
      </c>
      <c r="D176" s="178" t="s">
        <v>188</v>
      </c>
      <c r="E176" s="180">
        <v>1</v>
      </c>
      <c r="F176" s="182"/>
      <c r="G176" s="183">
        <f>ROUND(E176*F176,2)</f>
        <v>0</v>
      </c>
      <c r="H176" s="184"/>
      <c r="I176" s="188" t="s">
        <v>159</v>
      </c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>
        <v>21</v>
      </c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</row>
    <row r="177" spans="1:60" outlineLevel="1" x14ac:dyDescent="0.2">
      <c r="A177" s="186">
        <v>54</v>
      </c>
      <c r="B177" s="176" t="s">
        <v>1034</v>
      </c>
      <c r="C177" s="204" t="s">
        <v>1035</v>
      </c>
      <c r="D177" s="178" t="s">
        <v>188</v>
      </c>
      <c r="E177" s="180">
        <v>1</v>
      </c>
      <c r="F177" s="182"/>
      <c r="G177" s="183">
        <f>ROUND(E177*F177,2)</f>
        <v>0</v>
      </c>
      <c r="H177" s="184"/>
      <c r="I177" s="188" t="s">
        <v>159</v>
      </c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>
        <v>21</v>
      </c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</row>
    <row r="178" spans="1:60" outlineLevel="1" x14ac:dyDescent="0.2">
      <c r="A178" s="186"/>
      <c r="B178" s="176"/>
      <c r="C178" s="216" t="s">
        <v>1036</v>
      </c>
      <c r="D178" s="238"/>
      <c r="E178" s="212">
        <v>1</v>
      </c>
      <c r="F178" s="183"/>
      <c r="G178" s="183"/>
      <c r="H178" s="184"/>
      <c r="I178" s="188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</row>
    <row r="179" spans="1:60" ht="22.5" outlineLevel="1" x14ac:dyDescent="0.2">
      <c r="A179" s="186">
        <v>55</v>
      </c>
      <c r="B179" s="176" t="s">
        <v>1037</v>
      </c>
      <c r="C179" s="204" t="s">
        <v>1038</v>
      </c>
      <c r="D179" s="178" t="s">
        <v>192</v>
      </c>
      <c r="E179" s="180">
        <v>1</v>
      </c>
      <c r="F179" s="182"/>
      <c r="G179" s="183">
        <f>ROUND(E179*F179,2)</f>
        <v>0</v>
      </c>
      <c r="H179" s="184"/>
      <c r="I179" s="188" t="s">
        <v>159</v>
      </c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>
        <v>21</v>
      </c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</row>
    <row r="180" spans="1:60" ht="45" outlineLevel="1" x14ac:dyDescent="0.2">
      <c r="A180" s="186"/>
      <c r="B180" s="176"/>
      <c r="C180" s="216" t="s">
        <v>1039</v>
      </c>
      <c r="D180" s="238"/>
      <c r="E180" s="212">
        <v>1</v>
      </c>
      <c r="F180" s="183"/>
      <c r="G180" s="183"/>
      <c r="H180" s="184"/>
      <c r="I180" s="188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</row>
    <row r="181" spans="1:60" outlineLevel="1" x14ac:dyDescent="0.2">
      <c r="A181" s="186"/>
      <c r="B181" s="176"/>
      <c r="C181" s="216" t="s">
        <v>1040</v>
      </c>
      <c r="D181" s="238"/>
      <c r="E181" s="212"/>
      <c r="F181" s="183"/>
      <c r="G181" s="183"/>
      <c r="H181" s="184"/>
      <c r="I181" s="188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</row>
    <row r="182" spans="1:60" outlineLevel="1" x14ac:dyDescent="0.2">
      <c r="A182" s="186"/>
      <c r="B182" s="176"/>
      <c r="C182" s="216" t="s">
        <v>1041</v>
      </c>
      <c r="D182" s="238"/>
      <c r="E182" s="212"/>
      <c r="F182" s="183"/>
      <c r="G182" s="183"/>
      <c r="H182" s="184"/>
      <c r="I182" s="188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</row>
    <row r="183" spans="1:60" outlineLevel="1" x14ac:dyDescent="0.2">
      <c r="A183" s="186">
        <v>56</v>
      </c>
      <c r="B183" s="176" t="s">
        <v>1042</v>
      </c>
      <c r="C183" s="247" t="s">
        <v>1007</v>
      </c>
      <c r="D183" s="178" t="s">
        <v>188</v>
      </c>
      <c r="E183" s="180">
        <v>1</v>
      </c>
      <c r="F183" s="182"/>
      <c r="G183" s="183">
        <f>ROUND(E183*F183,2)</f>
        <v>0</v>
      </c>
      <c r="H183" s="184"/>
      <c r="I183" s="188" t="s">
        <v>159</v>
      </c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>
        <v>21</v>
      </c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</row>
    <row r="184" spans="1:60" ht="22.5" outlineLevel="1" x14ac:dyDescent="0.2">
      <c r="A184" s="186"/>
      <c r="B184" s="176"/>
      <c r="C184" s="216" t="s">
        <v>1043</v>
      </c>
      <c r="D184" s="238"/>
      <c r="E184" s="212">
        <v>1</v>
      </c>
      <c r="F184" s="183"/>
      <c r="G184" s="183"/>
      <c r="H184" s="184"/>
      <c r="I184" s="188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</row>
    <row r="185" spans="1:60" x14ac:dyDescent="0.2">
      <c r="A185" s="185" t="s">
        <v>155</v>
      </c>
      <c r="B185" s="175" t="s">
        <v>124</v>
      </c>
      <c r="C185" s="203" t="s">
        <v>125</v>
      </c>
      <c r="D185" s="177"/>
      <c r="E185" s="179"/>
      <c r="F185" s="317">
        <f>SUM(G186:G207)</f>
        <v>0</v>
      </c>
      <c r="G185" s="318"/>
      <c r="H185" s="181"/>
      <c r="I185" s="187"/>
    </row>
    <row r="186" spans="1:60" outlineLevel="1" x14ac:dyDescent="0.2">
      <c r="A186" s="186">
        <v>57</v>
      </c>
      <c r="B186" s="176" t="s">
        <v>1044</v>
      </c>
      <c r="C186" s="204" t="s">
        <v>675</v>
      </c>
      <c r="D186" s="178" t="s">
        <v>188</v>
      </c>
      <c r="E186" s="180">
        <v>1</v>
      </c>
      <c r="F186" s="182"/>
      <c r="G186" s="183">
        <f>ROUND(E186*F186,2)</f>
        <v>0</v>
      </c>
      <c r="H186" s="184"/>
      <c r="I186" s="188" t="s">
        <v>159</v>
      </c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>
        <v>21</v>
      </c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</row>
    <row r="187" spans="1:60" outlineLevel="1" x14ac:dyDescent="0.2">
      <c r="A187" s="186">
        <v>58</v>
      </c>
      <c r="B187" s="176" t="s">
        <v>1045</v>
      </c>
      <c r="C187" s="204" t="s">
        <v>1046</v>
      </c>
      <c r="D187" s="178" t="s">
        <v>188</v>
      </c>
      <c r="E187" s="180">
        <v>1</v>
      </c>
      <c r="F187" s="182"/>
      <c r="G187" s="183">
        <f>ROUND(E187*F187,2)</f>
        <v>0</v>
      </c>
      <c r="H187" s="184"/>
      <c r="I187" s="188" t="s">
        <v>159</v>
      </c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>
        <v>21</v>
      </c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</row>
    <row r="188" spans="1:60" outlineLevel="1" x14ac:dyDescent="0.2">
      <c r="A188" s="186"/>
      <c r="B188" s="176"/>
      <c r="C188" s="216" t="s">
        <v>1047</v>
      </c>
      <c r="D188" s="238"/>
      <c r="E188" s="212">
        <v>1</v>
      </c>
      <c r="F188" s="183"/>
      <c r="G188" s="183"/>
      <c r="H188" s="184"/>
      <c r="I188" s="188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</row>
    <row r="189" spans="1:60" outlineLevel="1" x14ac:dyDescent="0.2">
      <c r="A189" s="186">
        <v>59</v>
      </c>
      <c r="B189" s="176" t="s">
        <v>1048</v>
      </c>
      <c r="C189" s="204" t="s">
        <v>396</v>
      </c>
      <c r="D189" s="178" t="s">
        <v>188</v>
      </c>
      <c r="E189" s="180">
        <v>3</v>
      </c>
      <c r="F189" s="182"/>
      <c r="G189" s="183">
        <f>ROUND(E189*F189,2)</f>
        <v>0</v>
      </c>
      <c r="H189" s="184"/>
      <c r="I189" s="188" t="s">
        <v>159</v>
      </c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>
        <v>21</v>
      </c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</row>
    <row r="190" spans="1:60" ht="22.5" outlineLevel="1" x14ac:dyDescent="0.2">
      <c r="A190" s="186"/>
      <c r="B190" s="176"/>
      <c r="C190" s="216" t="s">
        <v>1049</v>
      </c>
      <c r="D190" s="238"/>
      <c r="E190" s="212">
        <v>3</v>
      </c>
      <c r="F190" s="183"/>
      <c r="G190" s="183"/>
      <c r="H190" s="184"/>
      <c r="I190" s="188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</row>
    <row r="191" spans="1:60" outlineLevel="1" x14ac:dyDescent="0.2">
      <c r="A191" s="186">
        <v>60</v>
      </c>
      <c r="B191" s="176" t="s">
        <v>1050</v>
      </c>
      <c r="C191" s="204" t="s">
        <v>404</v>
      </c>
      <c r="D191" s="178" t="s">
        <v>188</v>
      </c>
      <c r="E191" s="180">
        <v>3</v>
      </c>
      <c r="F191" s="182"/>
      <c r="G191" s="183">
        <f>ROUND(E191*F191,2)</f>
        <v>0</v>
      </c>
      <c r="H191" s="184"/>
      <c r="I191" s="188" t="s">
        <v>159</v>
      </c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>
        <v>21</v>
      </c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</row>
    <row r="192" spans="1:60" outlineLevel="1" x14ac:dyDescent="0.2">
      <c r="A192" s="186"/>
      <c r="B192" s="176"/>
      <c r="C192" s="216" t="s">
        <v>1051</v>
      </c>
      <c r="D192" s="238"/>
      <c r="E192" s="212">
        <v>3</v>
      </c>
      <c r="F192" s="183"/>
      <c r="G192" s="183"/>
      <c r="H192" s="184"/>
      <c r="I192" s="188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</row>
    <row r="193" spans="1:60" outlineLevel="1" x14ac:dyDescent="0.2">
      <c r="A193" s="186">
        <v>61</v>
      </c>
      <c r="B193" s="176" t="s">
        <v>1052</v>
      </c>
      <c r="C193" s="204" t="s">
        <v>406</v>
      </c>
      <c r="D193" s="178" t="s">
        <v>188</v>
      </c>
      <c r="E193" s="180">
        <v>4</v>
      </c>
      <c r="F193" s="182"/>
      <c r="G193" s="183">
        <f>ROUND(E193*F193,2)</f>
        <v>0</v>
      </c>
      <c r="H193" s="184"/>
      <c r="I193" s="188" t="s">
        <v>159</v>
      </c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>
        <v>21</v>
      </c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</row>
    <row r="194" spans="1:60" outlineLevel="1" x14ac:dyDescent="0.2">
      <c r="A194" s="186"/>
      <c r="B194" s="176"/>
      <c r="C194" s="216" t="s">
        <v>1053</v>
      </c>
      <c r="D194" s="238"/>
      <c r="E194" s="212">
        <v>4</v>
      </c>
      <c r="F194" s="183"/>
      <c r="G194" s="183"/>
      <c r="H194" s="184"/>
      <c r="I194" s="188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</row>
    <row r="195" spans="1:60" outlineLevel="1" x14ac:dyDescent="0.2">
      <c r="A195" s="186">
        <v>62</v>
      </c>
      <c r="B195" s="176" t="s">
        <v>1054</v>
      </c>
      <c r="C195" s="204" t="s">
        <v>1055</v>
      </c>
      <c r="D195" s="178" t="s">
        <v>188</v>
      </c>
      <c r="E195" s="180">
        <v>1</v>
      </c>
      <c r="F195" s="182"/>
      <c r="G195" s="183">
        <f>ROUND(E195*F195,2)</f>
        <v>0</v>
      </c>
      <c r="H195" s="184"/>
      <c r="I195" s="188" t="s">
        <v>159</v>
      </c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>
        <v>21</v>
      </c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</row>
    <row r="196" spans="1:60" outlineLevel="1" x14ac:dyDescent="0.2">
      <c r="A196" s="186"/>
      <c r="B196" s="176"/>
      <c r="C196" s="216" t="s">
        <v>1056</v>
      </c>
      <c r="D196" s="238"/>
      <c r="E196" s="212">
        <v>1</v>
      </c>
      <c r="F196" s="183"/>
      <c r="G196" s="183"/>
      <c r="H196" s="184"/>
      <c r="I196" s="188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</row>
    <row r="197" spans="1:60" outlineLevel="1" x14ac:dyDescent="0.2">
      <c r="A197" s="186">
        <v>63</v>
      </c>
      <c r="B197" s="176" t="s">
        <v>1057</v>
      </c>
      <c r="C197" s="204" t="s">
        <v>1058</v>
      </c>
      <c r="D197" s="178" t="s">
        <v>188</v>
      </c>
      <c r="E197" s="180">
        <v>1</v>
      </c>
      <c r="F197" s="182"/>
      <c r="G197" s="183">
        <f>ROUND(E197*F197,2)</f>
        <v>0</v>
      </c>
      <c r="H197" s="184"/>
      <c r="I197" s="188" t="s">
        <v>159</v>
      </c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>
        <v>21</v>
      </c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</row>
    <row r="198" spans="1:60" outlineLevel="1" x14ac:dyDescent="0.2">
      <c r="A198" s="186"/>
      <c r="B198" s="176"/>
      <c r="C198" s="216" t="s">
        <v>1059</v>
      </c>
      <c r="D198" s="238"/>
      <c r="E198" s="212">
        <v>1</v>
      </c>
      <c r="F198" s="183"/>
      <c r="G198" s="183"/>
      <c r="H198" s="184"/>
      <c r="I198" s="188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</row>
    <row r="199" spans="1:60" outlineLevel="1" x14ac:dyDescent="0.2">
      <c r="A199" s="186">
        <v>64</v>
      </c>
      <c r="B199" s="176" t="s">
        <v>1060</v>
      </c>
      <c r="C199" s="204" t="s">
        <v>1061</v>
      </c>
      <c r="D199" s="178" t="s">
        <v>188</v>
      </c>
      <c r="E199" s="180">
        <v>7</v>
      </c>
      <c r="F199" s="182"/>
      <c r="G199" s="183">
        <f>ROUND(E199*F199,2)</f>
        <v>0</v>
      </c>
      <c r="H199" s="184"/>
      <c r="I199" s="188" t="s">
        <v>159</v>
      </c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>
        <v>21</v>
      </c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</row>
    <row r="200" spans="1:60" ht="33.75" outlineLevel="1" x14ac:dyDescent="0.2">
      <c r="A200" s="186"/>
      <c r="B200" s="176"/>
      <c r="C200" s="216" t="s">
        <v>1062</v>
      </c>
      <c r="D200" s="238"/>
      <c r="E200" s="212">
        <v>7</v>
      </c>
      <c r="F200" s="183"/>
      <c r="G200" s="183"/>
      <c r="H200" s="184"/>
      <c r="I200" s="188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</row>
    <row r="201" spans="1:60" outlineLevel="1" x14ac:dyDescent="0.2">
      <c r="A201" s="186">
        <v>65</v>
      </c>
      <c r="B201" s="176" t="s">
        <v>1063</v>
      </c>
      <c r="C201" s="247" t="s">
        <v>1064</v>
      </c>
      <c r="D201" s="178" t="s">
        <v>188</v>
      </c>
      <c r="E201" s="180">
        <v>1</v>
      </c>
      <c r="F201" s="182"/>
      <c r="G201" s="183">
        <f>ROUND(E201*F201,2)</f>
        <v>0</v>
      </c>
      <c r="H201" s="184"/>
      <c r="I201" s="188" t="s">
        <v>159</v>
      </c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>
        <v>21</v>
      </c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</row>
    <row r="202" spans="1:60" outlineLevel="1" x14ac:dyDescent="0.2">
      <c r="A202" s="186">
        <v>66</v>
      </c>
      <c r="B202" s="176" t="s">
        <v>1065</v>
      </c>
      <c r="C202" s="204" t="s">
        <v>1066</v>
      </c>
      <c r="D202" s="178" t="s">
        <v>192</v>
      </c>
      <c r="E202" s="180">
        <v>1</v>
      </c>
      <c r="F202" s="182"/>
      <c r="G202" s="183">
        <f>ROUND(E202*F202,2)</f>
        <v>0</v>
      </c>
      <c r="H202" s="184"/>
      <c r="I202" s="188" t="s">
        <v>159</v>
      </c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>
        <v>21</v>
      </c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</row>
    <row r="203" spans="1:60" ht="33.75" outlineLevel="1" x14ac:dyDescent="0.2">
      <c r="A203" s="186"/>
      <c r="B203" s="176"/>
      <c r="C203" s="216" t="s">
        <v>1067</v>
      </c>
      <c r="D203" s="238"/>
      <c r="E203" s="212">
        <v>1</v>
      </c>
      <c r="F203" s="183"/>
      <c r="G203" s="183"/>
      <c r="H203" s="184"/>
      <c r="I203" s="188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67"/>
      <c r="AA203" s="167"/>
      <c r="AB203" s="167"/>
      <c r="AC203" s="167"/>
      <c r="AD203" s="167"/>
      <c r="AE203" s="167"/>
      <c r="AF203" s="167"/>
      <c r="AG203" s="167"/>
      <c r="AH203" s="167"/>
      <c r="AI203" s="167"/>
      <c r="AJ203" s="167"/>
      <c r="AK203" s="167"/>
      <c r="AL203" s="167"/>
      <c r="AM203" s="167"/>
      <c r="AN203" s="167"/>
      <c r="AO203" s="167"/>
      <c r="AP203" s="167"/>
      <c r="AQ203" s="167"/>
      <c r="AR203" s="167"/>
      <c r="AS203" s="167"/>
      <c r="AT203" s="167"/>
      <c r="AU203" s="167"/>
      <c r="AV203" s="167"/>
      <c r="AW203" s="167"/>
      <c r="AX203" s="167"/>
      <c r="AY203" s="167"/>
      <c r="AZ203" s="167"/>
      <c r="BA203" s="167"/>
      <c r="BB203" s="167"/>
      <c r="BC203" s="167"/>
      <c r="BD203" s="167"/>
      <c r="BE203" s="167"/>
      <c r="BF203" s="167"/>
      <c r="BG203" s="167"/>
      <c r="BH203" s="167"/>
    </row>
    <row r="204" spans="1:60" ht="22.5" outlineLevel="1" x14ac:dyDescent="0.2">
      <c r="A204" s="186"/>
      <c r="B204" s="176"/>
      <c r="C204" s="216" t="s">
        <v>1068</v>
      </c>
      <c r="D204" s="238"/>
      <c r="E204" s="212"/>
      <c r="F204" s="183"/>
      <c r="G204" s="183"/>
      <c r="H204" s="184"/>
      <c r="I204" s="188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/>
      <c r="AJ204" s="167"/>
      <c r="AK204" s="167"/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</row>
    <row r="205" spans="1:60" outlineLevel="1" x14ac:dyDescent="0.2">
      <c r="A205" s="186">
        <v>67</v>
      </c>
      <c r="B205" s="176" t="s">
        <v>1069</v>
      </c>
      <c r="C205" s="204" t="s">
        <v>1070</v>
      </c>
      <c r="D205" s="178" t="s">
        <v>188</v>
      </c>
      <c r="E205" s="180">
        <v>5</v>
      </c>
      <c r="F205" s="182"/>
      <c r="G205" s="183">
        <f>ROUND(E205*F205,2)</f>
        <v>0</v>
      </c>
      <c r="H205" s="184"/>
      <c r="I205" s="188" t="s">
        <v>159</v>
      </c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/>
      <c r="AL205" s="167"/>
      <c r="AM205" s="167">
        <v>21</v>
      </c>
      <c r="AN205" s="167"/>
      <c r="AO205" s="167"/>
      <c r="AP205" s="167"/>
      <c r="AQ205" s="167"/>
      <c r="AR205" s="167"/>
      <c r="AS205" s="167"/>
      <c r="AT205" s="167"/>
      <c r="AU205" s="167"/>
      <c r="AV205" s="167"/>
      <c r="AW205" s="167"/>
      <c r="AX205" s="167"/>
      <c r="AY205" s="167"/>
      <c r="AZ205" s="167"/>
      <c r="BA205" s="167"/>
      <c r="BB205" s="167"/>
      <c r="BC205" s="167"/>
      <c r="BD205" s="167"/>
      <c r="BE205" s="167"/>
      <c r="BF205" s="167"/>
      <c r="BG205" s="167"/>
      <c r="BH205" s="167"/>
    </row>
    <row r="206" spans="1:60" ht="22.5" outlineLevel="1" x14ac:dyDescent="0.2">
      <c r="A206" s="186"/>
      <c r="B206" s="176"/>
      <c r="C206" s="216" t="s">
        <v>1071</v>
      </c>
      <c r="D206" s="238"/>
      <c r="E206" s="212">
        <v>5</v>
      </c>
      <c r="F206" s="183"/>
      <c r="G206" s="183"/>
      <c r="H206" s="184"/>
      <c r="I206" s="188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/>
      <c r="AL206" s="167"/>
      <c r="AM206" s="167"/>
      <c r="AN206" s="167"/>
      <c r="AO206" s="167"/>
      <c r="AP206" s="167"/>
      <c r="AQ206" s="167"/>
      <c r="AR206" s="167"/>
      <c r="AS206" s="167"/>
      <c r="AT206" s="167"/>
      <c r="AU206" s="167"/>
      <c r="AV206" s="167"/>
      <c r="AW206" s="167"/>
      <c r="AX206" s="167"/>
      <c r="AY206" s="167"/>
      <c r="AZ206" s="167"/>
      <c r="BA206" s="167"/>
      <c r="BB206" s="167"/>
      <c r="BC206" s="167"/>
      <c r="BD206" s="167"/>
      <c r="BE206" s="167"/>
      <c r="BF206" s="167"/>
      <c r="BG206" s="167"/>
      <c r="BH206" s="167"/>
    </row>
    <row r="207" spans="1:60" outlineLevel="1" x14ac:dyDescent="0.2">
      <c r="A207" s="186">
        <v>68</v>
      </c>
      <c r="B207" s="176" t="s">
        <v>1072</v>
      </c>
      <c r="C207" s="204" t="s">
        <v>1073</v>
      </c>
      <c r="D207" s="178" t="s">
        <v>188</v>
      </c>
      <c r="E207" s="180">
        <v>5</v>
      </c>
      <c r="F207" s="182"/>
      <c r="G207" s="183">
        <f>ROUND(E207*F207,2)</f>
        <v>0</v>
      </c>
      <c r="H207" s="184"/>
      <c r="I207" s="188" t="s">
        <v>159</v>
      </c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>
        <v>21</v>
      </c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</row>
    <row r="208" spans="1:60" x14ac:dyDescent="0.2">
      <c r="A208" s="185" t="s">
        <v>155</v>
      </c>
      <c r="B208" s="175" t="s">
        <v>126</v>
      </c>
      <c r="C208" s="203" t="s">
        <v>127</v>
      </c>
      <c r="D208" s="177"/>
      <c r="E208" s="179"/>
      <c r="F208" s="317">
        <f>SUM(G209:G223)</f>
        <v>0</v>
      </c>
      <c r="G208" s="318"/>
      <c r="H208" s="181"/>
      <c r="I208" s="187"/>
    </row>
    <row r="209" spans="1:60" outlineLevel="1" x14ac:dyDescent="0.2">
      <c r="A209" s="186">
        <v>69</v>
      </c>
      <c r="B209" s="176" t="s">
        <v>1074</v>
      </c>
      <c r="C209" s="204" t="s">
        <v>675</v>
      </c>
      <c r="D209" s="178" t="s">
        <v>188</v>
      </c>
      <c r="E209" s="180">
        <v>1</v>
      </c>
      <c r="F209" s="182"/>
      <c r="G209" s="183">
        <f>ROUND(E209*F209,2)</f>
        <v>0</v>
      </c>
      <c r="H209" s="184"/>
      <c r="I209" s="188" t="s">
        <v>159</v>
      </c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>
        <v>21</v>
      </c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</row>
    <row r="210" spans="1:60" outlineLevel="1" x14ac:dyDescent="0.2">
      <c r="A210" s="186">
        <v>70</v>
      </c>
      <c r="B210" s="176" t="s">
        <v>1075</v>
      </c>
      <c r="C210" s="204" t="s">
        <v>404</v>
      </c>
      <c r="D210" s="178" t="s">
        <v>188</v>
      </c>
      <c r="E210" s="180">
        <v>2</v>
      </c>
      <c r="F210" s="182"/>
      <c r="G210" s="183">
        <f>ROUND(E210*F210,2)</f>
        <v>0</v>
      </c>
      <c r="H210" s="184"/>
      <c r="I210" s="188" t="s">
        <v>159</v>
      </c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>
        <v>21</v>
      </c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</row>
    <row r="211" spans="1:60" outlineLevel="1" x14ac:dyDescent="0.2">
      <c r="A211" s="186"/>
      <c r="B211" s="176"/>
      <c r="C211" s="216" t="s">
        <v>1076</v>
      </c>
      <c r="D211" s="238"/>
      <c r="E211" s="212">
        <v>2</v>
      </c>
      <c r="F211" s="183"/>
      <c r="G211" s="183"/>
      <c r="H211" s="184"/>
      <c r="I211" s="188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</row>
    <row r="212" spans="1:60" outlineLevel="1" x14ac:dyDescent="0.2">
      <c r="A212" s="186">
        <v>71</v>
      </c>
      <c r="B212" s="176" t="s">
        <v>1077</v>
      </c>
      <c r="C212" s="204" t="s">
        <v>1078</v>
      </c>
      <c r="D212" s="178" t="s">
        <v>188</v>
      </c>
      <c r="E212" s="180">
        <v>3</v>
      </c>
      <c r="F212" s="182"/>
      <c r="G212" s="183">
        <f>ROUND(E212*F212,2)</f>
        <v>0</v>
      </c>
      <c r="H212" s="184"/>
      <c r="I212" s="188" t="s">
        <v>159</v>
      </c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>
        <v>21</v>
      </c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</row>
    <row r="213" spans="1:60" ht="22.5" outlineLevel="1" x14ac:dyDescent="0.2">
      <c r="A213" s="186"/>
      <c r="B213" s="176"/>
      <c r="C213" s="216" t="s">
        <v>1079</v>
      </c>
      <c r="D213" s="238"/>
      <c r="E213" s="212">
        <v>3</v>
      </c>
      <c r="F213" s="183"/>
      <c r="G213" s="183"/>
      <c r="H213" s="184"/>
      <c r="I213" s="188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</row>
    <row r="214" spans="1:60" outlineLevel="1" x14ac:dyDescent="0.2">
      <c r="A214" s="186">
        <v>72</v>
      </c>
      <c r="B214" s="176" t="s">
        <v>1080</v>
      </c>
      <c r="C214" s="204" t="s">
        <v>1081</v>
      </c>
      <c r="D214" s="178" t="s">
        <v>188</v>
      </c>
      <c r="E214" s="180">
        <v>1</v>
      </c>
      <c r="F214" s="182"/>
      <c r="G214" s="183">
        <f>ROUND(E214*F214,2)</f>
        <v>0</v>
      </c>
      <c r="H214" s="184"/>
      <c r="I214" s="188" t="s">
        <v>159</v>
      </c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>
        <v>21</v>
      </c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</row>
    <row r="215" spans="1:60" outlineLevel="1" x14ac:dyDescent="0.2">
      <c r="A215" s="186"/>
      <c r="B215" s="176"/>
      <c r="C215" s="243" t="s">
        <v>1082</v>
      </c>
      <c r="D215" s="238"/>
      <c r="E215" s="212">
        <v>1</v>
      </c>
      <c r="F215" s="183"/>
      <c r="G215" s="183"/>
      <c r="H215" s="184"/>
      <c r="I215" s="188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</row>
    <row r="216" spans="1:60" outlineLevel="1" x14ac:dyDescent="0.2">
      <c r="A216" s="186">
        <v>73</v>
      </c>
      <c r="B216" s="176" t="s">
        <v>1083</v>
      </c>
      <c r="C216" s="204" t="s">
        <v>1084</v>
      </c>
      <c r="D216" s="178" t="s">
        <v>192</v>
      </c>
      <c r="E216" s="180">
        <v>1</v>
      </c>
      <c r="F216" s="182"/>
      <c r="G216" s="183">
        <f>ROUND(E216*F216,2)</f>
        <v>0</v>
      </c>
      <c r="H216" s="184"/>
      <c r="I216" s="188" t="s">
        <v>159</v>
      </c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>
        <v>21</v>
      </c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</row>
    <row r="217" spans="1:60" ht="33.75" outlineLevel="1" x14ac:dyDescent="0.2">
      <c r="A217" s="186"/>
      <c r="B217" s="176"/>
      <c r="C217" s="216" t="s">
        <v>1085</v>
      </c>
      <c r="D217" s="238"/>
      <c r="E217" s="212">
        <v>1</v>
      </c>
      <c r="F217" s="183"/>
      <c r="G217" s="183"/>
      <c r="H217" s="184"/>
      <c r="I217" s="188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</row>
    <row r="218" spans="1:60" outlineLevel="1" x14ac:dyDescent="0.2">
      <c r="A218" s="186"/>
      <c r="B218" s="176"/>
      <c r="C218" s="216" t="s">
        <v>1086</v>
      </c>
      <c r="D218" s="238"/>
      <c r="E218" s="212"/>
      <c r="F218" s="183"/>
      <c r="G218" s="183"/>
      <c r="H218" s="184"/>
      <c r="I218" s="188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</row>
    <row r="219" spans="1:60" outlineLevel="1" x14ac:dyDescent="0.2">
      <c r="A219" s="186">
        <v>74</v>
      </c>
      <c r="B219" s="176" t="s">
        <v>1087</v>
      </c>
      <c r="C219" s="204" t="s">
        <v>1088</v>
      </c>
      <c r="D219" s="178" t="s">
        <v>188</v>
      </c>
      <c r="E219" s="180">
        <v>5</v>
      </c>
      <c r="F219" s="182"/>
      <c r="G219" s="183">
        <f>ROUND(E219*F219,2)</f>
        <v>0</v>
      </c>
      <c r="H219" s="184"/>
      <c r="I219" s="188" t="s">
        <v>159</v>
      </c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>
        <v>21</v>
      </c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</row>
    <row r="220" spans="1:60" outlineLevel="1" x14ac:dyDescent="0.2">
      <c r="A220" s="186">
        <v>75</v>
      </c>
      <c r="B220" s="176" t="s">
        <v>1089</v>
      </c>
      <c r="C220" s="204" t="s">
        <v>1090</v>
      </c>
      <c r="D220" s="178" t="s">
        <v>188</v>
      </c>
      <c r="E220" s="180">
        <v>5</v>
      </c>
      <c r="F220" s="182"/>
      <c r="G220" s="183">
        <f>ROUND(E220*F220,2)</f>
        <v>0</v>
      </c>
      <c r="H220" s="184"/>
      <c r="I220" s="188" t="s">
        <v>159</v>
      </c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>
        <v>21</v>
      </c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</row>
    <row r="221" spans="1:60" outlineLevel="1" x14ac:dyDescent="0.2">
      <c r="A221" s="186">
        <v>76</v>
      </c>
      <c r="B221" s="176" t="s">
        <v>1091</v>
      </c>
      <c r="C221" s="204" t="s">
        <v>1092</v>
      </c>
      <c r="D221" s="178" t="s">
        <v>188</v>
      </c>
      <c r="E221" s="180">
        <v>5</v>
      </c>
      <c r="F221" s="182"/>
      <c r="G221" s="183">
        <f>ROUND(E221*F221,2)</f>
        <v>0</v>
      </c>
      <c r="H221" s="184"/>
      <c r="I221" s="188" t="s">
        <v>159</v>
      </c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>
        <v>21</v>
      </c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</row>
    <row r="222" spans="1:60" outlineLevel="1" x14ac:dyDescent="0.2">
      <c r="A222" s="186">
        <v>77</v>
      </c>
      <c r="B222" s="176" t="s">
        <v>1093</v>
      </c>
      <c r="C222" s="204" t="s">
        <v>1094</v>
      </c>
      <c r="D222" s="178" t="s">
        <v>188</v>
      </c>
      <c r="E222" s="180">
        <v>5</v>
      </c>
      <c r="F222" s="182"/>
      <c r="G222" s="183">
        <f>ROUND(E222*F222,2)</f>
        <v>0</v>
      </c>
      <c r="H222" s="184"/>
      <c r="I222" s="188" t="s">
        <v>159</v>
      </c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>
        <v>21</v>
      </c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</row>
    <row r="223" spans="1:60" outlineLevel="1" x14ac:dyDescent="0.2">
      <c r="A223" s="186">
        <v>78</v>
      </c>
      <c r="B223" s="176" t="s">
        <v>1095</v>
      </c>
      <c r="C223" s="204" t="s">
        <v>1096</v>
      </c>
      <c r="D223" s="178" t="s">
        <v>188</v>
      </c>
      <c r="E223" s="180">
        <v>15</v>
      </c>
      <c r="F223" s="182"/>
      <c r="G223" s="183">
        <f>ROUND(E223*F223,2)</f>
        <v>0</v>
      </c>
      <c r="H223" s="184"/>
      <c r="I223" s="188" t="s">
        <v>159</v>
      </c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>
        <v>21</v>
      </c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</row>
    <row r="224" spans="1:60" x14ac:dyDescent="0.2">
      <c r="A224" s="185" t="s">
        <v>155</v>
      </c>
      <c r="B224" s="175" t="s">
        <v>128</v>
      </c>
      <c r="C224" s="203" t="s">
        <v>129</v>
      </c>
      <c r="D224" s="177"/>
      <c r="E224" s="179"/>
      <c r="F224" s="317">
        <f>SUM(G225:G231)</f>
        <v>0</v>
      </c>
      <c r="G224" s="318"/>
      <c r="H224" s="181"/>
      <c r="I224" s="187"/>
    </row>
    <row r="225" spans="1:60" outlineLevel="1" x14ac:dyDescent="0.2">
      <c r="A225" s="186">
        <v>79</v>
      </c>
      <c r="B225" s="176" t="s">
        <v>1097</v>
      </c>
      <c r="C225" s="204" t="s">
        <v>675</v>
      </c>
      <c r="D225" s="178" t="s">
        <v>188</v>
      </c>
      <c r="E225" s="180">
        <v>1</v>
      </c>
      <c r="F225" s="182"/>
      <c r="G225" s="183">
        <f>ROUND(E225*F225,2)</f>
        <v>0</v>
      </c>
      <c r="H225" s="184"/>
      <c r="I225" s="188" t="s">
        <v>159</v>
      </c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>
        <v>21</v>
      </c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</row>
    <row r="226" spans="1:60" outlineLevel="1" x14ac:dyDescent="0.2">
      <c r="A226" s="186">
        <v>80</v>
      </c>
      <c r="B226" s="176" t="s">
        <v>1098</v>
      </c>
      <c r="C226" s="204" t="s">
        <v>1099</v>
      </c>
      <c r="D226" s="178" t="s">
        <v>192</v>
      </c>
      <c r="E226" s="180">
        <v>1</v>
      </c>
      <c r="F226" s="182"/>
      <c r="G226" s="183">
        <f>ROUND(E226*F226,2)</f>
        <v>0</v>
      </c>
      <c r="H226" s="184"/>
      <c r="I226" s="188" t="s">
        <v>159</v>
      </c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>
        <v>21</v>
      </c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</row>
    <row r="227" spans="1:60" ht="22.5" outlineLevel="1" x14ac:dyDescent="0.2">
      <c r="A227" s="186"/>
      <c r="B227" s="176"/>
      <c r="C227" s="216" t="s">
        <v>1100</v>
      </c>
      <c r="D227" s="238"/>
      <c r="E227" s="212">
        <v>1</v>
      </c>
      <c r="F227" s="183"/>
      <c r="G227" s="183"/>
      <c r="H227" s="184"/>
      <c r="I227" s="188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</row>
    <row r="228" spans="1:60" outlineLevel="1" x14ac:dyDescent="0.2">
      <c r="A228" s="186">
        <v>81</v>
      </c>
      <c r="B228" s="176" t="s">
        <v>1101</v>
      </c>
      <c r="C228" s="204" t="s">
        <v>1102</v>
      </c>
      <c r="D228" s="178" t="s">
        <v>188</v>
      </c>
      <c r="E228" s="180">
        <v>1</v>
      </c>
      <c r="F228" s="182"/>
      <c r="G228" s="183">
        <f>ROUND(E228*F228,2)</f>
        <v>0</v>
      </c>
      <c r="H228" s="184"/>
      <c r="I228" s="188" t="s">
        <v>159</v>
      </c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>
        <v>21</v>
      </c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</row>
    <row r="229" spans="1:60" outlineLevel="1" x14ac:dyDescent="0.2">
      <c r="A229" s="186">
        <v>82</v>
      </c>
      <c r="B229" s="176" t="s">
        <v>1103</v>
      </c>
      <c r="C229" s="204" t="s">
        <v>1104</v>
      </c>
      <c r="D229" s="178" t="s">
        <v>188</v>
      </c>
      <c r="E229" s="180">
        <v>2</v>
      </c>
      <c r="F229" s="182"/>
      <c r="G229" s="183">
        <f>ROUND(E229*F229,2)</f>
        <v>0</v>
      </c>
      <c r="H229" s="184"/>
      <c r="I229" s="188" t="s">
        <v>159</v>
      </c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>
        <v>21</v>
      </c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</row>
    <row r="230" spans="1:60" ht="22.5" outlineLevel="1" x14ac:dyDescent="0.2">
      <c r="A230" s="186">
        <v>83</v>
      </c>
      <c r="B230" s="176" t="s">
        <v>1105</v>
      </c>
      <c r="C230" s="204" t="s">
        <v>1106</v>
      </c>
      <c r="D230" s="178" t="s">
        <v>188</v>
      </c>
      <c r="E230" s="180">
        <v>1</v>
      </c>
      <c r="F230" s="182"/>
      <c r="G230" s="183">
        <f>ROUND(E230*F230,2)</f>
        <v>0</v>
      </c>
      <c r="H230" s="184"/>
      <c r="I230" s="188" t="s">
        <v>159</v>
      </c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>
        <v>21</v>
      </c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</row>
    <row r="231" spans="1:60" outlineLevel="1" x14ac:dyDescent="0.2">
      <c r="A231" s="186">
        <v>84</v>
      </c>
      <c r="B231" s="176" t="s">
        <v>1107</v>
      </c>
      <c r="C231" s="204" t="s">
        <v>268</v>
      </c>
      <c r="D231" s="178" t="s">
        <v>188</v>
      </c>
      <c r="E231" s="180">
        <v>12</v>
      </c>
      <c r="F231" s="182"/>
      <c r="G231" s="183">
        <f>ROUND(E231*F231,2)</f>
        <v>0</v>
      </c>
      <c r="H231" s="184"/>
      <c r="I231" s="188" t="s">
        <v>159</v>
      </c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>
        <v>21</v>
      </c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</row>
    <row r="232" spans="1:60" x14ac:dyDescent="0.2">
      <c r="A232" s="185" t="s">
        <v>155</v>
      </c>
      <c r="B232" s="175" t="s">
        <v>130</v>
      </c>
      <c r="C232" s="203" t="s">
        <v>131</v>
      </c>
      <c r="D232" s="177"/>
      <c r="E232" s="179"/>
      <c r="F232" s="317">
        <f>SUM(G233:G259)</f>
        <v>0</v>
      </c>
      <c r="G232" s="318"/>
      <c r="H232" s="181"/>
      <c r="I232" s="187"/>
    </row>
    <row r="233" spans="1:60" ht="22.5" outlineLevel="1" x14ac:dyDescent="0.2">
      <c r="A233" s="186">
        <v>85</v>
      </c>
      <c r="B233" s="176" t="s">
        <v>1108</v>
      </c>
      <c r="C233" s="204" t="s">
        <v>1109</v>
      </c>
      <c r="D233" s="178" t="s">
        <v>188</v>
      </c>
      <c r="E233" s="180">
        <v>1</v>
      </c>
      <c r="F233" s="182"/>
      <c r="G233" s="183">
        <f>ROUND(E233*F233,2)</f>
        <v>0</v>
      </c>
      <c r="H233" s="184"/>
      <c r="I233" s="188" t="s">
        <v>159</v>
      </c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>
        <v>21</v>
      </c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</row>
    <row r="234" spans="1:60" ht="22.5" outlineLevel="1" x14ac:dyDescent="0.2">
      <c r="A234" s="186"/>
      <c r="B234" s="176"/>
      <c r="C234" s="243" t="s">
        <v>1110</v>
      </c>
      <c r="D234" s="238"/>
      <c r="E234" s="212">
        <v>1</v>
      </c>
      <c r="F234" s="183"/>
      <c r="G234" s="183"/>
      <c r="H234" s="184"/>
      <c r="I234" s="188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</row>
    <row r="235" spans="1:60" outlineLevel="1" x14ac:dyDescent="0.2">
      <c r="A235" s="186">
        <v>86</v>
      </c>
      <c r="B235" s="176" t="s">
        <v>1111</v>
      </c>
      <c r="C235" s="204" t="s">
        <v>675</v>
      </c>
      <c r="D235" s="178" t="s">
        <v>188</v>
      </c>
      <c r="E235" s="180">
        <v>1</v>
      </c>
      <c r="F235" s="182"/>
      <c r="G235" s="183">
        <f>ROUND(E235*F235,2)</f>
        <v>0</v>
      </c>
      <c r="H235" s="184"/>
      <c r="I235" s="188" t="s">
        <v>159</v>
      </c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>
        <v>21</v>
      </c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</row>
    <row r="236" spans="1:60" outlineLevel="1" x14ac:dyDescent="0.2">
      <c r="A236" s="186">
        <v>87</v>
      </c>
      <c r="B236" s="176" t="s">
        <v>1112</v>
      </c>
      <c r="C236" s="204" t="s">
        <v>1113</v>
      </c>
      <c r="D236" s="178" t="s">
        <v>192</v>
      </c>
      <c r="E236" s="180">
        <v>3</v>
      </c>
      <c r="F236" s="182"/>
      <c r="G236" s="183">
        <f>ROUND(E236*F236,2)</f>
        <v>0</v>
      </c>
      <c r="H236" s="184"/>
      <c r="I236" s="188" t="s">
        <v>159</v>
      </c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>
        <v>21</v>
      </c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</row>
    <row r="237" spans="1:60" ht="22.5" outlineLevel="1" x14ac:dyDescent="0.2">
      <c r="A237" s="186"/>
      <c r="B237" s="176"/>
      <c r="C237" s="243" t="s">
        <v>1114</v>
      </c>
      <c r="D237" s="238"/>
      <c r="E237" s="212">
        <v>3</v>
      </c>
      <c r="F237" s="183"/>
      <c r="G237" s="183"/>
      <c r="H237" s="184"/>
      <c r="I237" s="188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</row>
    <row r="238" spans="1:60" outlineLevel="1" x14ac:dyDescent="0.2">
      <c r="A238" s="186">
        <v>88</v>
      </c>
      <c r="B238" s="176" t="s">
        <v>1115</v>
      </c>
      <c r="C238" s="247" t="s">
        <v>1116</v>
      </c>
      <c r="D238" s="178" t="s">
        <v>188</v>
      </c>
      <c r="E238" s="180">
        <v>1</v>
      </c>
      <c r="F238" s="182"/>
      <c r="G238" s="183">
        <f>ROUND(E238*F238,2)</f>
        <v>0</v>
      </c>
      <c r="H238" s="184"/>
      <c r="I238" s="188" t="s">
        <v>159</v>
      </c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>
        <v>21</v>
      </c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</row>
    <row r="239" spans="1:60" outlineLevel="1" x14ac:dyDescent="0.2">
      <c r="A239" s="186"/>
      <c r="B239" s="176"/>
      <c r="C239" s="216" t="s">
        <v>1117</v>
      </c>
      <c r="D239" s="238"/>
      <c r="E239" s="212">
        <v>1</v>
      </c>
      <c r="F239" s="183"/>
      <c r="G239" s="183"/>
      <c r="H239" s="184"/>
      <c r="I239" s="188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</row>
    <row r="240" spans="1:60" outlineLevel="1" x14ac:dyDescent="0.2">
      <c r="A240" s="186"/>
      <c r="B240" s="176"/>
      <c r="C240" s="243"/>
      <c r="D240" s="238"/>
      <c r="E240" s="242"/>
      <c r="F240" s="183"/>
      <c r="G240" s="183"/>
      <c r="H240" s="184"/>
      <c r="I240" s="188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</row>
    <row r="241" spans="1:60" outlineLevel="1" x14ac:dyDescent="0.2">
      <c r="A241" s="186"/>
      <c r="B241" s="176"/>
      <c r="C241" s="243"/>
      <c r="D241" s="238"/>
      <c r="E241" s="242"/>
      <c r="F241" s="183"/>
      <c r="G241" s="183"/>
      <c r="H241" s="184"/>
      <c r="I241" s="188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</row>
    <row r="242" spans="1:60" outlineLevel="1" x14ac:dyDescent="0.2">
      <c r="A242" s="244">
        <v>89</v>
      </c>
      <c r="B242" s="256" t="s">
        <v>1118</v>
      </c>
      <c r="C242" s="257" t="s">
        <v>197</v>
      </c>
      <c r="D242" s="178" t="s">
        <v>188</v>
      </c>
      <c r="E242" s="180">
        <v>1</v>
      </c>
      <c r="F242" s="182"/>
      <c r="G242" s="183">
        <f>ROUND(E242*F242,2)</f>
        <v>0</v>
      </c>
      <c r="H242" s="184"/>
      <c r="I242" s="188" t="s">
        <v>159</v>
      </c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>
        <v>21</v>
      </c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</row>
    <row r="243" spans="1:60" ht="22.5" outlineLevel="1" x14ac:dyDescent="0.2">
      <c r="A243" s="244"/>
      <c r="B243" s="176"/>
      <c r="C243" s="243" t="s">
        <v>1119</v>
      </c>
      <c r="D243" s="238"/>
      <c r="E243" s="212">
        <v>1</v>
      </c>
      <c r="F243" s="183"/>
      <c r="G243" s="183"/>
      <c r="H243" s="184"/>
      <c r="I243" s="188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</row>
    <row r="244" spans="1:60" outlineLevel="1" x14ac:dyDescent="0.2">
      <c r="A244" s="244">
        <v>90</v>
      </c>
      <c r="B244" s="176" t="s">
        <v>1120</v>
      </c>
      <c r="C244" s="257" t="s">
        <v>1121</v>
      </c>
      <c r="D244" s="178" t="s">
        <v>188</v>
      </c>
      <c r="E244" s="180">
        <v>1</v>
      </c>
      <c r="F244" s="182"/>
      <c r="G244" s="183">
        <f>ROUND(E244*F244,2)</f>
        <v>0</v>
      </c>
      <c r="H244" s="184"/>
      <c r="I244" s="188" t="s">
        <v>159</v>
      </c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>
        <v>21</v>
      </c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</row>
    <row r="245" spans="1:60" outlineLevel="1" x14ac:dyDescent="0.2">
      <c r="A245" s="244"/>
      <c r="B245" s="176"/>
      <c r="C245" s="243" t="s">
        <v>1122</v>
      </c>
      <c r="D245" s="238"/>
      <c r="E245" s="212">
        <v>1</v>
      </c>
      <c r="F245" s="183"/>
      <c r="G245" s="183"/>
      <c r="H245" s="184"/>
      <c r="I245" s="188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</row>
    <row r="246" spans="1:60" outlineLevel="1" x14ac:dyDescent="0.2">
      <c r="A246" s="244"/>
      <c r="B246" s="176"/>
      <c r="C246" s="243"/>
      <c r="D246" s="238"/>
      <c r="E246" s="212"/>
      <c r="F246" s="183"/>
      <c r="G246" s="183"/>
      <c r="H246" s="184"/>
      <c r="I246" s="188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</row>
    <row r="247" spans="1:60" outlineLevel="1" x14ac:dyDescent="0.2">
      <c r="A247" s="244">
        <v>91</v>
      </c>
      <c r="B247" s="176" t="s">
        <v>1123</v>
      </c>
      <c r="C247" s="204" t="s">
        <v>1124</v>
      </c>
      <c r="D247" s="178" t="s">
        <v>188</v>
      </c>
      <c r="E247" s="180">
        <v>10</v>
      </c>
      <c r="F247" s="182"/>
      <c r="G247" s="183">
        <f>ROUND(E247*F247,2)</f>
        <v>0</v>
      </c>
      <c r="H247" s="184"/>
      <c r="I247" s="188" t="s">
        <v>159</v>
      </c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>
        <v>21</v>
      </c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</row>
    <row r="248" spans="1:60" outlineLevel="1" x14ac:dyDescent="0.2">
      <c r="A248" s="244">
        <v>92</v>
      </c>
      <c r="B248" s="176" t="s">
        <v>1125</v>
      </c>
      <c r="C248" s="204" t="s">
        <v>1126</v>
      </c>
      <c r="D248" s="178" t="s">
        <v>188</v>
      </c>
      <c r="E248" s="241">
        <v>3</v>
      </c>
      <c r="F248" s="182"/>
      <c r="G248" s="183">
        <f>ROUND(E248*F248,2)</f>
        <v>0</v>
      </c>
      <c r="H248" s="184"/>
      <c r="I248" s="188" t="s">
        <v>159</v>
      </c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>
        <v>21</v>
      </c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</row>
    <row r="249" spans="1:60" outlineLevel="1" x14ac:dyDescent="0.2">
      <c r="A249" s="244"/>
      <c r="B249" s="176"/>
      <c r="C249" s="247"/>
      <c r="D249" s="178"/>
      <c r="E249" s="241"/>
      <c r="F249" s="182"/>
      <c r="G249" s="183"/>
      <c r="H249" s="184"/>
      <c r="I249" s="188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  <c r="X249" s="167"/>
      <c r="Y249" s="167"/>
      <c r="Z249" s="167"/>
      <c r="AA249" s="167"/>
      <c r="AB249" s="167"/>
      <c r="AC249" s="167"/>
      <c r="AD249" s="167"/>
      <c r="AE249" s="167"/>
      <c r="AF249" s="167"/>
      <c r="AG249" s="167"/>
      <c r="AH249" s="167"/>
      <c r="AI249" s="167"/>
      <c r="AJ249" s="167"/>
      <c r="AK249" s="167"/>
      <c r="AL249" s="167"/>
      <c r="AM249" s="167"/>
      <c r="AN249" s="167"/>
      <c r="AO249" s="167"/>
      <c r="AP249" s="167"/>
      <c r="AQ249" s="167"/>
      <c r="AR249" s="167"/>
      <c r="AS249" s="167"/>
      <c r="AT249" s="167"/>
      <c r="AU249" s="167"/>
      <c r="AV249" s="167"/>
      <c r="AW249" s="167"/>
      <c r="AX249" s="167"/>
      <c r="AY249" s="167"/>
      <c r="AZ249" s="167"/>
      <c r="BA249" s="167"/>
      <c r="BB249" s="167"/>
      <c r="BC249" s="167"/>
      <c r="BD249" s="167"/>
      <c r="BE249" s="167"/>
      <c r="BF249" s="167"/>
      <c r="BG249" s="167"/>
      <c r="BH249" s="167"/>
    </row>
    <row r="250" spans="1:60" ht="22.5" outlineLevel="1" x14ac:dyDescent="0.2">
      <c r="A250" s="244">
        <v>93</v>
      </c>
      <c r="B250" s="176" t="s">
        <v>1127</v>
      </c>
      <c r="C250" s="204" t="s">
        <v>1128</v>
      </c>
      <c r="D250" s="178" t="s">
        <v>192</v>
      </c>
      <c r="E250" s="180">
        <v>1</v>
      </c>
      <c r="F250" s="182"/>
      <c r="G250" s="183">
        <f>ROUND(E250*F250,2)</f>
        <v>0</v>
      </c>
      <c r="H250" s="184"/>
      <c r="I250" s="188" t="s">
        <v>159</v>
      </c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>
        <v>21</v>
      </c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</row>
    <row r="251" spans="1:60" ht="33.75" outlineLevel="1" x14ac:dyDescent="0.2">
      <c r="A251" s="244"/>
      <c r="B251" s="176"/>
      <c r="C251" s="216" t="s">
        <v>1129</v>
      </c>
      <c r="D251" s="238"/>
      <c r="E251" s="212">
        <v>1</v>
      </c>
      <c r="F251" s="183"/>
      <c r="G251" s="183"/>
      <c r="H251" s="184"/>
      <c r="I251" s="188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</row>
    <row r="252" spans="1:60" ht="33.75" outlineLevel="1" x14ac:dyDescent="0.2">
      <c r="A252" s="244"/>
      <c r="B252" s="176"/>
      <c r="C252" s="216" t="s">
        <v>1130</v>
      </c>
      <c r="D252" s="238"/>
      <c r="E252" s="212"/>
      <c r="F252" s="183"/>
      <c r="G252" s="183"/>
      <c r="H252" s="184"/>
      <c r="I252" s="188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</row>
    <row r="253" spans="1:60" outlineLevel="1" x14ac:dyDescent="0.2">
      <c r="A253" s="244"/>
      <c r="B253" s="176"/>
      <c r="C253" s="216" t="s">
        <v>1131</v>
      </c>
      <c r="D253" s="238"/>
      <c r="E253" s="212"/>
      <c r="F253" s="183"/>
      <c r="G253" s="183"/>
      <c r="H253" s="184"/>
      <c r="I253" s="188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</row>
    <row r="254" spans="1:60" outlineLevel="1" x14ac:dyDescent="0.2">
      <c r="A254" s="244">
        <v>94</v>
      </c>
      <c r="B254" s="176" t="s">
        <v>1132</v>
      </c>
      <c r="C254" s="204" t="s">
        <v>1133</v>
      </c>
      <c r="D254" s="178" t="s">
        <v>188</v>
      </c>
      <c r="E254" s="180">
        <v>1</v>
      </c>
      <c r="F254" s="182"/>
      <c r="G254" s="183">
        <f>ROUND(E254*F254,2)</f>
        <v>0</v>
      </c>
      <c r="H254" s="184"/>
      <c r="I254" s="188" t="s">
        <v>159</v>
      </c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>
        <v>21</v>
      </c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</row>
    <row r="255" spans="1:60" ht="22.5" outlineLevel="1" x14ac:dyDescent="0.2">
      <c r="A255" s="244"/>
      <c r="B255" s="176"/>
      <c r="C255" s="216" t="s">
        <v>1134</v>
      </c>
      <c r="D255" s="238"/>
      <c r="E255" s="212">
        <v>1</v>
      </c>
      <c r="F255" s="183"/>
      <c r="G255" s="183"/>
      <c r="H255" s="184"/>
      <c r="I255" s="188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</row>
    <row r="256" spans="1:60" outlineLevel="1" x14ac:dyDescent="0.2">
      <c r="A256" s="244">
        <v>95</v>
      </c>
      <c r="B256" s="176" t="s">
        <v>1135</v>
      </c>
      <c r="C256" s="204" t="s">
        <v>1136</v>
      </c>
      <c r="D256" s="178" t="s">
        <v>192</v>
      </c>
      <c r="E256" s="180">
        <v>1</v>
      </c>
      <c r="F256" s="182"/>
      <c r="G256" s="183">
        <f>ROUND(E256*F256,2)</f>
        <v>0</v>
      </c>
      <c r="H256" s="184"/>
      <c r="I256" s="188" t="s">
        <v>159</v>
      </c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>
        <v>21</v>
      </c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</row>
    <row r="257" spans="1:60" ht="45" outlineLevel="1" x14ac:dyDescent="0.2">
      <c r="A257" s="244"/>
      <c r="B257" s="176"/>
      <c r="C257" s="216" t="s">
        <v>1137</v>
      </c>
      <c r="D257" s="238"/>
      <c r="E257" s="212">
        <v>1</v>
      </c>
      <c r="F257" s="183"/>
      <c r="G257" s="183"/>
      <c r="H257" s="184"/>
      <c r="I257" s="188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</row>
    <row r="258" spans="1:60" outlineLevel="1" x14ac:dyDescent="0.2">
      <c r="A258" s="244">
        <v>96</v>
      </c>
      <c r="B258" s="176" t="s">
        <v>1138</v>
      </c>
      <c r="C258" s="204" t="s">
        <v>1139</v>
      </c>
      <c r="D258" s="178" t="s">
        <v>192</v>
      </c>
      <c r="E258" s="180">
        <v>1</v>
      </c>
      <c r="F258" s="182"/>
      <c r="G258" s="183">
        <f>ROUND(E258*F258,2)</f>
        <v>0</v>
      </c>
      <c r="H258" s="184"/>
      <c r="I258" s="188" t="s">
        <v>159</v>
      </c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>
        <v>21</v>
      </c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</row>
    <row r="259" spans="1:60" outlineLevel="1" x14ac:dyDescent="0.2">
      <c r="A259" s="244"/>
      <c r="B259" s="176"/>
      <c r="C259" s="216" t="s">
        <v>1140</v>
      </c>
      <c r="D259" s="238"/>
      <c r="E259" s="212">
        <v>1</v>
      </c>
      <c r="F259" s="183"/>
      <c r="G259" s="183"/>
      <c r="H259" s="184"/>
      <c r="I259" s="188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</row>
    <row r="260" spans="1:60" outlineLevel="1" x14ac:dyDescent="0.2">
      <c r="A260" s="244"/>
      <c r="B260" s="176"/>
      <c r="C260" s="243"/>
      <c r="D260" s="238"/>
      <c r="E260" s="212"/>
      <c r="F260" s="184"/>
      <c r="G260" s="249"/>
      <c r="H260" s="184"/>
      <c r="I260" s="188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</row>
    <row r="261" spans="1:60" outlineLevel="1" x14ac:dyDescent="0.2">
      <c r="A261" s="244"/>
      <c r="B261" s="176"/>
      <c r="C261" s="243"/>
      <c r="D261" s="238"/>
      <c r="E261" s="212"/>
      <c r="F261" s="184"/>
      <c r="G261" s="249"/>
      <c r="H261" s="184"/>
      <c r="I261" s="188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</row>
    <row r="262" spans="1:60" x14ac:dyDescent="0.2">
      <c r="A262" s="245" t="s">
        <v>155</v>
      </c>
      <c r="B262" s="175" t="s">
        <v>132</v>
      </c>
      <c r="C262" s="203" t="s">
        <v>133</v>
      </c>
      <c r="D262" s="177"/>
      <c r="E262" s="179"/>
      <c r="F262" s="317">
        <f>SUM(G263:G272)</f>
        <v>0</v>
      </c>
      <c r="G262" s="318"/>
      <c r="H262" s="181"/>
      <c r="I262" s="187"/>
    </row>
    <row r="263" spans="1:60" outlineLevel="1" x14ac:dyDescent="0.2">
      <c r="A263" s="244">
        <v>97</v>
      </c>
      <c r="B263" s="176" t="s">
        <v>1141</v>
      </c>
      <c r="C263" s="204" t="s">
        <v>1142</v>
      </c>
      <c r="D263" s="178" t="s">
        <v>192</v>
      </c>
      <c r="E263" s="180">
        <v>1</v>
      </c>
      <c r="F263" s="182"/>
      <c r="G263" s="183">
        <f>ROUND(E263*F263,2)</f>
        <v>0</v>
      </c>
      <c r="H263" s="184"/>
      <c r="I263" s="188" t="s">
        <v>159</v>
      </c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>
        <v>21</v>
      </c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</row>
    <row r="264" spans="1:60" ht="22.5" outlineLevel="1" x14ac:dyDescent="0.2">
      <c r="A264" s="244"/>
      <c r="B264" s="176"/>
      <c r="C264" s="216" t="s">
        <v>1143</v>
      </c>
      <c r="D264" s="238"/>
      <c r="E264" s="212">
        <v>1</v>
      </c>
      <c r="F264" s="183"/>
      <c r="G264" s="183"/>
      <c r="H264" s="184"/>
      <c r="I264" s="188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</row>
    <row r="265" spans="1:60" outlineLevel="1" x14ac:dyDescent="0.2">
      <c r="A265" s="244">
        <v>98</v>
      </c>
      <c r="B265" s="176" t="s">
        <v>1144</v>
      </c>
      <c r="C265" s="204" t="s">
        <v>1145</v>
      </c>
      <c r="D265" s="178" t="s">
        <v>192</v>
      </c>
      <c r="E265" s="180">
        <v>1</v>
      </c>
      <c r="F265" s="182"/>
      <c r="G265" s="183">
        <f>ROUND(E265*F265,2)</f>
        <v>0</v>
      </c>
      <c r="H265" s="184"/>
      <c r="I265" s="188" t="s">
        <v>159</v>
      </c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>
        <v>21</v>
      </c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</row>
    <row r="266" spans="1:60" ht="22.5" outlineLevel="1" x14ac:dyDescent="0.2">
      <c r="A266" s="244"/>
      <c r="B266" s="176"/>
      <c r="C266" s="216" t="s">
        <v>1146</v>
      </c>
      <c r="D266" s="238"/>
      <c r="E266" s="212">
        <v>1</v>
      </c>
      <c r="F266" s="183"/>
      <c r="G266" s="183"/>
      <c r="H266" s="184"/>
      <c r="I266" s="188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</row>
    <row r="267" spans="1:60" outlineLevel="1" x14ac:dyDescent="0.2">
      <c r="A267" s="244">
        <v>99</v>
      </c>
      <c r="B267" s="176" t="s">
        <v>1147</v>
      </c>
      <c r="C267" s="204" t="s">
        <v>1148</v>
      </c>
      <c r="D267" s="178" t="s">
        <v>188</v>
      </c>
      <c r="E267" s="180">
        <v>2</v>
      </c>
      <c r="F267" s="182"/>
      <c r="G267" s="183">
        <f>ROUND(E267*F267,2)</f>
        <v>0</v>
      </c>
      <c r="H267" s="184"/>
      <c r="I267" s="188" t="s">
        <v>159</v>
      </c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>
        <v>21</v>
      </c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</row>
    <row r="268" spans="1:60" outlineLevel="1" x14ac:dyDescent="0.2">
      <c r="A268" s="244">
        <v>100</v>
      </c>
      <c r="B268" s="176" t="s">
        <v>1149</v>
      </c>
      <c r="C268" s="204" t="s">
        <v>1150</v>
      </c>
      <c r="D268" s="178" t="s">
        <v>188</v>
      </c>
      <c r="E268" s="180">
        <v>4</v>
      </c>
      <c r="F268" s="182"/>
      <c r="G268" s="183">
        <f>ROUND(E268*F268,2)</f>
        <v>0</v>
      </c>
      <c r="H268" s="184"/>
      <c r="I268" s="188" t="s">
        <v>159</v>
      </c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>
        <v>21</v>
      </c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</row>
    <row r="269" spans="1:60" ht="22.5" outlineLevel="1" x14ac:dyDescent="0.2">
      <c r="A269" s="244">
        <v>101</v>
      </c>
      <c r="B269" s="176" t="s">
        <v>1151</v>
      </c>
      <c r="C269" s="204" t="s">
        <v>1152</v>
      </c>
      <c r="D269" s="178" t="s">
        <v>188</v>
      </c>
      <c r="E269" s="180">
        <v>1</v>
      </c>
      <c r="F269" s="182"/>
      <c r="G269" s="183">
        <f>ROUND(E269*F269,2)</f>
        <v>0</v>
      </c>
      <c r="H269" s="184"/>
      <c r="I269" s="188" t="s">
        <v>159</v>
      </c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>
        <v>21</v>
      </c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</row>
    <row r="270" spans="1:60" ht="33.75" outlineLevel="1" x14ac:dyDescent="0.2">
      <c r="A270" s="244"/>
      <c r="B270" s="176"/>
      <c r="C270" s="216" t="s">
        <v>1153</v>
      </c>
      <c r="D270" s="238"/>
      <c r="E270" s="212">
        <v>1</v>
      </c>
      <c r="F270" s="183"/>
      <c r="G270" s="183"/>
      <c r="H270" s="184"/>
      <c r="I270" s="188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</row>
    <row r="271" spans="1:60" ht="33.75" outlineLevel="1" x14ac:dyDescent="0.2">
      <c r="A271" s="244"/>
      <c r="B271" s="176"/>
      <c r="C271" s="216" t="s">
        <v>1154</v>
      </c>
      <c r="D271" s="238"/>
      <c r="E271" s="212"/>
      <c r="F271" s="183"/>
      <c r="G271" s="183"/>
      <c r="H271" s="184"/>
      <c r="I271" s="188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</row>
    <row r="272" spans="1:60" outlineLevel="1" x14ac:dyDescent="0.2">
      <c r="A272" s="244">
        <v>102</v>
      </c>
      <c r="B272" s="176" t="s">
        <v>1155</v>
      </c>
      <c r="C272" s="204" t="s">
        <v>675</v>
      </c>
      <c r="D272" s="178" t="s">
        <v>188</v>
      </c>
      <c r="E272" s="180">
        <v>3</v>
      </c>
      <c r="F272" s="182"/>
      <c r="G272" s="183">
        <f>ROUND(E272*F272,2)</f>
        <v>0</v>
      </c>
      <c r="H272" s="184"/>
      <c r="I272" s="188" t="s">
        <v>159</v>
      </c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>
        <v>21</v>
      </c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</row>
    <row r="273" spans="1:60" x14ac:dyDescent="0.2">
      <c r="A273" s="245" t="s">
        <v>155</v>
      </c>
      <c r="B273" s="175" t="s">
        <v>134</v>
      </c>
      <c r="C273" s="203" t="s">
        <v>135</v>
      </c>
      <c r="D273" s="177"/>
      <c r="E273" s="179"/>
      <c r="F273" s="317">
        <f>SUM(G274:G310)</f>
        <v>0</v>
      </c>
      <c r="G273" s="318"/>
      <c r="H273" s="181"/>
      <c r="I273" s="187"/>
    </row>
    <row r="274" spans="1:60" outlineLevel="1" x14ac:dyDescent="0.2">
      <c r="A274" s="244">
        <v>103</v>
      </c>
      <c r="B274" s="176" t="s">
        <v>1156</v>
      </c>
      <c r="C274" s="204" t="s">
        <v>1157</v>
      </c>
      <c r="D274" s="178" t="s">
        <v>192</v>
      </c>
      <c r="E274" s="180">
        <v>1</v>
      </c>
      <c r="F274" s="182"/>
      <c r="G274" s="183">
        <f>ROUND(E274*F274,2)</f>
        <v>0</v>
      </c>
      <c r="H274" s="184"/>
      <c r="I274" s="188" t="s">
        <v>159</v>
      </c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>
        <v>21</v>
      </c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</row>
    <row r="275" spans="1:60" outlineLevel="1" x14ac:dyDescent="0.2">
      <c r="A275" s="244">
        <v>104</v>
      </c>
      <c r="B275" s="176" t="s">
        <v>1158</v>
      </c>
      <c r="C275" s="204" t="s">
        <v>1159</v>
      </c>
      <c r="D275" s="178" t="s">
        <v>188</v>
      </c>
      <c r="E275" s="180">
        <v>5</v>
      </c>
      <c r="F275" s="182"/>
      <c r="G275" s="183">
        <f>ROUND(E275*F275,2)</f>
        <v>0</v>
      </c>
      <c r="H275" s="184"/>
      <c r="I275" s="188" t="s">
        <v>159</v>
      </c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>
        <v>21</v>
      </c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</row>
    <row r="276" spans="1:60" outlineLevel="1" x14ac:dyDescent="0.2">
      <c r="A276" s="244">
        <v>105</v>
      </c>
      <c r="B276" s="176" t="s">
        <v>1160</v>
      </c>
      <c r="C276" s="204" t="s">
        <v>1161</v>
      </c>
      <c r="D276" s="178" t="s">
        <v>188</v>
      </c>
      <c r="E276" s="180">
        <v>25</v>
      </c>
      <c r="F276" s="182"/>
      <c r="G276" s="183">
        <f>ROUND(E276*F276,2)</f>
        <v>0</v>
      </c>
      <c r="H276" s="184"/>
      <c r="I276" s="188" t="s">
        <v>159</v>
      </c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>
        <v>21</v>
      </c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</row>
    <row r="277" spans="1:60" outlineLevel="1" x14ac:dyDescent="0.2">
      <c r="A277" s="244">
        <v>106</v>
      </c>
      <c r="B277" s="176" t="s">
        <v>1162</v>
      </c>
      <c r="C277" s="204" t="s">
        <v>1163</v>
      </c>
      <c r="D277" s="178" t="s">
        <v>188</v>
      </c>
      <c r="E277" s="180">
        <v>1</v>
      </c>
      <c r="F277" s="182"/>
      <c r="G277" s="183">
        <f>ROUND(E277*F277,2)</f>
        <v>0</v>
      </c>
      <c r="H277" s="184"/>
      <c r="I277" s="188" t="s">
        <v>159</v>
      </c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>
        <v>21</v>
      </c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</row>
    <row r="278" spans="1:60" ht="45" outlineLevel="1" x14ac:dyDescent="0.2">
      <c r="A278" s="244"/>
      <c r="B278" s="176"/>
      <c r="C278" s="216" t="s">
        <v>1164</v>
      </c>
      <c r="D278" s="238"/>
      <c r="E278" s="212">
        <v>1</v>
      </c>
      <c r="F278" s="183"/>
      <c r="G278" s="183"/>
      <c r="H278" s="184"/>
      <c r="I278" s="188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</row>
    <row r="279" spans="1:60" ht="22.5" outlineLevel="1" x14ac:dyDescent="0.2">
      <c r="A279" s="244"/>
      <c r="B279" s="176"/>
      <c r="C279" s="216" t="s">
        <v>1165</v>
      </c>
      <c r="D279" s="238"/>
      <c r="E279" s="212"/>
      <c r="F279" s="183"/>
      <c r="G279" s="183"/>
      <c r="H279" s="184"/>
      <c r="I279" s="188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</row>
    <row r="280" spans="1:60" outlineLevel="1" x14ac:dyDescent="0.2">
      <c r="A280" s="244">
        <v>107</v>
      </c>
      <c r="B280" s="176" t="s">
        <v>1166</v>
      </c>
      <c r="C280" s="204" t="s">
        <v>1167</v>
      </c>
      <c r="D280" s="178" t="s">
        <v>188</v>
      </c>
      <c r="E280" s="180">
        <v>3</v>
      </c>
      <c r="F280" s="182"/>
      <c r="G280" s="183">
        <f>ROUND(E280*F280,2)</f>
        <v>0</v>
      </c>
      <c r="H280" s="184"/>
      <c r="I280" s="188" t="s">
        <v>159</v>
      </c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>
        <v>21</v>
      </c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</row>
    <row r="281" spans="1:60" ht="33.75" outlineLevel="1" x14ac:dyDescent="0.2">
      <c r="A281" s="244"/>
      <c r="B281" s="176"/>
      <c r="C281" s="216" t="s">
        <v>1168</v>
      </c>
      <c r="D281" s="238"/>
      <c r="E281" s="212">
        <v>3</v>
      </c>
      <c r="F281" s="183"/>
      <c r="G281" s="183"/>
      <c r="H281" s="184"/>
      <c r="I281" s="188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</row>
    <row r="282" spans="1:60" outlineLevel="1" x14ac:dyDescent="0.2">
      <c r="A282" s="244">
        <v>108</v>
      </c>
      <c r="B282" s="176" t="s">
        <v>1169</v>
      </c>
      <c r="C282" s="247" t="s">
        <v>1170</v>
      </c>
      <c r="D282" s="178" t="s">
        <v>188</v>
      </c>
      <c r="E282" s="241">
        <v>4</v>
      </c>
      <c r="F282" s="182"/>
      <c r="G282" s="183">
        <f>ROUND(E282*F282,2)</f>
        <v>0</v>
      </c>
      <c r="H282" s="184"/>
      <c r="I282" s="188" t="s">
        <v>159</v>
      </c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>
        <v>21</v>
      </c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</row>
    <row r="283" spans="1:60" ht="22.5" outlineLevel="1" x14ac:dyDescent="0.2">
      <c r="A283" s="244"/>
      <c r="B283" s="176"/>
      <c r="C283" s="243" t="s">
        <v>1171</v>
      </c>
      <c r="D283" s="238"/>
      <c r="E283" s="242">
        <v>4</v>
      </c>
      <c r="F283" s="183"/>
      <c r="G283" s="183"/>
      <c r="H283" s="184"/>
      <c r="I283" s="188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</row>
    <row r="284" spans="1:60" outlineLevel="1" x14ac:dyDescent="0.2">
      <c r="A284" s="244"/>
      <c r="B284" s="176"/>
      <c r="C284" s="243"/>
      <c r="D284" s="238"/>
      <c r="E284" s="242"/>
      <c r="F284" s="183"/>
      <c r="G284" s="183"/>
      <c r="H284" s="184"/>
      <c r="I284" s="188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</row>
    <row r="285" spans="1:60" outlineLevel="1" x14ac:dyDescent="0.2">
      <c r="A285" s="244"/>
      <c r="B285" s="176"/>
      <c r="C285" s="243"/>
      <c r="D285" s="238"/>
      <c r="E285" s="242"/>
      <c r="F285" s="183"/>
      <c r="G285" s="183"/>
      <c r="H285" s="184"/>
      <c r="I285" s="188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</row>
    <row r="286" spans="1:60" outlineLevel="1" x14ac:dyDescent="0.2">
      <c r="A286" s="244">
        <v>109</v>
      </c>
      <c r="B286" s="176" t="s">
        <v>1172</v>
      </c>
      <c r="C286" s="204" t="s">
        <v>1173</v>
      </c>
      <c r="D286" s="178" t="s">
        <v>188</v>
      </c>
      <c r="E286" s="180">
        <v>1000</v>
      </c>
      <c r="F286" s="182"/>
      <c r="G286" s="183">
        <f>ROUND(E286*F286,2)</f>
        <v>0</v>
      </c>
      <c r="H286" s="184"/>
      <c r="I286" s="188" t="s">
        <v>159</v>
      </c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>
        <v>21</v>
      </c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</row>
    <row r="287" spans="1:60" outlineLevel="1" x14ac:dyDescent="0.2">
      <c r="A287" s="244">
        <v>110</v>
      </c>
      <c r="B287" s="176" t="s">
        <v>1174</v>
      </c>
      <c r="C287" s="204" t="s">
        <v>1175</v>
      </c>
      <c r="D287" s="178" t="s">
        <v>188</v>
      </c>
      <c r="E287" s="180">
        <v>1</v>
      </c>
      <c r="F287" s="182"/>
      <c r="G287" s="183">
        <f>ROUND(E287*F287,2)</f>
        <v>0</v>
      </c>
      <c r="H287" s="184"/>
      <c r="I287" s="188" t="s">
        <v>159</v>
      </c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>
        <v>21</v>
      </c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</row>
    <row r="288" spans="1:60" ht="33.75" outlineLevel="1" x14ac:dyDescent="0.2">
      <c r="A288" s="244"/>
      <c r="B288" s="176"/>
      <c r="C288" s="216" t="s">
        <v>1176</v>
      </c>
      <c r="D288" s="238"/>
      <c r="E288" s="212">
        <v>1</v>
      </c>
      <c r="F288" s="183"/>
      <c r="G288" s="183"/>
      <c r="H288" s="184"/>
      <c r="I288" s="188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</row>
    <row r="289" spans="1:60" ht="33.75" outlineLevel="1" x14ac:dyDescent="0.2">
      <c r="A289" s="244">
        <v>111</v>
      </c>
      <c r="B289" s="176" t="s">
        <v>1177</v>
      </c>
      <c r="C289" s="204" t="s">
        <v>1178</v>
      </c>
      <c r="D289" s="178" t="s">
        <v>192</v>
      </c>
      <c r="E289" s="180">
        <v>2</v>
      </c>
      <c r="F289" s="182"/>
      <c r="G289" s="183">
        <f>ROUND(E289*F289,2)</f>
        <v>0</v>
      </c>
      <c r="H289" s="184"/>
      <c r="I289" s="188" t="s">
        <v>159</v>
      </c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>
        <v>21</v>
      </c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</row>
    <row r="290" spans="1:60" ht="56.25" outlineLevel="1" x14ac:dyDescent="0.2">
      <c r="A290" s="244"/>
      <c r="B290" s="176"/>
      <c r="C290" s="327" t="s">
        <v>1179</v>
      </c>
      <c r="D290" s="328"/>
      <c r="E290" s="329"/>
      <c r="F290" s="330"/>
      <c r="G290" s="331"/>
      <c r="H290" s="184"/>
      <c r="I290" s="188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8" t="str">
        <f>C290</f>
        <v>předtištěné vzorníky středověkého písma (od karolínské minuskuly po gotickou frakturu), rám na vypínání pergamenu s napnutým pergamenovým foliem, svíčky (klasické, nikoliv čajové), pečetní vosk, pečetidlo s logem (město Český Krumlov, krumlovské kláštery či něco podobného), misky na připravené barevné pigmenty (ultramarínová modř, zelená, červená, žlutá, bílá), černý inkoust, štětce různých průměrů, dřevěná deska na míchání a ředění barev, nádobka s vodou, předtištěné motivy folia středověkého rukopisu k malování na ručním papíru</v>
      </c>
      <c r="BB290" s="167"/>
      <c r="BC290" s="167"/>
      <c r="BD290" s="167"/>
      <c r="BE290" s="167"/>
      <c r="BF290" s="167"/>
      <c r="BG290" s="167"/>
      <c r="BH290" s="167"/>
    </row>
    <row r="291" spans="1:60" ht="22.5" outlineLevel="1" x14ac:dyDescent="0.2">
      <c r="A291" s="244"/>
      <c r="B291" s="176"/>
      <c r="C291" s="216" t="s">
        <v>1180</v>
      </c>
      <c r="D291" s="238"/>
      <c r="E291" s="212">
        <v>2</v>
      </c>
      <c r="F291" s="183"/>
      <c r="G291" s="183"/>
      <c r="H291" s="184"/>
      <c r="I291" s="188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</row>
    <row r="292" spans="1:60" outlineLevel="1" x14ac:dyDescent="0.2">
      <c r="A292" s="244"/>
      <c r="B292" s="176"/>
      <c r="C292" s="243"/>
      <c r="D292" s="238"/>
      <c r="E292" s="212"/>
      <c r="F292" s="183"/>
      <c r="G292" s="183"/>
      <c r="H292" s="184"/>
      <c r="I292" s="188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</row>
    <row r="293" spans="1:60" outlineLevel="1" x14ac:dyDescent="0.2">
      <c r="A293" s="244"/>
      <c r="B293" s="176"/>
      <c r="C293" s="243"/>
      <c r="D293" s="238"/>
      <c r="E293" s="212"/>
      <c r="F293" s="183"/>
      <c r="G293" s="183"/>
      <c r="H293" s="184"/>
      <c r="I293" s="188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</row>
    <row r="294" spans="1:60" outlineLevel="1" x14ac:dyDescent="0.2">
      <c r="A294" s="244">
        <v>112</v>
      </c>
      <c r="B294" s="176" t="s">
        <v>1181</v>
      </c>
      <c r="C294" s="204" t="s">
        <v>272</v>
      </c>
      <c r="D294" s="178" t="s">
        <v>192</v>
      </c>
      <c r="E294" s="180">
        <v>3</v>
      </c>
      <c r="F294" s="182"/>
      <c r="G294" s="183">
        <f>ROUND(E294*F294,2)</f>
        <v>0</v>
      </c>
      <c r="H294" s="184"/>
      <c r="I294" s="188" t="s">
        <v>159</v>
      </c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>
        <v>21</v>
      </c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</row>
    <row r="295" spans="1:60" ht="22.5" outlineLevel="1" x14ac:dyDescent="0.2">
      <c r="A295" s="244"/>
      <c r="B295" s="176"/>
      <c r="C295" s="216" t="s">
        <v>1182</v>
      </c>
      <c r="D295" s="238"/>
      <c r="E295" s="212">
        <v>3</v>
      </c>
      <c r="F295" s="183"/>
      <c r="G295" s="183"/>
      <c r="H295" s="184"/>
      <c r="I295" s="188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</row>
    <row r="296" spans="1:60" outlineLevel="1" x14ac:dyDescent="0.2">
      <c r="A296" s="244"/>
      <c r="B296" s="176"/>
      <c r="C296" s="216" t="s">
        <v>205</v>
      </c>
      <c r="D296" s="238"/>
      <c r="E296" s="212"/>
      <c r="F296" s="183"/>
      <c r="G296" s="183"/>
      <c r="H296" s="184"/>
      <c r="I296" s="188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</row>
    <row r="297" spans="1:60" outlineLevel="1" x14ac:dyDescent="0.2">
      <c r="A297" s="244"/>
      <c r="B297" s="176"/>
      <c r="C297" s="216" t="s">
        <v>1183</v>
      </c>
      <c r="D297" s="238"/>
      <c r="E297" s="212"/>
      <c r="F297" s="183"/>
      <c r="G297" s="183"/>
      <c r="H297" s="184"/>
      <c r="I297" s="188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</row>
    <row r="298" spans="1:60" outlineLevel="1" x14ac:dyDescent="0.2">
      <c r="A298" s="244">
        <v>113</v>
      </c>
      <c r="B298" s="176" t="s">
        <v>1184</v>
      </c>
      <c r="C298" s="204" t="s">
        <v>675</v>
      </c>
      <c r="D298" s="178" t="s">
        <v>188</v>
      </c>
      <c r="E298" s="180">
        <v>9</v>
      </c>
      <c r="F298" s="182"/>
      <c r="G298" s="183">
        <f>ROUND(E298*F298,2)</f>
        <v>0</v>
      </c>
      <c r="H298" s="184"/>
      <c r="I298" s="188" t="s">
        <v>159</v>
      </c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>
        <v>21</v>
      </c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</row>
    <row r="299" spans="1:60" outlineLevel="1" x14ac:dyDescent="0.2">
      <c r="A299" s="244">
        <v>114</v>
      </c>
      <c r="B299" s="176" t="s">
        <v>1185</v>
      </c>
      <c r="C299" s="204" t="s">
        <v>1186</v>
      </c>
      <c r="D299" s="178" t="s">
        <v>188</v>
      </c>
      <c r="E299" s="180">
        <v>1</v>
      </c>
      <c r="F299" s="182"/>
      <c r="G299" s="183">
        <f>ROUND(E299*F299,2)</f>
        <v>0</v>
      </c>
      <c r="H299" s="184"/>
      <c r="I299" s="188" t="s">
        <v>159</v>
      </c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>
        <v>21</v>
      </c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</row>
    <row r="300" spans="1:60" outlineLevel="1" x14ac:dyDescent="0.2">
      <c r="A300" s="244">
        <v>115</v>
      </c>
      <c r="B300" s="176" t="s">
        <v>1187</v>
      </c>
      <c r="C300" s="204" t="s">
        <v>1188</v>
      </c>
      <c r="D300" s="178" t="s">
        <v>188</v>
      </c>
      <c r="E300" s="180">
        <v>6</v>
      </c>
      <c r="F300" s="182"/>
      <c r="G300" s="183">
        <f>ROUND(E300*F300,2)</f>
        <v>0</v>
      </c>
      <c r="H300" s="184"/>
      <c r="I300" s="188" t="s">
        <v>159</v>
      </c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>
        <v>21</v>
      </c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</row>
    <row r="301" spans="1:60" ht="33.75" outlineLevel="1" x14ac:dyDescent="0.2">
      <c r="A301" s="244"/>
      <c r="B301" s="176"/>
      <c r="C301" s="216" t="s">
        <v>1189</v>
      </c>
      <c r="D301" s="238"/>
      <c r="E301" s="212">
        <v>6</v>
      </c>
      <c r="F301" s="183"/>
      <c r="G301" s="183"/>
      <c r="H301" s="184"/>
      <c r="I301" s="188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</row>
    <row r="302" spans="1:60" outlineLevel="1" x14ac:dyDescent="0.2">
      <c r="A302" s="244">
        <v>116</v>
      </c>
      <c r="B302" s="176" t="s">
        <v>1190</v>
      </c>
      <c r="C302" s="204" t="s">
        <v>1191</v>
      </c>
      <c r="D302" s="178" t="s">
        <v>188</v>
      </c>
      <c r="E302" s="180">
        <v>5</v>
      </c>
      <c r="F302" s="182"/>
      <c r="G302" s="183">
        <f>ROUND(E302*F302,2)</f>
        <v>0</v>
      </c>
      <c r="H302" s="184"/>
      <c r="I302" s="188" t="s">
        <v>159</v>
      </c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>
        <v>21</v>
      </c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</row>
    <row r="303" spans="1:60" ht="22.5" outlineLevel="1" x14ac:dyDescent="0.2">
      <c r="A303" s="244"/>
      <c r="B303" s="176"/>
      <c r="C303" s="216" t="s">
        <v>1192</v>
      </c>
      <c r="D303" s="238"/>
      <c r="E303" s="212">
        <v>5</v>
      </c>
      <c r="F303" s="183"/>
      <c r="G303" s="183"/>
      <c r="H303" s="184"/>
      <c r="I303" s="188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</row>
    <row r="304" spans="1:60" outlineLevel="1" x14ac:dyDescent="0.2">
      <c r="A304" s="244">
        <v>117</v>
      </c>
      <c r="B304" s="176" t="s">
        <v>1193</v>
      </c>
      <c r="C304" s="204" t="s">
        <v>1194</v>
      </c>
      <c r="D304" s="178" t="s">
        <v>188</v>
      </c>
      <c r="E304" s="180">
        <v>10</v>
      </c>
      <c r="F304" s="182"/>
      <c r="G304" s="183">
        <f t="shared" ref="G304:G310" si="0">ROUND(E304*F304,2)</f>
        <v>0</v>
      </c>
      <c r="H304" s="184"/>
      <c r="I304" s="188" t="s">
        <v>159</v>
      </c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>
        <v>21</v>
      </c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</row>
    <row r="305" spans="1:60" ht="22.5" outlineLevel="1" x14ac:dyDescent="0.2">
      <c r="A305" s="244">
        <v>118</v>
      </c>
      <c r="B305" s="176" t="s">
        <v>1195</v>
      </c>
      <c r="C305" s="204" t="s">
        <v>1196</v>
      </c>
      <c r="D305" s="178" t="s">
        <v>188</v>
      </c>
      <c r="E305" s="180">
        <v>1</v>
      </c>
      <c r="F305" s="182"/>
      <c r="G305" s="183">
        <f t="shared" si="0"/>
        <v>0</v>
      </c>
      <c r="H305" s="184"/>
      <c r="I305" s="188" t="s">
        <v>159</v>
      </c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>
        <v>21</v>
      </c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</row>
    <row r="306" spans="1:60" outlineLevel="1" x14ac:dyDescent="0.2">
      <c r="A306" s="244">
        <v>119</v>
      </c>
      <c r="B306" s="176" t="s">
        <v>1197</v>
      </c>
      <c r="C306" s="204" t="s">
        <v>1198</v>
      </c>
      <c r="D306" s="178" t="s">
        <v>188</v>
      </c>
      <c r="E306" s="180">
        <v>12</v>
      </c>
      <c r="F306" s="182"/>
      <c r="G306" s="183">
        <f t="shared" si="0"/>
        <v>0</v>
      </c>
      <c r="H306" s="184"/>
      <c r="I306" s="188" t="s">
        <v>159</v>
      </c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>
        <v>21</v>
      </c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</row>
    <row r="307" spans="1:60" outlineLevel="1" x14ac:dyDescent="0.2">
      <c r="A307" s="244">
        <v>120</v>
      </c>
      <c r="B307" s="176" t="s">
        <v>1199</v>
      </c>
      <c r="C307" s="204" t="s">
        <v>1200</v>
      </c>
      <c r="D307" s="178" t="s">
        <v>188</v>
      </c>
      <c r="E307" s="180">
        <v>5</v>
      </c>
      <c r="F307" s="182"/>
      <c r="G307" s="183">
        <f t="shared" si="0"/>
        <v>0</v>
      </c>
      <c r="H307" s="184"/>
      <c r="I307" s="188" t="s">
        <v>159</v>
      </c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>
        <v>21</v>
      </c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</row>
    <row r="308" spans="1:60" outlineLevel="1" x14ac:dyDescent="0.2">
      <c r="A308" s="244">
        <v>121</v>
      </c>
      <c r="B308" s="176" t="s">
        <v>1201</v>
      </c>
      <c r="C308" s="204" t="s">
        <v>1202</v>
      </c>
      <c r="D308" s="178" t="s">
        <v>188</v>
      </c>
      <c r="E308" s="180">
        <v>1</v>
      </c>
      <c r="F308" s="182"/>
      <c r="G308" s="183">
        <f t="shared" si="0"/>
        <v>0</v>
      </c>
      <c r="H308" s="184"/>
      <c r="I308" s="188" t="s">
        <v>159</v>
      </c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>
        <v>21</v>
      </c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</row>
    <row r="309" spans="1:60" outlineLevel="1" x14ac:dyDescent="0.2">
      <c r="A309" s="244">
        <v>122</v>
      </c>
      <c r="B309" s="176" t="s">
        <v>1203</v>
      </c>
      <c r="C309" s="204" t="s">
        <v>1204</v>
      </c>
      <c r="D309" s="178" t="s">
        <v>188</v>
      </c>
      <c r="E309" s="180">
        <v>1</v>
      </c>
      <c r="F309" s="182"/>
      <c r="G309" s="183">
        <f t="shared" si="0"/>
        <v>0</v>
      </c>
      <c r="H309" s="184"/>
      <c r="I309" s="188" t="s">
        <v>159</v>
      </c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>
        <v>21</v>
      </c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</row>
    <row r="310" spans="1:60" ht="23.25" outlineLevel="1" thickBot="1" x14ac:dyDescent="0.25">
      <c r="A310" s="246">
        <v>123</v>
      </c>
      <c r="B310" s="195" t="s">
        <v>1205</v>
      </c>
      <c r="C310" s="221" t="s">
        <v>1206</v>
      </c>
      <c r="D310" s="239" t="s">
        <v>188</v>
      </c>
      <c r="E310" s="219">
        <v>30</v>
      </c>
      <c r="F310" s="220"/>
      <c r="G310" s="215">
        <f t="shared" si="0"/>
        <v>0</v>
      </c>
      <c r="H310" s="196"/>
      <c r="I310" s="197" t="s">
        <v>159</v>
      </c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>
        <v>21</v>
      </c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</row>
    <row r="311" spans="1:60" hidden="1" x14ac:dyDescent="0.2">
      <c r="C311" s="81"/>
      <c r="D311" s="146"/>
      <c r="AK311">
        <f>SUM(AK1:AK310)</f>
        <v>0</v>
      </c>
      <c r="AL311">
        <f>SUM(AL1:AL310)</f>
        <v>0</v>
      </c>
      <c r="AN311">
        <v>15</v>
      </c>
      <c r="AO311">
        <v>21</v>
      </c>
    </row>
    <row r="312" spans="1:60" ht="13.5" hidden="1" thickBot="1" x14ac:dyDescent="0.25">
      <c r="A312" s="198"/>
      <c r="B312" s="199" t="s">
        <v>176</v>
      </c>
      <c r="C312" s="205"/>
      <c r="D312" s="200"/>
      <c r="E312" s="201"/>
      <c r="F312" s="201"/>
      <c r="G312" s="202">
        <f>F8+F17+F34+F49+F111+F125+F159+F185+F208+F224+F232+F262+F273</f>
        <v>0</v>
      </c>
      <c r="AN312">
        <f>SUMIF(AM8:AM311,AN311,G8:G311)</f>
        <v>0</v>
      </c>
      <c r="AO312">
        <f>SUMIF(AM8:AM311,AO311,G8:G311)</f>
        <v>0</v>
      </c>
    </row>
    <row r="313" spans="1:60" x14ac:dyDescent="0.2">
      <c r="D313" s="146"/>
    </row>
    <row r="314" spans="1:60" x14ac:dyDescent="0.2">
      <c r="D314" s="146"/>
    </row>
    <row r="315" spans="1:60" x14ac:dyDescent="0.2">
      <c r="D315" s="146"/>
    </row>
    <row r="316" spans="1:60" x14ac:dyDescent="0.2">
      <c r="D316" s="146"/>
    </row>
    <row r="317" spans="1:60" x14ac:dyDescent="0.2">
      <c r="D317" s="146"/>
    </row>
    <row r="318" spans="1:60" x14ac:dyDescent="0.2">
      <c r="D318" s="146"/>
    </row>
    <row r="319" spans="1:60" x14ac:dyDescent="0.2">
      <c r="D319" s="146"/>
    </row>
    <row r="320" spans="1:60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  <row r="5001" spans="4:4" x14ac:dyDescent="0.2">
      <c r="D5001" s="146"/>
    </row>
    <row r="5002" spans="4:4" x14ac:dyDescent="0.2">
      <c r="D5002" s="146"/>
    </row>
    <row r="5003" spans="4:4" x14ac:dyDescent="0.2">
      <c r="D5003" s="146"/>
    </row>
    <row r="5004" spans="4:4" x14ac:dyDescent="0.2">
      <c r="D5004" s="146"/>
    </row>
    <row r="5005" spans="4:4" x14ac:dyDescent="0.2">
      <c r="D5005" s="146"/>
    </row>
    <row r="5006" spans="4:4" x14ac:dyDescent="0.2">
      <c r="D5006" s="146"/>
    </row>
    <row r="5007" spans="4:4" x14ac:dyDescent="0.2">
      <c r="D5007" s="146"/>
    </row>
    <row r="5008" spans="4:4" x14ac:dyDescent="0.2">
      <c r="D5008" s="146"/>
    </row>
    <row r="5009" spans="4:4" x14ac:dyDescent="0.2">
      <c r="D5009" s="146"/>
    </row>
    <row r="5010" spans="4:4" x14ac:dyDescent="0.2">
      <c r="D5010" s="146"/>
    </row>
  </sheetData>
  <mergeCells count="16">
    <mergeCell ref="F232:G232"/>
    <mergeCell ref="F262:G262"/>
    <mergeCell ref="F273:G273"/>
    <mergeCell ref="C290:G290"/>
    <mergeCell ref="F111:G111"/>
    <mergeCell ref="F125:G125"/>
    <mergeCell ref="F159:G159"/>
    <mergeCell ref="F185:G185"/>
    <mergeCell ref="F208:G208"/>
    <mergeCell ref="F224:G224"/>
    <mergeCell ref="F49:G49"/>
    <mergeCell ref="A1:G1"/>
    <mergeCell ref="C7:G7"/>
    <mergeCell ref="F8:G8"/>
    <mergeCell ref="F17:G17"/>
    <mergeCell ref="F34:G34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ht="25.5" x14ac:dyDescent="0.2">
      <c r="A3" s="149" t="s">
        <v>30</v>
      </c>
      <c r="B3" s="156" t="s">
        <v>56</v>
      </c>
      <c r="C3" s="170" t="s">
        <v>57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56</v>
      </c>
      <c r="C4" s="171" t="s">
        <v>788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44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74</v>
      </c>
      <c r="C8" s="203" t="s">
        <v>84</v>
      </c>
      <c r="D8" s="209"/>
      <c r="E8" s="179"/>
      <c r="F8" s="325">
        <f>SUM(G9:G29)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674</v>
      </c>
      <c r="C9" s="204" t="s">
        <v>1207</v>
      </c>
      <c r="D9" s="210" t="s">
        <v>188</v>
      </c>
      <c r="E9" s="180">
        <v>20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outlineLevel="1" x14ac:dyDescent="0.2">
      <c r="A10" s="186">
        <v>2</v>
      </c>
      <c r="B10" s="176" t="s">
        <v>684</v>
      </c>
      <c r="C10" s="204" t="s">
        <v>1208</v>
      </c>
      <c r="D10" s="210" t="s">
        <v>188</v>
      </c>
      <c r="E10" s="180">
        <v>4</v>
      </c>
      <c r="F10" s="182"/>
      <c r="G10" s="183">
        <f>ROUND(E10*F10,2)</f>
        <v>0</v>
      </c>
      <c r="H10" s="184"/>
      <c r="I10" s="188" t="s">
        <v>159</v>
      </c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>
        <v>21</v>
      </c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outlineLevel="1" x14ac:dyDescent="0.2">
      <c r="A11" s="186">
        <v>3</v>
      </c>
      <c r="B11" s="176" t="s">
        <v>793</v>
      </c>
      <c r="C11" s="204" t="s">
        <v>1209</v>
      </c>
      <c r="D11" s="210" t="s">
        <v>192</v>
      </c>
      <c r="E11" s="180">
        <v>1</v>
      </c>
      <c r="F11" s="182"/>
      <c r="G11" s="183">
        <f>ROUND(E11*F11,2)</f>
        <v>0</v>
      </c>
      <c r="H11" s="184"/>
      <c r="I11" s="188" t="s">
        <v>159</v>
      </c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>
        <v>21</v>
      </c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86">
        <v>4</v>
      </c>
      <c r="B12" s="176" t="s">
        <v>796</v>
      </c>
      <c r="C12" s="204" t="s">
        <v>1210</v>
      </c>
      <c r="D12" s="210" t="s">
        <v>188</v>
      </c>
      <c r="E12" s="180">
        <v>2</v>
      </c>
      <c r="F12" s="182"/>
      <c r="G12" s="183">
        <f>ROUND(E12*F12,2)</f>
        <v>0</v>
      </c>
      <c r="H12" s="184"/>
      <c r="I12" s="188" t="s">
        <v>159</v>
      </c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>
        <v>21</v>
      </c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outlineLevel="1" x14ac:dyDescent="0.2">
      <c r="A13" s="186">
        <v>5</v>
      </c>
      <c r="B13" s="176" t="s">
        <v>798</v>
      </c>
      <c r="C13" s="204" t="s">
        <v>1211</v>
      </c>
      <c r="D13" s="210" t="s">
        <v>188</v>
      </c>
      <c r="E13" s="180">
        <v>2</v>
      </c>
      <c r="F13" s="182"/>
      <c r="G13" s="183">
        <f>ROUND(E13*F13,2)</f>
        <v>0</v>
      </c>
      <c r="H13" s="184"/>
      <c r="I13" s="188" t="s">
        <v>159</v>
      </c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>
        <v>21</v>
      </c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ht="33.75" outlineLevel="1" x14ac:dyDescent="0.2">
      <c r="A14" s="186"/>
      <c r="B14" s="176"/>
      <c r="C14" s="216" t="s">
        <v>1212</v>
      </c>
      <c r="D14" s="211"/>
      <c r="E14" s="212">
        <v>2</v>
      </c>
      <c r="F14" s="183"/>
      <c r="G14" s="183"/>
      <c r="H14" s="184"/>
      <c r="I14" s="188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outlineLevel="1" x14ac:dyDescent="0.2">
      <c r="A15" s="186"/>
      <c r="B15" s="176"/>
      <c r="C15" s="216" t="s">
        <v>1213</v>
      </c>
      <c r="D15" s="211"/>
      <c r="E15" s="212"/>
      <c r="F15" s="183"/>
      <c r="G15" s="183"/>
      <c r="H15" s="184"/>
      <c r="I15" s="188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outlineLevel="1" x14ac:dyDescent="0.2">
      <c r="A16" s="186">
        <v>6</v>
      </c>
      <c r="B16" s="176" t="s">
        <v>801</v>
      </c>
      <c r="C16" s="204" t="s">
        <v>1214</v>
      </c>
      <c r="D16" s="210" t="s">
        <v>192</v>
      </c>
      <c r="E16" s="180">
        <v>1</v>
      </c>
      <c r="F16" s="182"/>
      <c r="G16" s="183">
        <f t="shared" ref="G16:G22" si="0">ROUND(E16*F16,2)</f>
        <v>0</v>
      </c>
      <c r="H16" s="184"/>
      <c r="I16" s="188" t="s">
        <v>159</v>
      </c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>
        <v>21</v>
      </c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outlineLevel="1" x14ac:dyDescent="0.2">
      <c r="A17" s="186">
        <v>7</v>
      </c>
      <c r="B17" s="176" t="s">
        <v>804</v>
      </c>
      <c r="C17" s="204" t="s">
        <v>1215</v>
      </c>
      <c r="D17" s="210" t="s">
        <v>192</v>
      </c>
      <c r="E17" s="180">
        <v>1</v>
      </c>
      <c r="F17" s="182"/>
      <c r="G17" s="183">
        <f t="shared" si="0"/>
        <v>0</v>
      </c>
      <c r="H17" s="184"/>
      <c r="I17" s="188" t="s">
        <v>159</v>
      </c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>
        <v>21</v>
      </c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ht="22.5" outlineLevel="1" x14ac:dyDescent="0.2">
      <c r="A18" s="186">
        <v>8</v>
      </c>
      <c r="B18" s="176" t="s">
        <v>806</v>
      </c>
      <c r="C18" s="204" t="s">
        <v>1216</v>
      </c>
      <c r="D18" s="210" t="s">
        <v>192</v>
      </c>
      <c r="E18" s="180">
        <v>1</v>
      </c>
      <c r="F18" s="182"/>
      <c r="G18" s="183">
        <f t="shared" si="0"/>
        <v>0</v>
      </c>
      <c r="H18" s="184"/>
      <c r="I18" s="188" t="s">
        <v>159</v>
      </c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>
        <v>21</v>
      </c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outlineLevel="1" x14ac:dyDescent="0.2">
      <c r="A19" s="186">
        <v>9</v>
      </c>
      <c r="B19" s="176" t="s">
        <v>810</v>
      </c>
      <c r="C19" s="204" t="s">
        <v>1217</v>
      </c>
      <c r="D19" s="210" t="s">
        <v>192</v>
      </c>
      <c r="E19" s="180">
        <v>1</v>
      </c>
      <c r="F19" s="182"/>
      <c r="G19" s="183">
        <f t="shared" si="0"/>
        <v>0</v>
      </c>
      <c r="H19" s="184"/>
      <c r="I19" s="188" t="s">
        <v>159</v>
      </c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>
        <v>21</v>
      </c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outlineLevel="1" x14ac:dyDescent="0.2">
      <c r="A20" s="186">
        <v>10</v>
      </c>
      <c r="B20" s="176" t="s">
        <v>813</v>
      </c>
      <c r="C20" s="204" t="s">
        <v>268</v>
      </c>
      <c r="D20" s="210" t="s">
        <v>188</v>
      </c>
      <c r="E20" s="180">
        <v>4</v>
      </c>
      <c r="F20" s="182"/>
      <c r="G20" s="183">
        <f t="shared" si="0"/>
        <v>0</v>
      </c>
      <c r="H20" s="184"/>
      <c r="I20" s="188" t="s">
        <v>159</v>
      </c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>
        <v>21</v>
      </c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outlineLevel="1" x14ac:dyDescent="0.2">
      <c r="A21" s="186">
        <v>11</v>
      </c>
      <c r="B21" s="176" t="s">
        <v>816</v>
      </c>
      <c r="C21" s="204" t="s">
        <v>1218</v>
      </c>
      <c r="D21" s="210" t="s">
        <v>188</v>
      </c>
      <c r="E21" s="180">
        <v>5</v>
      </c>
      <c r="F21" s="182"/>
      <c r="G21" s="183">
        <f t="shared" si="0"/>
        <v>0</v>
      </c>
      <c r="H21" s="184"/>
      <c r="I21" s="188" t="s">
        <v>159</v>
      </c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>
        <v>21</v>
      </c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1:60" outlineLevel="1" x14ac:dyDescent="0.2">
      <c r="A22" s="186">
        <v>12</v>
      </c>
      <c r="B22" s="176" t="s">
        <v>819</v>
      </c>
      <c r="C22" s="204" t="s">
        <v>1219</v>
      </c>
      <c r="D22" s="210" t="s">
        <v>188</v>
      </c>
      <c r="E22" s="180">
        <v>4</v>
      </c>
      <c r="F22" s="182"/>
      <c r="G22" s="183">
        <f t="shared" si="0"/>
        <v>0</v>
      </c>
      <c r="H22" s="184"/>
      <c r="I22" s="188" t="s">
        <v>159</v>
      </c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>
        <v>21</v>
      </c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1:60" ht="22.5" outlineLevel="1" x14ac:dyDescent="0.2">
      <c r="A23" s="186"/>
      <c r="B23" s="176"/>
      <c r="C23" s="216" t="s">
        <v>1220</v>
      </c>
      <c r="D23" s="211"/>
      <c r="E23" s="212">
        <v>4</v>
      </c>
      <c r="F23" s="183"/>
      <c r="G23" s="183"/>
      <c r="H23" s="184"/>
      <c r="I23" s="188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</row>
    <row r="24" spans="1:60" ht="22.5" outlineLevel="1" x14ac:dyDescent="0.2">
      <c r="A24" s="186">
        <v>13</v>
      </c>
      <c r="B24" s="176" t="s">
        <v>822</v>
      </c>
      <c r="C24" s="204" t="s">
        <v>1221</v>
      </c>
      <c r="D24" s="210" t="s">
        <v>188</v>
      </c>
      <c r="E24" s="180">
        <v>4</v>
      </c>
      <c r="F24" s="182"/>
      <c r="G24" s="183">
        <f t="shared" ref="G24:G29" si="1">ROUND(E24*F24,2)</f>
        <v>0</v>
      </c>
      <c r="H24" s="184"/>
      <c r="I24" s="188" t="s">
        <v>159</v>
      </c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>
        <v>21</v>
      </c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</row>
    <row r="25" spans="1:60" outlineLevel="1" x14ac:dyDescent="0.2">
      <c r="A25" s="186">
        <v>14</v>
      </c>
      <c r="B25" s="176" t="s">
        <v>825</v>
      </c>
      <c r="C25" s="204" t="s">
        <v>1222</v>
      </c>
      <c r="D25" s="210" t="s">
        <v>188</v>
      </c>
      <c r="E25" s="180">
        <v>1</v>
      </c>
      <c r="F25" s="182"/>
      <c r="G25" s="183">
        <f t="shared" si="1"/>
        <v>0</v>
      </c>
      <c r="H25" s="184"/>
      <c r="I25" s="188" t="s">
        <v>159</v>
      </c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>
        <v>21</v>
      </c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</row>
    <row r="26" spans="1:60" ht="22.5" outlineLevel="1" x14ac:dyDescent="0.2">
      <c r="A26" s="186">
        <v>15</v>
      </c>
      <c r="B26" s="176" t="s">
        <v>828</v>
      </c>
      <c r="C26" s="204" t="s">
        <v>1223</v>
      </c>
      <c r="D26" s="210" t="s">
        <v>188</v>
      </c>
      <c r="E26" s="180">
        <v>1</v>
      </c>
      <c r="F26" s="182"/>
      <c r="G26" s="183">
        <f t="shared" si="1"/>
        <v>0</v>
      </c>
      <c r="H26" s="184"/>
      <c r="I26" s="188" t="s">
        <v>159</v>
      </c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>
        <v>21</v>
      </c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</row>
    <row r="27" spans="1:60" ht="22.5" outlineLevel="1" x14ac:dyDescent="0.2">
      <c r="A27" s="186">
        <v>16</v>
      </c>
      <c r="B27" s="176" t="s">
        <v>1224</v>
      </c>
      <c r="C27" s="204" t="s">
        <v>1225</v>
      </c>
      <c r="D27" s="210" t="s">
        <v>188</v>
      </c>
      <c r="E27" s="180">
        <v>2</v>
      </c>
      <c r="F27" s="182"/>
      <c r="G27" s="183">
        <f t="shared" si="1"/>
        <v>0</v>
      </c>
      <c r="H27" s="184"/>
      <c r="I27" s="188" t="s">
        <v>159</v>
      </c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>
        <v>21</v>
      </c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</row>
    <row r="28" spans="1:60" outlineLevel="1" x14ac:dyDescent="0.2">
      <c r="A28" s="186">
        <v>17</v>
      </c>
      <c r="B28" s="176" t="s">
        <v>1226</v>
      </c>
      <c r="C28" s="204" t="s">
        <v>1227</v>
      </c>
      <c r="D28" s="210" t="s">
        <v>188</v>
      </c>
      <c r="E28" s="180">
        <v>1</v>
      </c>
      <c r="F28" s="182"/>
      <c r="G28" s="183">
        <f t="shared" si="1"/>
        <v>0</v>
      </c>
      <c r="H28" s="184"/>
      <c r="I28" s="188" t="s">
        <v>159</v>
      </c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>
        <v>21</v>
      </c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</row>
    <row r="29" spans="1:60" ht="13.5" outlineLevel="1" thickBot="1" x14ac:dyDescent="0.25">
      <c r="A29" s="194">
        <v>18</v>
      </c>
      <c r="B29" s="195" t="s">
        <v>1228</v>
      </c>
      <c r="C29" s="221" t="s">
        <v>1229</v>
      </c>
      <c r="D29" s="218" t="s">
        <v>188</v>
      </c>
      <c r="E29" s="219">
        <v>1</v>
      </c>
      <c r="F29" s="220"/>
      <c r="G29" s="215">
        <f t="shared" si="1"/>
        <v>0</v>
      </c>
      <c r="H29" s="196"/>
      <c r="I29" s="197" t="s">
        <v>159</v>
      </c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>
        <v>21</v>
      </c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</row>
    <row r="30" spans="1:60" hidden="1" x14ac:dyDescent="0.2">
      <c r="C30" s="81"/>
      <c r="D30" s="146"/>
      <c r="AK30">
        <f>SUM(AK1:AK29)</f>
        <v>0</v>
      </c>
      <c r="AL30">
        <f>SUM(AL1:AL29)</f>
        <v>0</v>
      </c>
      <c r="AN30">
        <v>15</v>
      </c>
      <c r="AO30">
        <v>21</v>
      </c>
    </row>
    <row r="31" spans="1:60" ht="13.5" hidden="1" thickBot="1" x14ac:dyDescent="0.25">
      <c r="A31" s="198"/>
      <c r="B31" s="199" t="s">
        <v>176</v>
      </c>
      <c r="C31" s="205"/>
      <c r="D31" s="200"/>
      <c r="E31" s="201"/>
      <c r="F31" s="201"/>
      <c r="G31" s="202">
        <f>F8</f>
        <v>0</v>
      </c>
      <c r="AN31">
        <f>SUMIF(AM8:AM30,AN30,G8:G30)</f>
        <v>0</v>
      </c>
      <c r="AO31">
        <f>SUMIF(AM8:AM30,AO30,G8:G30)</f>
        <v>0</v>
      </c>
    </row>
    <row r="32" spans="1:60" x14ac:dyDescent="0.2">
      <c r="D32" s="146"/>
    </row>
    <row r="33" spans="4:4" x14ac:dyDescent="0.2">
      <c r="D33" s="146"/>
    </row>
    <row r="34" spans="4:4" x14ac:dyDescent="0.2">
      <c r="D34" s="146"/>
    </row>
    <row r="35" spans="4:4" x14ac:dyDescent="0.2">
      <c r="D35" s="146"/>
    </row>
    <row r="36" spans="4:4" x14ac:dyDescent="0.2">
      <c r="D36" s="146"/>
    </row>
    <row r="37" spans="4:4" x14ac:dyDescent="0.2">
      <c r="D37" s="146"/>
    </row>
    <row r="38" spans="4:4" x14ac:dyDescent="0.2">
      <c r="D38" s="146"/>
    </row>
    <row r="39" spans="4:4" x14ac:dyDescent="0.2">
      <c r="D39" s="146"/>
    </row>
    <row r="40" spans="4:4" x14ac:dyDescent="0.2">
      <c r="D40" s="146"/>
    </row>
    <row r="41" spans="4:4" x14ac:dyDescent="0.2">
      <c r="D41" s="146"/>
    </row>
    <row r="42" spans="4:4" x14ac:dyDescent="0.2">
      <c r="D42" s="146"/>
    </row>
    <row r="43" spans="4:4" x14ac:dyDescent="0.2">
      <c r="D43" s="146"/>
    </row>
    <row r="44" spans="4:4" x14ac:dyDescent="0.2">
      <c r="D44" s="146"/>
    </row>
    <row r="45" spans="4:4" x14ac:dyDescent="0.2">
      <c r="D45" s="146"/>
    </row>
    <row r="46" spans="4:4" x14ac:dyDescent="0.2">
      <c r="D46" s="146"/>
    </row>
    <row r="47" spans="4:4" x14ac:dyDescent="0.2">
      <c r="D47" s="146"/>
    </row>
    <row r="48" spans="4:4" x14ac:dyDescent="0.2">
      <c r="D48" s="146"/>
    </row>
    <row r="49" spans="4:4" x14ac:dyDescent="0.2">
      <c r="D49" s="146"/>
    </row>
    <row r="50" spans="4:4" x14ac:dyDescent="0.2">
      <c r="D50" s="146"/>
    </row>
    <row r="51" spans="4:4" x14ac:dyDescent="0.2">
      <c r="D51" s="146"/>
    </row>
    <row r="52" spans="4:4" x14ac:dyDescent="0.2">
      <c r="D52" s="146"/>
    </row>
    <row r="53" spans="4:4" x14ac:dyDescent="0.2">
      <c r="D53" s="146"/>
    </row>
    <row r="54" spans="4:4" x14ac:dyDescent="0.2">
      <c r="D54" s="146"/>
    </row>
    <row r="55" spans="4:4" x14ac:dyDescent="0.2">
      <c r="D55" s="146"/>
    </row>
    <row r="56" spans="4:4" x14ac:dyDescent="0.2">
      <c r="D56" s="146"/>
    </row>
    <row r="57" spans="4:4" x14ac:dyDescent="0.2">
      <c r="D57" s="146"/>
    </row>
    <row r="58" spans="4:4" x14ac:dyDescent="0.2">
      <c r="D58" s="146"/>
    </row>
    <row r="59" spans="4:4" x14ac:dyDescent="0.2">
      <c r="D59" s="146"/>
    </row>
    <row r="60" spans="4:4" x14ac:dyDescent="0.2">
      <c r="D60" s="146"/>
    </row>
    <row r="61" spans="4:4" x14ac:dyDescent="0.2">
      <c r="D61" s="146"/>
    </row>
    <row r="62" spans="4:4" x14ac:dyDescent="0.2">
      <c r="D62" s="146"/>
    </row>
    <row r="63" spans="4:4" x14ac:dyDescent="0.2">
      <c r="D63" s="146"/>
    </row>
    <row r="64" spans="4:4" x14ac:dyDescent="0.2">
      <c r="D64" s="146"/>
    </row>
    <row r="65" spans="4:4" x14ac:dyDescent="0.2">
      <c r="D65" s="146"/>
    </row>
    <row r="66" spans="4:4" x14ac:dyDescent="0.2">
      <c r="D66" s="146"/>
    </row>
    <row r="67" spans="4:4" x14ac:dyDescent="0.2">
      <c r="D67" s="146"/>
    </row>
    <row r="68" spans="4:4" x14ac:dyDescent="0.2">
      <c r="D68" s="146"/>
    </row>
    <row r="69" spans="4:4" x14ac:dyDescent="0.2">
      <c r="D69" s="146"/>
    </row>
    <row r="70" spans="4:4" x14ac:dyDescent="0.2">
      <c r="D70" s="146"/>
    </row>
    <row r="71" spans="4:4" x14ac:dyDescent="0.2">
      <c r="D71" s="146"/>
    </row>
    <row r="72" spans="4:4" x14ac:dyDescent="0.2">
      <c r="D72" s="146"/>
    </row>
    <row r="73" spans="4:4" x14ac:dyDescent="0.2">
      <c r="D73" s="146"/>
    </row>
    <row r="74" spans="4:4" x14ac:dyDescent="0.2">
      <c r="D74" s="146"/>
    </row>
    <row r="75" spans="4:4" x14ac:dyDescent="0.2">
      <c r="D75" s="146"/>
    </row>
    <row r="76" spans="4:4" x14ac:dyDescent="0.2">
      <c r="D76" s="146"/>
    </row>
    <row r="77" spans="4:4" x14ac:dyDescent="0.2">
      <c r="D77" s="146"/>
    </row>
    <row r="78" spans="4:4" x14ac:dyDescent="0.2">
      <c r="D78" s="146"/>
    </row>
    <row r="79" spans="4:4" x14ac:dyDescent="0.2">
      <c r="D79" s="146"/>
    </row>
    <row r="80" spans="4:4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sheetProtection password="B85D" sheet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1"/>
  <sheetViews>
    <sheetView showGridLines="0" workbookViewId="0">
      <selection activeCell="A35" sqref="A35:H35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1325</v>
      </c>
      <c r="B1" s="28" t="str">
        <f>Zakázka!CisloStavby</f>
        <v>IOP-VE-2014</v>
      </c>
      <c r="C1" s="31" t="str">
        <f>Zakázka!NazevStavby</f>
        <v>Vnitřní vybavení expozic, řemeslných a provozních dílen - kompletní dodávka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27</v>
      </c>
      <c r="B2" s="126" t="s">
        <v>58</v>
      </c>
      <c r="C2" s="315" t="s">
        <v>59</v>
      </c>
      <c r="D2" s="304"/>
      <c r="E2" s="304"/>
      <c r="F2" s="304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343" t="s">
        <v>1328</v>
      </c>
      <c r="B4" s="343"/>
      <c r="C4" s="343"/>
      <c r="D4" s="343"/>
      <c r="E4" s="343"/>
      <c r="F4" s="343"/>
      <c r="G4" s="343"/>
      <c r="H4" s="343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04</v>
      </c>
      <c r="H6" s="35"/>
    </row>
    <row r="7" spans="1:10" ht="15.75" customHeight="1" x14ac:dyDescent="0.25">
      <c r="B7" s="305" t="str">
        <f>C2</f>
        <v>PPČ 7b - Muzeální expozice</v>
      </c>
      <c r="C7" s="306"/>
      <c r="D7" s="306"/>
      <c r="E7" s="306"/>
      <c r="F7" s="306"/>
      <c r="G7" s="306"/>
      <c r="H7" s="35"/>
    </row>
    <row r="8" spans="1:10" ht="12.75" customHeight="1" x14ac:dyDescent="0.2">
      <c r="H8" s="35"/>
    </row>
    <row r="9" spans="1:10" ht="12.75" customHeight="1" x14ac:dyDescent="0.2">
      <c r="A9" s="32"/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143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7" t="s">
        <v>144</v>
      </c>
      <c r="B16" s="128"/>
      <c r="C16" s="128"/>
      <c r="D16" s="128"/>
      <c r="E16" s="128"/>
      <c r="F16" s="128"/>
      <c r="G16" s="128"/>
      <c r="H16" s="129"/>
      <c r="I16" s="32"/>
      <c r="J16" s="32"/>
    </row>
    <row r="17" spans="1:55" ht="12.75" customHeight="1" x14ac:dyDescent="0.2">
      <c r="A17" s="135" t="s">
        <v>145</v>
      </c>
      <c r="B17" s="136"/>
      <c r="C17" s="137"/>
      <c r="D17" s="137"/>
      <c r="E17" s="137"/>
      <c r="F17" s="137"/>
      <c r="G17" s="138"/>
      <c r="H17" s="139" t="s">
        <v>146</v>
      </c>
      <c r="I17" s="32"/>
      <c r="J17" s="32"/>
    </row>
    <row r="18" spans="1:55" ht="12.75" customHeight="1" x14ac:dyDescent="0.2">
      <c r="A18" s="133" t="s">
        <v>52</v>
      </c>
      <c r="B18" s="131" t="s">
        <v>1230</v>
      </c>
      <c r="C18" s="130"/>
      <c r="D18" s="130"/>
      <c r="E18" s="130"/>
      <c r="F18" s="130"/>
      <c r="G18" s="132"/>
      <c r="H18" s="134">
        <f>'04 01 Pol'!G14</f>
        <v>0</v>
      </c>
      <c r="I18" s="32"/>
      <c r="J18" s="32"/>
      <c r="O18">
        <f>'04 01 Pol'!AN14</f>
        <v>0</v>
      </c>
      <c r="P18">
        <f>'04 01 Pol'!AO14</f>
        <v>0</v>
      </c>
    </row>
    <row r="19" spans="1:55" ht="12.75" customHeight="1" x14ac:dyDescent="0.2">
      <c r="A19" s="133" t="s">
        <v>54</v>
      </c>
      <c r="B19" s="131" t="s">
        <v>1231</v>
      </c>
      <c r="C19" s="130"/>
      <c r="D19" s="130"/>
      <c r="E19" s="130"/>
      <c r="F19" s="130"/>
      <c r="G19" s="132"/>
      <c r="H19" s="134">
        <f>'04 02 Pol'!G104</f>
        <v>0</v>
      </c>
      <c r="I19" s="32"/>
      <c r="J19" s="32"/>
      <c r="O19">
        <f>'04 02 Pol'!AN104</f>
        <v>0</v>
      </c>
      <c r="P19">
        <f>'04 02 Pol'!AO104</f>
        <v>0</v>
      </c>
    </row>
    <row r="20" spans="1:55" ht="12.75" customHeight="1" thickBot="1" x14ac:dyDescent="0.25">
      <c r="A20" s="140"/>
      <c r="B20" s="141" t="s">
        <v>148</v>
      </c>
      <c r="C20" s="142"/>
      <c r="D20" s="143" t="str">
        <f>B2</f>
        <v>04</v>
      </c>
      <c r="E20" s="142"/>
      <c r="F20" s="142"/>
      <c r="G20" s="144"/>
      <c r="H20" s="145">
        <f>SUM(H18:H19)</f>
        <v>0</v>
      </c>
      <c r="I20" s="32"/>
      <c r="J20" s="32"/>
    </row>
    <row r="21" spans="1:55" ht="12.75" customHeight="1" x14ac:dyDescent="0.2">
      <c r="A21" s="32"/>
      <c r="B21" s="32"/>
      <c r="C21" s="32"/>
      <c r="D21" s="32"/>
      <c r="E21" s="32"/>
      <c r="F21" s="32"/>
      <c r="G21" s="32"/>
      <c r="H21" s="36"/>
      <c r="I21" s="32"/>
      <c r="J21" s="32"/>
    </row>
    <row r="22" spans="1:55" ht="13.5" thickBot="1" x14ac:dyDescent="0.25">
      <c r="A22" s="127" t="s">
        <v>177</v>
      </c>
      <c r="B22" s="128"/>
      <c r="C22" s="128"/>
      <c r="D22" s="206" t="s">
        <v>52</v>
      </c>
      <c r="E22" s="316" t="s">
        <v>1230</v>
      </c>
      <c r="F22" s="316"/>
      <c r="G22" s="316"/>
      <c r="H22" s="316"/>
      <c r="I22" s="32"/>
      <c r="J22" s="32"/>
      <c r="BC22" s="107" t="str">
        <f>E22</f>
        <v>Trezorová místnost</v>
      </c>
    </row>
    <row r="23" spans="1:55" ht="12.75" customHeight="1" x14ac:dyDescent="0.2">
      <c r="A23" s="240" t="s">
        <v>178</v>
      </c>
      <c r="B23" s="136"/>
      <c r="C23" s="137"/>
      <c r="D23" s="137"/>
      <c r="E23" s="137"/>
      <c r="F23" s="137"/>
      <c r="G23" s="138"/>
      <c r="H23" s="139" t="s">
        <v>146</v>
      </c>
      <c r="I23" s="32"/>
      <c r="J23" s="32"/>
    </row>
    <row r="24" spans="1:55" ht="12.75" customHeight="1" x14ac:dyDescent="0.2">
      <c r="A24" s="133" t="s">
        <v>74</v>
      </c>
      <c r="B24" s="131" t="s">
        <v>83</v>
      </c>
      <c r="C24" s="130"/>
      <c r="D24" s="130"/>
      <c r="E24" s="130"/>
      <c r="F24" s="130"/>
      <c r="G24" s="132"/>
      <c r="H24" s="207">
        <f>'04 01 Pol'!F8</f>
        <v>0</v>
      </c>
      <c r="I24" s="32"/>
      <c r="J24" s="32"/>
    </row>
    <row r="25" spans="1:55" ht="12.75" customHeight="1" thickBot="1" x14ac:dyDescent="0.25">
      <c r="A25" s="140"/>
      <c r="B25" s="141" t="s">
        <v>179</v>
      </c>
      <c r="C25" s="142"/>
      <c r="D25" s="143" t="str">
        <f>D22</f>
        <v>01</v>
      </c>
      <c r="E25" s="142"/>
      <c r="F25" s="142"/>
      <c r="G25" s="144"/>
      <c r="H25" s="208">
        <f>SUM(H24:H24)</f>
        <v>0</v>
      </c>
      <c r="I25" s="32"/>
      <c r="J25" s="32"/>
    </row>
    <row r="26" spans="1:55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55" ht="13.5" thickBot="1" x14ac:dyDescent="0.25">
      <c r="A27" s="127" t="s">
        <v>177</v>
      </c>
      <c r="B27" s="128"/>
      <c r="C27" s="128"/>
      <c r="D27" s="206" t="s">
        <v>54</v>
      </c>
      <c r="E27" s="316" t="s">
        <v>1231</v>
      </c>
      <c r="F27" s="316"/>
      <c r="G27" s="316"/>
      <c r="H27" s="316"/>
      <c r="I27" s="32"/>
      <c r="J27" s="32"/>
      <c r="BC27" s="107" t="str">
        <f>E27</f>
        <v>Muzeální expozice</v>
      </c>
    </row>
    <row r="28" spans="1:55" ht="12.75" customHeight="1" x14ac:dyDescent="0.2">
      <c r="A28" s="240" t="s">
        <v>178</v>
      </c>
      <c r="B28" s="136"/>
      <c r="C28" s="137"/>
      <c r="D28" s="137"/>
      <c r="E28" s="137"/>
      <c r="F28" s="137"/>
      <c r="G28" s="138"/>
      <c r="H28" s="139" t="s">
        <v>146</v>
      </c>
      <c r="I28" s="32"/>
      <c r="J28" s="32"/>
    </row>
    <row r="29" spans="1:55" ht="12.75" customHeight="1" x14ac:dyDescent="0.2">
      <c r="A29" s="133" t="s">
        <v>74</v>
      </c>
      <c r="B29" s="131" t="s">
        <v>77</v>
      </c>
      <c r="C29" s="130"/>
      <c r="D29" s="130"/>
      <c r="E29" s="130"/>
      <c r="F29" s="130"/>
      <c r="G29" s="132"/>
      <c r="H29" s="207">
        <f>'04 02 Pol'!F8</f>
        <v>0</v>
      </c>
      <c r="I29" s="32"/>
      <c r="J29" s="32"/>
    </row>
    <row r="30" spans="1:55" ht="12.75" customHeight="1" x14ac:dyDescent="0.2">
      <c r="A30" s="133" t="s">
        <v>95</v>
      </c>
      <c r="B30" s="131" t="s">
        <v>99</v>
      </c>
      <c r="C30" s="130"/>
      <c r="D30" s="130"/>
      <c r="E30" s="130"/>
      <c r="F30" s="130"/>
      <c r="G30" s="132"/>
      <c r="H30" s="207">
        <f>'04 02 Pol'!F22</f>
        <v>0</v>
      </c>
      <c r="I30" s="32"/>
      <c r="J30" s="32"/>
    </row>
    <row r="31" spans="1:55" ht="12.75" customHeight="1" x14ac:dyDescent="0.2">
      <c r="A31" s="133" t="s">
        <v>103</v>
      </c>
      <c r="B31" s="131" t="s">
        <v>105</v>
      </c>
      <c r="C31" s="130"/>
      <c r="D31" s="130"/>
      <c r="E31" s="130"/>
      <c r="F31" s="130"/>
      <c r="G31" s="132"/>
      <c r="H31" s="207">
        <f>'04 02 Pol'!F36</f>
        <v>0</v>
      </c>
      <c r="I31" s="32"/>
      <c r="J31" s="32"/>
    </row>
    <row r="32" spans="1:55" ht="12.75" customHeight="1" x14ac:dyDescent="0.2">
      <c r="A32" s="133" t="s">
        <v>108</v>
      </c>
      <c r="B32" s="131" t="s">
        <v>112</v>
      </c>
      <c r="C32" s="130"/>
      <c r="D32" s="130"/>
      <c r="E32" s="130"/>
      <c r="F32" s="130"/>
      <c r="G32" s="132"/>
      <c r="H32" s="207">
        <f>'04 02 Pol'!F50</f>
        <v>0</v>
      </c>
      <c r="I32" s="32"/>
      <c r="J32" s="32"/>
    </row>
    <row r="33" spans="1:10" ht="12.75" customHeight="1" x14ac:dyDescent="0.2">
      <c r="A33" s="133" t="s">
        <v>113</v>
      </c>
      <c r="B33" s="131" t="s">
        <v>117</v>
      </c>
      <c r="C33" s="130"/>
      <c r="D33" s="130"/>
      <c r="E33" s="130"/>
      <c r="F33" s="130"/>
      <c r="G33" s="132"/>
      <c r="H33" s="207">
        <f>'04 02 Pol'!F66</f>
        <v>0</v>
      </c>
      <c r="I33" s="32"/>
      <c r="J33" s="32"/>
    </row>
    <row r="34" spans="1:10" ht="12.75" customHeight="1" x14ac:dyDescent="0.2">
      <c r="A34" s="133" t="s">
        <v>118</v>
      </c>
      <c r="B34" s="131" t="s">
        <v>120</v>
      </c>
      <c r="C34" s="130"/>
      <c r="D34" s="130"/>
      <c r="E34" s="130"/>
      <c r="F34" s="130"/>
      <c r="G34" s="132"/>
      <c r="H34" s="207">
        <f>'04 02 Pol'!F79</f>
        <v>0</v>
      </c>
      <c r="I34" s="32"/>
      <c r="J34" s="32"/>
    </row>
    <row r="35" spans="1:10" ht="12.75" customHeight="1" x14ac:dyDescent="0.2">
      <c r="A35" s="251"/>
      <c r="B35" s="252"/>
      <c r="C35" s="253"/>
      <c r="D35" s="253"/>
      <c r="E35" s="253"/>
      <c r="F35" s="253"/>
      <c r="G35" s="254"/>
      <c r="H35" s="255"/>
      <c r="I35" s="32"/>
      <c r="J35" s="32"/>
    </row>
    <row r="36" spans="1:10" ht="12.75" customHeight="1" x14ac:dyDescent="0.2">
      <c r="A36" s="133" t="s">
        <v>121</v>
      </c>
      <c r="B36" s="131" t="s">
        <v>122</v>
      </c>
      <c r="C36" s="130"/>
      <c r="D36" s="130"/>
      <c r="E36" s="130"/>
      <c r="F36" s="130"/>
      <c r="G36" s="132"/>
      <c r="H36" s="207">
        <f>'04 02 Pol'!F100</f>
        <v>0</v>
      </c>
      <c r="I36" s="32"/>
      <c r="J36" s="32"/>
    </row>
    <row r="37" spans="1:10" ht="12.75" customHeight="1" thickBot="1" x14ac:dyDescent="0.25">
      <c r="A37" s="140"/>
      <c r="B37" s="141" t="s">
        <v>179</v>
      </c>
      <c r="C37" s="142"/>
      <c r="D37" s="143" t="str">
        <f>D27</f>
        <v>02</v>
      </c>
      <c r="E37" s="142"/>
      <c r="F37" s="142"/>
      <c r="G37" s="144"/>
      <c r="H37" s="208">
        <f>SUM(H29:H36)</f>
        <v>0</v>
      </c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  <row r="51" spans="1:10" ht="12.75" customHeight="1" x14ac:dyDescent="0.2">
      <c r="A51" s="32"/>
      <c r="B51" s="32"/>
      <c r="C51" s="32"/>
      <c r="D51" s="32"/>
      <c r="E51" s="32"/>
      <c r="F51" s="32"/>
      <c r="G51" s="32"/>
      <c r="H51" s="36"/>
      <c r="I51" s="32"/>
      <c r="J51" s="32"/>
    </row>
  </sheetData>
  <mergeCells count="5">
    <mergeCell ref="C2:F2"/>
    <mergeCell ref="A4:H4"/>
    <mergeCell ref="B7:G7"/>
    <mergeCell ref="E22:H22"/>
    <mergeCell ref="E27:H27"/>
  </mergeCell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x14ac:dyDescent="0.2">
      <c r="A3" s="149" t="s">
        <v>30</v>
      </c>
      <c r="B3" s="156" t="s">
        <v>58</v>
      </c>
      <c r="C3" s="170" t="s">
        <v>59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52</v>
      </c>
      <c r="C4" s="171" t="s">
        <v>1230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44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74</v>
      </c>
      <c r="C8" s="203" t="s">
        <v>83</v>
      </c>
      <c r="D8" s="209"/>
      <c r="E8" s="179"/>
      <c r="F8" s="325">
        <f>SUM(G9:G12)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674</v>
      </c>
      <c r="C9" s="204" t="s">
        <v>675</v>
      </c>
      <c r="D9" s="210" t="s">
        <v>188</v>
      </c>
      <c r="E9" s="180">
        <v>1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outlineLevel="1" x14ac:dyDescent="0.2">
      <c r="A10" s="186">
        <v>2</v>
      </c>
      <c r="B10" s="176" t="s">
        <v>684</v>
      </c>
      <c r="C10" s="204" t="s">
        <v>1232</v>
      </c>
      <c r="D10" s="210" t="s">
        <v>188</v>
      </c>
      <c r="E10" s="180">
        <v>1</v>
      </c>
      <c r="F10" s="182"/>
      <c r="G10" s="183">
        <f>ROUND(E10*F10,2)</f>
        <v>0</v>
      </c>
      <c r="H10" s="184"/>
      <c r="I10" s="188" t="s">
        <v>159</v>
      </c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>
        <v>21</v>
      </c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ht="22.5" outlineLevel="1" x14ac:dyDescent="0.2">
      <c r="A11" s="186">
        <v>3</v>
      </c>
      <c r="B11" s="176" t="s">
        <v>793</v>
      </c>
      <c r="C11" s="204" t="s">
        <v>1233</v>
      </c>
      <c r="D11" s="210" t="s">
        <v>188</v>
      </c>
      <c r="E11" s="180">
        <v>3</v>
      </c>
      <c r="F11" s="182"/>
      <c r="G11" s="183">
        <f>ROUND(E11*F11,2)</f>
        <v>0</v>
      </c>
      <c r="H11" s="184"/>
      <c r="I11" s="188" t="s">
        <v>159</v>
      </c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>
        <v>21</v>
      </c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ht="13.5" outlineLevel="1" thickBot="1" x14ac:dyDescent="0.25">
      <c r="A12" s="194">
        <v>4</v>
      </c>
      <c r="B12" s="195" t="s">
        <v>796</v>
      </c>
      <c r="C12" s="221" t="s">
        <v>1234</v>
      </c>
      <c r="D12" s="218" t="s">
        <v>192</v>
      </c>
      <c r="E12" s="219">
        <v>1</v>
      </c>
      <c r="F12" s="220"/>
      <c r="G12" s="215">
        <f>ROUND(E12*F12,2)</f>
        <v>0</v>
      </c>
      <c r="H12" s="196"/>
      <c r="I12" s="197" t="s">
        <v>159</v>
      </c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>
        <v>21</v>
      </c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hidden="1" x14ac:dyDescent="0.2">
      <c r="C13" s="81"/>
      <c r="D13" s="146"/>
      <c r="AK13">
        <f>SUM(AK1:AK12)</f>
        <v>0</v>
      </c>
      <c r="AL13">
        <f>SUM(AL1:AL12)</f>
        <v>0</v>
      </c>
      <c r="AN13">
        <v>15</v>
      </c>
      <c r="AO13">
        <v>21</v>
      </c>
    </row>
    <row r="14" spans="1:60" ht="13.5" hidden="1" thickBot="1" x14ac:dyDescent="0.25">
      <c r="A14" s="198"/>
      <c r="B14" s="199" t="s">
        <v>176</v>
      </c>
      <c r="C14" s="205"/>
      <c r="D14" s="200"/>
      <c r="E14" s="201"/>
      <c r="F14" s="201"/>
      <c r="G14" s="202">
        <f>F8</f>
        <v>0</v>
      </c>
      <c r="AN14">
        <f>SUMIF(AM8:AM13,AN13,G8:G13)</f>
        <v>0</v>
      </c>
      <c r="AO14">
        <f>SUMIF(AM8:AM13,AO13,G8:G13)</f>
        <v>0</v>
      </c>
    </row>
    <row r="15" spans="1:60" x14ac:dyDescent="0.2">
      <c r="D15" s="146"/>
    </row>
    <row r="16" spans="1:60" x14ac:dyDescent="0.2">
      <c r="D16" s="146"/>
    </row>
    <row r="17" spans="4:4" x14ac:dyDescent="0.2">
      <c r="D17" s="146"/>
    </row>
    <row r="18" spans="4:4" x14ac:dyDescent="0.2">
      <c r="D18" s="146"/>
    </row>
    <row r="19" spans="4:4" x14ac:dyDescent="0.2">
      <c r="D19" s="146"/>
    </row>
    <row r="20" spans="4:4" x14ac:dyDescent="0.2">
      <c r="D20" s="146"/>
    </row>
    <row r="21" spans="4:4" x14ac:dyDescent="0.2">
      <c r="D21" s="146"/>
    </row>
    <row r="22" spans="4:4" x14ac:dyDescent="0.2">
      <c r="D22" s="146"/>
    </row>
    <row r="23" spans="4:4" x14ac:dyDescent="0.2">
      <c r="D23" s="146"/>
    </row>
    <row r="24" spans="4:4" x14ac:dyDescent="0.2">
      <c r="D24" s="146"/>
    </row>
    <row r="25" spans="4:4" x14ac:dyDescent="0.2">
      <c r="D25" s="146"/>
    </row>
    <row r="26" spans="4:4" x14ac:dyDescent="0.2">
      <c r="D26" s="146"/>
    </row>
    <row r="27" spans="4:4" x14ac:dyDescent="0.2">
      <c r="D27" s="146"/>
    </row>
    <row r="28" spans="4:4" x14ac:dyDescent="0.2">
      <c r="D28" s="146"/>
    </row>
    <row r="29" spans="4:4" x14ac:dyDescent="0.2">
      <c r="D29" s="146"/>
    </row>
    <row r="30" spans="4:4" x14ac:dyDescent="0.2">
      <c r="D30" s="146"/>
    </row>
    <row r="31" spans="4:4" x14ac:dyDescent="0.2">
      <c r="D31" s="146"/>
    </row>
    <row r="32" spans="4:4" x14ac:dyDescent="0.2">
      <c r="D32" s="146"/>
    </row>
    <row r="33" spans="4:4" x14ac:dyDescent="0.2">
      <c r="D33" s="146"/>
    </row>
    <row r="34" spans="4:4" x14ac:dyDescent="0.2">
      <c r="D34" s="146"/>
    </row>
    <row r="35" spans="4:4" x14ac:dyDescent="0.2">
      <c r="D35" s="146"/>
    </row>
    <row r="36" spans="4:4" x14ac:dyDescent="0.2">
      <c r="D36" s="146"/>
    </row>
    <row r="37" spans="4:4" x14ac:dyDescent="0.2">
      <c r="D37" s="146"/>
    </row>
    <row r="38" spans="4:4" x14ac:dyDescent="0.2">
      <c r="D38" s="146"/>
    </row>
    <row r="39" spans="4:4" x14ac:dyDescent="0.2">
      <c r="D39" s="146"/>
    </row>
    <row r="40" spans="4:4" x14ac:dyDescent="0.2">
      <c r="D40" s="146"/>
    </row>
    <row r="41" spans="4:4" x14ac:dyDescent="0.2">
      <c r="D41" s="146"/>
    </row>
    <row r="42" spans="4:4" x14ac:dyDescent="0.2">
      <c r="D42" s="146"/>
    </row>
    <row r="43" spans="4:4" x14ac:dyDescent="0.2">
      <c r="D43" s="146"/>
    </row>
    <row r="44" spans="4:4" x14ac:dyDescent="0.2">
      <c r="D44" s="146"/>
    </row>
    <row r="45" spans="4:4" x14ac:dyDescent="0.2">
      <c r="D45" s="146"/>
    </row>
    <row r="46" spans="4:4" x14ac:dyDescent="0.2">
      <c r="D46" s="146"/>
    </row>
    <row r="47" spans="4:4" x14ac:dyDescent="0.2">
      <c r="D47" s="146"/>
    </row>
    <row r="48" spans="4:4" x14ac:dyDescent="0.2">
      <c r="D48" s="146"/>
    </row>
    <row r="49" spans="4:4" x14ac:dyDescent="0.2">
      <c r="D49" s="146"/>
    </row>
    <row r="50" spans="4:4" x14ac:dyDescent="0.2">
      <c r="D50" s="146"/>
    </row>
    <row r="51" spans="4:4" x14ac:dyDescent="0.2">
      <c r="D51" s="146"/>
    </row>
    <row r="52" spans="4:4" x14ac:dyDescent="0.2">
      <c r="D52" s="146"/>
    </row>
    <row r="53" spans="4:4" x14ac:dyDescent="0.2">
      <c r="D53" s="146"/>
    </row>
    <row r="54" spans="4:4" x14ac:dyDescent="0.2">
      <c r="D54" s="146"/>
    </row>
    <row r="55" spans="4:4" x14ac:dyDescent="0.2">
      <c r="D55" s="146"/>
    </row>
    <row r="56" spans="4:4" x14ac:dyDescent="0.2">
      <c r="D56" s="146"/>
    </row>
    <row r="57" spans="4:4" x14ac:dyDescent="0.2">
      <c r="D57" s="146"/>
    </row>
    <row r="58" spans="4:4" x14ac:dyDescent="0.2">
      <c r="D58" s="146"/>
    </row>
    <row r="59" spans="4:4" x14ac:dyDescent="0.2">
      <c r="D59" s="146"/>
    </row>
    <row r="60" spans="4:4" x14ac:dyDescent="0.2">
      <c r="D60" s="146"/>
    </row>
    <row r="61" spans="4:4" x14ac:dyDescent="0.2">
      <c r="D61" s="146"/>
    </row>
    <row r="62" spans="4:4" x14ac:dyDescent="0.2">
      <c r="D62" s="146"/>
    </row>
    <row r="63" spans="4:4" x14ac:dyDescent="0.2">
      <c r="D63" s="146"/>
    </row>
    <row r="64" spans="4:4" x14ac:dyDescent="0.2">
      <c r="D64" s="146"/>
    </row>
    <row r="65" spans="4:4" x14ac:dyDescent="0.2">
      <c r="D65" s="146"/>
    </row>
    <row r="66" spans="4:4" x14ac:dyDescent="0.2">
      <c r="D66" s="146"/>
    </row>
    <row r="67" spans="4:4" x14ac:dyDescent="0.2">
      <c r="D67" s="146"/>
    </row>
    <row r="68" spans="4:4" x14ac:dyDescent="0.2">
      <c r="D68" s="146"/>
    </row>
    <row r="69" spans="4:4" x14ac:dyDescent="0.2">
      <c r="D69" s="146"/>
    </row>
    <row r="70" spans="4:4" x14ac:dyDescent="0.2">
      <c r="D70" s="146"/>
    </row>
    <row r="71" spans="4:4" x14ac:dyDescent="0.2">
      <c r="D71" s="146"/>
    </row>
    <row r="72" spans="4:4" x14ac:dyDescent="0.2">
      <c r="D72" s="146"/>
    </row>
    <row r="73" spans="4:4" x14ac:dyDescent="0.2">
      <c r="D73" s="146"/>
    </row>
    <row r="74" spans="4:4" x14ac:dyDescent="0.2">
      <c r="D74" s="146"/>
    </row>
    <row r="75" spans="4:4" x14ac:dyDescent="0.2">
      <c r="D75" s="146"/>
    </row>
    <row r="76" spans="4:4" x14ac:dyDescent="0.2">
      <c r="D76" s="146"/>
    </row>
    <row r="77" spans="4:4" x14ac:dyDescent="0.2">
      <c r="D77" s="146"/>
    </row>
    <row r="78" spans="4:4" x14ac:dyDescent="0.2">
      <c r="D78" s="146"/>
    </row>
    <row r="79" spans="4:4" x14ac:dyDescent="0.2">
      <c r="D79" s="146"/>
    </row>
    <row r="80" spans="4:4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sheetProtection password="B85D" sheet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15"/>
  <sheetViews>
    <sheetView topLeftCell="A86" workbookViewId="0">
      <selection activeCell="C96" sqref="C96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x14ac:dyDescent="0.2">
      <c r="A3" s="149" t="s">
        <v>30</v>
      </c>
      <c r="B3" s="156" t="s">
        <v>58</v>
      </c>
      <c r="C3" s="170" t="s">
        <v>59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54</v>
      </c>
      <c r="C4" s="171" t="s">
        <v>1231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22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74</v>
      </c>
      <c r="C8" s="203" t="s">
        <v>77</v>
      </c>
      <c r="D8" s="177"/>
      <c r="E8" s="179"/>
      <c r="F8" s="325">
        <f>SUM(G9:G21)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674</v>
      </c>
      <c r="C9" s="204" t="s">
        <v>1235</v>
      </c>
      <c r="D9" s="178" t="s">
        <v>188</v>
      </c>
      <c r="E9" s="180">
        <v>1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outlineLevel="1" x14ac:dyDescent="0.2">
      <c r="A10" s="186">
        <v>2</v>
      </c>
      <c r="B10" s="176" t="s">
        <v>684</v>
      </c>
      <c r="C10" s="204" t="s">
        <v>1236</v>
      </c>
      <c r="D10" s="178" t="s">
        <v>192</v>
      </c>
      <c r="E10" s="241">
        <v>1</v>
      </c>
      <c r="F10" s="182"/>
      <c r="G10" s="183">
        <f>ROUND(E10*F10,2)</f>
        <v>0</v>
      </c>
      <c r="H10" s="184"/>
      <c r="I10" s="188" t="s">
        <v>159</v>
      </c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>
        <v>21</v>
      </c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ht="33.75" outlineLevel="1" x14ac:dyDescent="0.2">
      <c r="A11" s="186"/>
      <c r="B11" s="176"/>
      <c r="C11" s="243" t="s">
        <v>1329</v>
      </c>
      <c r="D11" s="238"/>
      <c r="E11" s="242">
        <v>1</v>
      </c>
      <c r="F11" s="183"/>
      <c r="G11" s="183"/>
      <c r="H11" s="184"/>
      <c r="I11" s="188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86">
        <v>3</v>
      </c>
      <c r="B12" s="176" t="s">
        <v>793</v>
      </c>
      <c r="C12" s="204" t="s">
        <v>1237</v>
      </c>
      <c r="D12" s="178" t="s">
        <v>192</v>
      </c>
      <c r="E12" s="180">
        <v>1</v>
      </c>
      <c r="F12" s="182"/>
      <c r="G12" s="183">
        <f>ROUND(E12*F12,2)</f>
        <v>0</v>
      </c>
      <c r="H12" s="184"/>
      <c r="I12" s="188" t="s">
        <v>159</v>
      </c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>
        <v>21</v>
      </c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ht="22.5" outlineLevel="1" x14ac:dyDescent="0.2">
      <c r="A13" s="186"/>
      <c r="B13" s="176"/>
      <c r="C13" s="216" t="s">
        <v>1238</v>
      </c>
      <c r="D13" s="238"/>
      <c r="E13" s="212">
        <v>1</v>
      </c>
      <c r="F13" s="183"/>
      <c r="G13" s="183"/>
      <c r="H13" s="184"/>
      <c r="I13" s="188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outlineLevel="1" x14ac:dyDescent="0.2">
      <c r="A14" s="186">
        <v>4</v>
      </c>
      <c r="B14" s="176" t="s">
        <v>796</v>
      </c>
      <c r="C14" s="204" t="s">
        <v>1239</v>
      </c>
      <c r="D14" s="178" t="s">
        <v>192</v>
      </c>
      <c r="E14" s="180">
        <v>1</v>
      </c>
      <c r="F14" s="182"/>
      <c r="G14" s="183">
        <f>ROUND(E14*F14,2)</f>
        <v>0</v>
      </c>
      <c r="H14" s="184"/>
      <c r="I14" s="188" t="s">
        <v>159</v>
      </c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>
        <v>21</v>
      </c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ht="22.5" outlineLevel="1" x14ac:dyDescent="0.2">
      <c r="A15" s="186"/>
      <c r="B15" s="176"/>
      <c r="C15" s="216" t="s">
        <v>1240</v>
      </c>
      <c r="D15" s="238"/>
      <c r="E15" s="212">
        <v>1</v>
      </c>
      <c r="F15" s="183"/>
      <c r="G15" s="183"/>
      <c r="H15" s="184"/>
      <c r="I15" s="188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ht="22.5" outlineLevel="1" x14ac:dyDescent="0.2">
      <c r="A16" s="186">
        <v>5</v>
      </c>
      <c r="B16" s="176" t="s">
        <v>798</v>
      </c>
      <c r="C16" s="204" t="s">
        <v>1241</v>
      </c>
      <c r="D16" s="178" t="s">
        <v>192</v>
      </c>
      <c r="E16" s="180">
        <v>1</v>
      </c>
      <c r="F16" s="182"/>
      <c r="G16" s="183">
        <f>ROUND(E16*F16,2)</f>
        <v>0</v>
      </c>
      <c r="H16" s="184"/>
      <c r="I16" s="188" t="s">
        <v>159</v>
      </c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>
        <v>21</v>
      </c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outlineLevel="1" x14ac:dyDescent="0.2">
      <c r="A17" s="186">
        <v>6</v>
      </c>
      <c r="B17" s="176" t="s">
        <v>801</v>
      </c>
      <c r="C17" s="204" t="s">
        <v>1242</v>
      </c>
      <c r="D17" s="178" t="s">
        <v>188</v>
      </c>
      <c r="E17" s="180">
        <v>10</v>
      </c>
      <c r="F17" s="182"/>
      <c r="G17" s="183">
        <f>ROUND(E17*F17,2)</f>
        <v>0</v>
      </c>
      <c r="H17" s="184"/>
      <c r="I17" s="188" t="s">
        <v>159</v>
      </c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>
        <v>21</v>
      </c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ht="33.75" outlineLevel="1" x14ac:dyDescent="0.2">
      <c r="A18" s="186"/>
      <c r="B18" s="176"/>
      <c r="C18" s="216" t="s">
        <v>1243</v>
      </c>
      <c r="D18" s="238"/>
      <c r="E18" s="212">
        <v>10</v>
      </c>
      <c r="F18" s="183"/>
      <c r="G18" s="183"/>
      <c r="H18" s="184"/>
      <c r="I18" s="188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ht="22.5" outlineLevel="1" x14ac:dyDescent="0.2">
      <c r="A19" s="186">
        <v>7</v>
      </c>
      <c r="B19" s="176" t="s">
        <v>804</v>
      </c>
      <c r="C19" s="204" t="s">
        <v>1244</v>
      </c>
      <c r="D19" s="178" t="s">
        <v>188</v>
      </c>
      <c r="E19" s="241">
        <v>6</v>
      </c>
      <c r="F19" s="182"/>
      <c r="G19" s="183">
        <f>ROUND(E19*F19,2)</f>
        <v>0</v>
      </c>
      <c r="H19" s="184"/>
      <c r="I19" s="188" t="s">
        <v>159</v>
      </c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>
        <v>21</v>
      </c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ht="22.5" outlineLevel="1" x14ac:dyDescent="0.2">
      <c r="A20" s="186">
        <v>8</v>
      </c>
      <c r="B20" s="176" t="s">
        <v>806</v>
      </c>
      <c r="C20" s="204" t="s">
        <v>1245</v>
      </c>
      <c r="D20" s="178" t="s">
        <v>188</v>
      </c>
      <c r="E20" s="180">
        <v>1</v>
      </c>
      <c r="F20" s="182"/>
      <c r="G20" s="183">
        <f>ROUND(E20*F20,2)</f>
        <v>0</v>
      </c>
      <c r="H20" s="184"/>
      <c r="I20" s="188" t="s">
        <v>159</v>
      </c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>
        <v>21</v>
      </c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outlineLevel="1" x14ac:dyDescent="0.2">
      <c r="A21" s="186">
        <v>9</v>
      </c>
      <c r="B21" s="176" t="s">
        <v>810</v>
      </c>
      <c r="C21" s="204" t="s">
        <v>1246</v>
      </c>
      <c r="D21" s="178" t="s">
        <v>188</v>
      </c>
      <c r="E21" s="180">
        <v>2</v>
      </c>
      <c r="F21" s="182"/>
      <c r="G21" s="183">
        <f>ROUND(E21*F21,2)</f>
        <v>0</v>
      </c>
      <c r="H21" s="184"/>
      <c r="I21" s="188" t="s">
        <v>159</v>
      </c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>
        <v>21</v>
      </c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1:60" x14ac:dyDescent="0.2">
      <c r="A22" s="185" t="s">
        <v>155</v>
      </c>
      <c r="B22" s="175" t="s">
        <v>95</v>
      </c>
      <c r="C22" s="203" t="s">
        <v>99</v>
      </c>
      <c r="D22" s="177"/>
      <c r="E22" s="179"/>
      <c r="F22" s="317">
        <f>SUM(G23:G35)</f>
        <v>0</v>
      </c>
      <c r="G22" s="318"/>
      <c r="H22" s="181"/>
      <c r="I22" s="187"/>
    </row>
    <row r="23" spans="1:60" outlineLevel="1" x14ac:dyDescent="0.2">
      <c r="A23" s="186">
        <v>10</v>
      </c>
      <c r="B23" s="176" t="s">
        <v>685</v>
      </c>
      <c r="C23" s="204" t="s">
        <v>1247</v>
      </c>
      <c r="D23" s="178" t="s">
        <v>188</v>
      </c>
      <c r="E23" s="180">
        <v>1</v>
      </c>
      <c r="F23" s="182"/>
      <c r="G23" s="183">
        <f>ROUND(E23*F23,2)</f>
        <v>0</v>
      </c>
      <c r="H23" s="184"/>
      <c r="I23" s="188" t="s">
        <v>159</v>
      </c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>
        <v>21</v>
      </c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</row>
    <row r="24" spans="1:60" ht="22.5" outlineLevel="1" x14ac:dyDescent="0.2">
      <c r="A24" s="186"/>
      <c r="B24" s="176"/>
      <c r="C24" s="216" t="s">
        <v>1248</v>
      </c>
      <c r="D24" s="238"/>
      <c r="E24" s="212">
        <v>1</v>
      </c>
      <c r="F24" s="183"/>
      <c r="G24" s="183"/>
      <c r="H24" s="184"/>
      <c r="I24" s="188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</row>
    <row r="25" spans="1:60" ht="22.5" outlineLevel="1" x14ac:dyDescent="0.2">
      <c r="A25" s="186">
        <v>11</v>
      </c>
      <c r="B25" s="176" t="s">
        <v>687</v>
      </c>
      <c r="C25" s="204" t="s">
        <v>1249</v>
      </c>
      <c r="D25" s="178" t="s">
        <v>188</v>
      </c>
      <c r="E25" s="180">
        <v>1</v>
      </c>
      <c r="F25" s="182"/>
      <c r="G25" s="183">
        <f>ROUND(E25*F25,2)</f>
        <v>0</v>
      </c>
      <c r="H25" s="184"/>
      <c r="I25" s="188" t="s">
        <v>159</v>
      </c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>
        <v>21</v>
      </c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</row>
    <row r="26" spans="1:60" outlineLevel="1" x14ac:dyDescent="0.2">
      <c r="A26" s="186">
        <v>12</v>
      </c>
      <c r="B26" s="176" t="s">
        <v>691</v>
      </c>
      <c r="C26" s="204" t="s">
        <v>1250</v>
      </c>
      <c r="D26" s="178" t="s">
        <v>188</v>
      </c>
      <c r="E26" s="180">
        <v>1</v>
      </c>
      <c r="F26" s="182"/>
      <c r="G26" s="183">
        <f>ROUND(E26*F26,2)</f>
        <v>0</v>
      </c>
      <c r="H26" s="184"/>
      <c r="I26" s="188" t="s">
        <v>159</v>
      </c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>
        <v>21</v>
      </c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</row>
    <row r="27" spans="1:60" outlineLevel="1" x14ac:dyDescent="0.2">
      <c r="A27" s="186">
        <v>13</v>
      </c>
      <c r="B27" s="176" t="s">
        <v>693</v>
      </c>
      <c r="C27" s="204" t="s">
        <v>1251</v>
      </c>
      <c r="D27" s="178" t="s">
        <v>188</v>
      </c>
      <c r="E27" s="180">
        <v>1</v>
      </c>
      <c r="F27" s="182"/>
      <c r="G27" s="183">
        <f>ROUND(E27*F27,2)</f>
        <v>0</v>
      </c>
      <c r="H27" s="184"/>
      <c r="I27" s="188" t="s">
        <v>159</v>
      </c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>
        <v>21</v>
      </c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</row>
    <row r="28" spans="1:60" ht="22.5" outlineLevel="1" x14ac:dyDescent="0.2">
      <c r="A28" s="186"/>
      <c r="B28" s="176"/>
      <c r="C28" s="216" t="s">
        <v>1252</v>
      </c>
      <c r="D28" s="238"/>
      <c r="E28" s="212">
        <v>1</v>
      </c>
      <c r="F28" s="183"/>
      <c r="G28" s="183"/>
      <c r="H28" s="184"/>
      <c r="I28" s="188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</row>
    <row r="29" spans="1:60" outlineLevel="1" x14ac:dyDescent="0.2">
      <c r="A29" s="186">
        <v>14</v>
      </c>
      <c r="B29" s="176" t="s">
        <v>696</v>
      </c>
      <c r="C29" s="204" t="s">
        <v>1253</v>
      </c>
      <c r="D29" s="178" t="s">
        <v>188</v>
      </c>
      <c r="E29" s="180">
        <v>1</v>
      </c>
      <c r="F29" s="182"/>
      <c r="G29" s="183">
        <f>ROUND(E29*F29,2)</f>
        <v>0</v>
      </c>
      <c r="H29" s="184"/>
      <c r="I29" s="188" t="s">
        <v>159</v>
      </c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>
        <v>21</v>
      </c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</row>
    <row r="30" spans="1:60" ht="33.75" outlineLevel="1" x14ac:dyDescent="0.2">
      <c r="A30" s="186"/>
      <c r="B30" s="176"/>
      <c r="C30" s="216" t="s">
        <v>1254</v>
      </c>
      <c r="D30" s="238"/>
      <c r="E30" s="212">
        <v>1</v>
      </c>
      <c r="F30" s="183"/>
      <c r="G30" s="183"/>
      <c r="H30" s="184"/>
      <c r="I30" s="188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</row>
    <row r="31" spans="1:60" outlineLevel="1" x14ac:dyDescent="0.2">
      <c r="A31" s="186">
        <v>15</v>
      </c>
      <c r="B31" s="176" t="s">
        <v>699</v>
      </c>
      <c r="C31" s="204" t="s">
        <v>1255</v>
      </c>
      <c r="D31" s="178" t="s">
        <v>188</v>
      </c>
      <c r="E31" s="180">
        <v>1</v>
      </c>
      <c r="F31" s="182"/>
      <c r="G31" s="183">
        <f>ROUND(E31*F31,2)</f>
        <v>0</v>
      </c>
      <c r="H31" s="184"/>
      <c r="I31" s="188" t="s">
        <v>159</v>
      </c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>
        <v>21</v>
      </c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</row>
    <row r="32" spans="1:60" outlineLevel="1" x14ac:dyDescent="0.2">
      <c r="A32" s="186">
        <v>16</v>
      </c>
      <c r="B32" s="176" t="s">
        <v>702</v>
      </c>
      <c r="C32" s="204" t="s">
        <v>1256</v>
      </c>
      <c r="D32" s="178" t="s">
        <v>188</v>
      </c>
      <c r="E32" s="180">
        <v>1</v>
      </c>
      <c r="F32" s="182"/>
      <c r="G32" s="183">
        <f>ROUND(E32*F32,2)</f>
        <v>0</v>
      </c>
      <c r="H32" s="184"/>
      <c r="I32" s="188" t="s">
        <v>159</v>
      </c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>
        <v>21</v>
      </c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</row>
    <row r="33" spans="1:60" ht="22.5" outlineLevel="1" x14ac:dyDescent="0.2">
      <c r="A33" s="186"/>
      <c r="B33" s="176"/>
      <c r="C33" s="216" t="s">
        <v>1257</v>
      </c>
      <c r="D33" s="238"/>
      <c r="E33" s="212">
        <v>1</v>
      </c>
      <c r="F33" s="183"/>
      <c r="G33" s="183"/>
      <c r="H33" s="184"/>
      <c r="I33" s="188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</row>
    <row r="34" spans="1:60" outlineLevel="1" x14ac:dyDescent="0.2">
      <c r="A34" s="186">
        <v>17</v>
      </c>
      <c r="B34" s="176" t="s">
        <v>705</v>
      </c>
      <c r="C34" s="204" t="s">
        <v>1258</v>
      </c>
      <c r="D34" s="178" t="s">
        <v>192</v>
      </c>
      <c r="E34" s="180">
        <v>1</v>
      </c>
      <c r="F34" s="182"/>
      <c r="G34" s="183">
        <f>ROUND(E34*F34,2)</f>
        <v>0</v>
      </c>
      <c r="H34" s="184"/>
      <c r="I34" s="188" t="s">
        <v>159</v>
      </c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>
        <v>21</v>
      </c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</row>
    <row r="35" spans="1:60" ht="22.5" outlineLevel="1" x14ac:dyDescent="0.2">
      <c r="A35" s="186"/>
      <c r="B35" s="176"/>
      <c r="C35" s="216" t="s">
        <v>1259</v>
      </c>
      <c r="D35" s="238"/>
      <c r="E35" s="212">
        <v>1</v>
      </c>
      <c r="F35" s="183"/>
      <c r="G35" s="183"/>
      <c r="H35" s="184"/>
      <c r="I35" s="188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</row>
    <row r="36" spans="1:60" x14ac:dyDescent="0.2">
      <c r="A36" s="185" t="s">
        <v>155</v>
      </c>
      <c r="B36" s="175" t="s">
        <v>103</v>
      </c>
      <c r="C36" s="203" t="s">
        <v>105</v>
      </c>
      <c r="D36" s="177"/>
      <c r="E36" s="179"/>
      <c r="F36" s="317">
        <f>SUM(G37:G49)</f>
        <v>0</v>
      </c>
      <c r="G36" s="318"/>
      <c r="H36" s="181"/>
      <c r="I36" s="187"/>
    </row>
    <row r="37" spans="1:60" outlineLevel="1" x14ac:dyDescent="0.2">
      <c r="A37" s="186">
        <v>18</v>
      </c>
      <c r="B37" s="176" t="s">
        <v>730</v>
      </c>
      <c r="C37" s="204" t="s">
        <v>1260</v>
      </c>
      <c r="D37" s="178" t="s">
        <v>188</v>
      </c>
      <c r="E37" s="180">
        <v>3</v>
      </c>
      <c r="F37" s="182"/>
      <c r="G37" s="183">
        <f>ROUND(E37*F37,2)</f>
        <v>0</v>
      </c>
      <c r="H37" s="184"/>
      <c r="I37" s="188" t="s">
        <v>159</v>
      </c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>
        <v>21</v>
      </c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</row>
    <row r="38" spans="1:60" outlineLevel="1" x14ac:dyDescent="0.2">
      <c r="A38" s="186">
        <v>19</v>
      </c>
      <c r="B38" s="176" t="s">
        <v>732</v>
      </c>
      <c r="C38" s="204" t="s">
        <v>1261</v>
      </c>
      <c r="D38" s="178" t="s">
        <v>188</v>
      </c>
      <c r="E38" s="180">
        <v>1</v>
      </c>
      <c r="F38" s="182"/>
      <c r="G38" s="183">
        <f>ROUND(E38*F38,2)</f>
        <v>0</v>
      </c>
      <c r="H38" s="184"/>
      <c r="I38" s="188" t="s">
        <v>159</v>
      </c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>
        <v>21</v>
      </c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</row>
    <row r="39" spans="1:60" ht="33.75" outlineLevel="1" x14ac:dyDescent="0.2">
      <c r="A39" s="186"/>
      <c r="B39" s="176"/>
      <c r="C39" s="243" t="s">
        <v>1262</v>
      </c>
      <c r="D39" s="238"/>
      <c r="E39" s="212">
        <v>1</v>
      </c>
      <c r="F39" s="183"/>
      <c r="G39" s="183"/>
      <c r="H39" s="184"/>
      <c r="I39" s="188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</row>
    <row r="40" spans="1:60" outlineLevel="1" x14ac:dyDescent="0.2">
      <c r="A40" s="186"/>
      <c r="B40" s="176"/>
      <c r="C40" s="243"/>
      <c r="D40" s="238"/>
      <c r="E40" s="212"/>
      <c r="F40" s="183"/>
      <c r="G40" s="183"/>
      <c r="H40" s="184"/>
      <c r="I40" s="188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</row>
    <row r="41" spans="1:60" outlineLevel="1" x14ac:dyDescent="0.2">
      <c r="A41" s="186"/>
      <c r="B41" s="176"/>
      <c r="C41" s="243"/>
      <c r="D41" s="238"/>
      <c r="E41" s="212"/>
      <c r="F41" s="183"/>
      <c r="G41" s="183"/>
      <c r="H41" s="184"/>
      <c r="I41" s="188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</row>
    <row r="42" spans="1:60" outlineLevel="1" x14ac:dyDescent="0.2">
      <c r="A42" s="244">
        <v>20</v>
      </c>
      <c r="B42" s="176" t="s">
        <v>736</v>
      </c>
      <c r="C42" s="204" t="s">
        <v>1263</v>
      </c>
      <c r="D42" s="178" t="s">
        <v>188</v>
      </c>
      <c r="E42" s="180">
        <v>1</v>
      </c>
      <c r="F42" s="182"/>
      <c r="G42" s="183">
        <f>ROUND(E42*F42,2)</f>
        <v>0</v>
      </c>
      <c r="H42" s="184"/>
      <c r="I42" s="188" t="s">
        <v>159</v>
      </c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>
        <v>21</v>
      </c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</row>
    <row r="43" spans="1:60" outlineLevel="1" x14ac:dyDescent="0.2">
      <c r="A43" s="244"/>
      <c r="B43" s="176"/>
      <c r="C43" s="216" t="s">
        <v>1264</v>
      </c>
      <c r="D43" s="238"/>
      <c r="E43" s="212">
        <v>1</v>
      </c>
      <c r="F43" s="183"/>
      <c r="G43" s="183"/>
      <c r="H43" s="184"/>
      <c r="I43" s="188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</row>
    <row r="44" spans="1:60" outlineLevel="1" x14ac:dyDescent="0.2">
      <c r="A44" s="244">
        <v>21</v>
      </c>
      <c r="B44" s="176" t="s">
        <v>738</v>
      </c>
      <c r="C44" s="204" t="s">
        <v>1265</v>
      </c>
      <c r="D44" s="178" t="s">
        <v>188</v>
      </c>
      <c r="E44" s="180">
        <v>1</v>
      </c>
      <c r="F44" s="182"/>
      <c r="G44" s="183">
        <f>ROUND(E44*F44,2)</f>
        <v>0</v>
      </c>
      <c r="H44" s="184"/>
      <c r="I44" s="188" t="s">
        <v>159</v>
      </c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>
        <v>21</v>
      </c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</row>
    <row r="45" spans="1:60" ht="22.5" outlineLevel="1" x14ac:dyDescent="0.2">
      <c r="A45" s="244">
        <v>22</v>
      </c>
      <c r="B45" s="176" t="s">
        <v>741</v>
      </c>
      <c r="C45" s="204" t="s">
        <v>1266</v>
      </c>
      <c r="D45" s="178" t="s">
        <v>192</v>
      </c>
      <c r="E45" s="180">
        <v>2</v>
      </c>
      <c r="F45" s="182"/>
      <c r="G45" s="183">
        <f>ROUND(E45*F45,2)</f>
        <v>0</v>
      </c>
      <c r="H45" s="184"/>
      <c r="I45" s="188" t="s">
        <v>159</v>
      </c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>
        <v>21</v>
      </c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</row>
    <row r="46" spans="1:60" ht="22.5" outlineLevel="1" x14ac:dyDescent="0.2">
      <c r="A46" s="244"/>
      <c r="B46" s="176"/>
      <c r="C46" s="216" t="s">
        <v>1267</v>
      </c>
      <c r="D46" s="238"/>
      <c r="E46" s="212">
        <v>2</v>
      </c>
      <c r="F46" s="183"/>
      <c r="G46" s="183"/>
      <c r="H46" s="184"/>
      <c r="I46" s="188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</row>
    <row r="47" spans="1:60" outlineLevel="1" x14ac:dyDescent="0.2">
      <c r="A47" s="244">
        <v>23</v>
      </c>
      <c r="B47" s="176" t="s">
        <v>744</v>
      </c>
      <c r="C47" s="204" t="s">
        <v>1268</v>
      </c>
      <c r="D47" s="178" t="s">
        <v>192</v>
      </c>
      <c r="E47" s="180">
        <v>1</v>
      </c>
      <c r="F47" s="182"/>
      <c r="G47" s="183">
        <f>ROUND(E47*F47,2)</f>
        <v>0</v>
      </c>
      <c r="H47" s="184"/>
      <c r="I47" s="188" t="s">
        <v>159</v>
      </c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>
        <v>21</v>
      </c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</row>
    <row r="48" spans="1:60" ht="22.5" outlineLevel="1" x14ac:dyDescent="0.2">
      <c r="A48" s="244"/>
      <c r="B48" s="176"/>
      <c r="C48" s="216" t="s">
        <v>1269</v>
      </c>
      <c r="D48" s="238"/>
      <c r="E48" s="212">
        <v>1</v>
      </c>
      <c r="F48" s="183"/>
      <c r="G48" s="183"/>
      <c r="H48" s="184"/>
      <c r="I48" s="188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</row>
    <row r="49" spans="1:60" outlineLevel="1" x14ac:dyDescent="0.2">
      <c r="A49" s="244">
        <v>24</v>
      </c>
      <c r="B49" s="176" t="s">
        <v>1270</v>
      </c>
      <c r="C49" s="204" t="s">
        <v>1271</v>
      </c>
      <c r="D49" s="178" t="s">
        <v>188</v>
      </c>
      <c r="E49" s="180">
        <v>2</v>
      </c>
      <c r="F49" s="182"/>
      <c r="G49" s="183">
        <f>ROUND(E49*F49,2)</f>
        <v>0</v>
      </c>
      <c r="H49" s="184"/>
      <c r="I49" s="188" t="s">
        <v>159</v>
      </c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>
        <v>21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</row>
    <row r="50" spans="1:60" x14ac:dyDescent="0.2">
      <c r="A50" s="245" t="s">
        <v>155</v>
      </c>
      <c r="B50" s="175" t="s">
        <v>108</v>
      </c>
      <c r="C50" s="203" t="s">
        <v>112</v>
      </c>
      <c r="D50" s="177"/>
      <c r="E50" s="179"/>
      <c r="F50" s="317">
        <f>SUM(G51:G65)</f>
        <v>0</v>
      </c>
      <c r="G50" s="318"/>
      <c r="H50" s="181"/>
      <c r="I50" s="187"/>
    </row>
    <row r="51" spans="1:60" outlineLevel="1" x14ac:dyDescent="0.2">
      <c r="A51" s="244">
        <v>25</v>
      </c>
      <c r="B51" s="176" t="s">
        <v>747</v>
      </c>
      <c r="C51" s="204" t="s">
        <v>1260</v>
      </c>
      <c r="D51" s="178" t="s">
        <v>188</v>
      </c>
      <c r="E51" s="180">
        <v>3</v>
      </c>
      <c r="F51" s="182"/>
      <c r="G51" s="183">
        <f>ROUND(E51*F51,2)</f>
        <v>0</v>
      </c>
      <c r="H51" s="184"/>
      <c r="I51" s="188" t="s">
        <v>159</v>
      </c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>
        <v>21</v>
      </c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</row>
    <row r="52" spans="1:60" outlineLevel="1" x14ac:dyDescent="0.2">
      <c r="A52" s="244">
        <v>26</v>
      </c>
      <c r="B52" s="176" t="s">
        <v>750</v>
      </c>
      <c r="C52" s="204" t="s">
        <v>1232</v>
      </c>
      <c r="D52" s="178" t="s">
        <v>188</v>
      </c>
      <c r="E52" s="180">
        <v>2</v>
      </c>
      <c r="F52" s="182"/>
      <c r="G52" s="183">
        <f>ROUND(E52*F52,2)</f>
        <v>0</v>
      </c>
      <c r="H52" s="184"/>
      <c r="I52" s="188" t="s">
        <v>159</v>
      </c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>
        <v>21</v>
      </c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</row>
    <row r="53" spans="1:60" ht="22.5" outlineLevel="1" x14ac:dyDescent="0.2">
      <c r="A53" s="244"/>
      <c r="B53" s="176"/>
      <c r="C53" s="216" t="s">
        <v>1272</v>
      </c>
      <c r="D53" s="238"/>
      <c r="E53" s="212">
        <v>2</v>
      </c>
      <c r="F53" s="183"/>
      <c r="G53" s="183"/>
      <c r="H53" s="184"/>
      <c r="I53" s="188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</row>
    <row r="54" spans="1:60" outlineLevel="1" x14ac:dyDescent="0.2">
      <c r="A54" s="244">
        <v>27</v>
      </c>
      <c r="B54" s="176" t="s">
        <v>762</v>
      </c>
      <c r="C54" s="204" t="s">
        <v>1273</v>
      </c>
      <c r="D54" s="178" t="s">
        <v>188</v>
      </c>
      <c r="E54" s="180">
        <v>2</v>
      </c>
      <c r="F54" s="182"/>
      <c r="G54" s="183">
        <f>ROUND(E54*F54,2)</f>
        <v>0</v>
      </c>
      <c r="H54" s="184"/>
      <c r="I54" s="188" t="s">
        <v>159</v>
      </c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>
        <v>21</v>
      </c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</row>
    <row r="55" spans="1:60" ht="22.5" outlineLevel="1" x14ac:dyDescent="0.2">
      <c r="A55" s="244"/>
      <c r="B55" s="176"/>
      <c r="C55" s="216" t="s">
        <v>1274</v>
      </c>
      <c r="D55" s="238"/>
      <c r="E55" s="212">
        <v>2</v>
      </c>
      <c r="F55" s="183"/>
      <c r="G55" s="183"/>
      <c r="H55" s="184"/>
      <c r="I55" s="188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</row>
    <row r="56" spans="1:60" outlineLevel="1" x14ac:dyDescent="0.2">
      <c r="A56" s="244"/>
      <c r="B56" s="176"/>
      <c r="C56" s="216" t="s">
        <v>1275</v>
      </c>
      <c r="D56" s="238"/>
      <c r="E56" s="212"/>
      <c r="F56" s="183"/>
      <c r="G56" s="183"/>
      <c r="H56" s="184"/>
      <c r="I56" s="188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</row>
    <row r="57" spans="1:60" ht="22.5" outlineLevel="1" x14ac:dyDescent="0.2">
      <c r="A57" s="244">
        <v>28</v>
      </c>
      <c r="B57" s="176" t="s">
        <v>930</v>
      </c>
      <c r="C57" s="204" t="s">
        <v>1276</v>
      </c>
      <c r="D57" s="178" t="s">
        <v>188</v>
      </c>
      <c r="E57" s="180">
        <v>1</v>
      </c>
      <c r="F57" s="182"/>
      <c r="G57" s="183">
        <f>ROUND(E57*F57,2)</f>
        <v>0</v>
      </c>
      <c r="H57" s="184"/>
      <c r="I57" s="188" t="s">
        <v>159</v>
      </c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>
        <v>21</v>
      </c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</row>
    <row r="58" spans="1:60" outlineLevel="1" x14ac:dyDescent="0.2">
      <c r="A58" s="244">
        <v>29</v>
      </c>
      <c r="B58" s="176" t="s">
        <v>935</v>
      </c>
      <c r="C58" s="204" t="s">
        <v>272</v>
      </c>
      <c r="D58" s="178" t="s">
        <v>188</v>
      </c>
      <c r="E58" s="180">
        <v>1</v>
      </c>
      <c r="F58" s="182"/>
      <c r="G58" s="183">
        <f>ROUND(E58*F58,2)</f>
        <v>0</v>
      </c>
      <c r="H58" s="184"/>
      <c r="I58" s="188" t="s">
        <v>159</v>
      </c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>
        <v>21</v>
      </c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</row>
    <row r="59" spans="1:60" outlineLevel="1" x14ac:dyDescent="0.2">
      <c r="A59" s="244"/>
      <c r="B59" s="176"/>
      <c r="C59" s="216" t="s">
        <v>1277</v>
      </c>
      <c r="D59" s="238"/>
      <c r="E59" s="212">
        <v>1</v>
      </c>
      <c r="F59" s="183"/>
      <c r="G59" s="183"/>
      <c r="H59" s="184"/>
      <c r="I59" s="188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</row>
    <row r="60" spans="1:60" ht="22.5" outlineLevel="1" x14ac:dyDescent="0.2">
      <c r="A60" s="244"/>
      <c r="B60" s="176"/>
      <c r="C60" s="216" t="s">
        <v>1278</v>
      </c>
      <c r="D60" s="238"/>
      <c r="E60" s="212"/>
      <c r="F60" s="183"/>
      <c r="G60" s="183"/>
      <c r="H60" s="184"/>
      <c r="I60" s="188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</row>
    <row r="61" spans="1:60" outlineLevel="1" x14ac:dyDescent="0.2">
      <c r="A61" s="244"/>
      <c r="B61" s="176"/>
      <c r="C61" s="216" t="s">
        <v>205</v>
      </c>
      <c r="D61" s="238"/>
      <c r="E61" s="212"/>
      <c r="F61" s="183"/>
      <c r="G61" s="183"/>
      <c r="H61" s="184"/>
      <c r="I61" s="188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</row>
    <row r="62" spans="1:60" outlineLevel="1" x14ac:dyDescent="0.2">
      <c r="A62" s="244"/>
      <c r="B62" s="176"/>
      <c r="C62" s="216" t="s">
        <v>1183</v>
      </c>
      <c r="D62" s="238"/>
      <c r="E62" s="212"/>
      <c r="F62" s="183"/>
      <c r="G62" s="183"/>
      <c r="H62" s="184"/>
      <c r="I62" s="188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</row>
    <row r="63" spans="1:60" ht="22.5" outlineLevel="1" x14ac:dyDescent="0.2">
      <c r="A63" s="244">
        <v>30</v>
      </c>
      <c r="B63" s="176" t="s">
        <v>941</v>
      </c>
      <c r="C63" s="204" t="s">
        <v>1279</v>
      </c>
      <c r="D63" s="178" t="s">
        <v>188</v>
      </c>
      <c r="E63" s="180">
        <v>4</v>
      </c>
      <c r="F63" s="182"/>
      <c r="G63" s="183">
        <f>ROUND(E63*F63,2)</f>
        <v>0</v>
      </c>
      <c r="H63" s="184"/>
      <c r="I63" s="188" t="s">
        <v>159</v>
      </c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>
        <v>21</v>
      </c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</row>
    <row r="64" spans="1:60" outlineLevel="1" x14ac:dyDescent="0.2">
      <c r="A64" s="244">
        <v>31</v>
      </c>
      <c r="B64" s="176" t="s">
        <v>946</v>
      </c>
      <c r="C64" s="204" t="s">
        <v>1271</v>
      </c>
      <c r="D64" s="178" t="s">
        <v>188</v>
      </c>
      <c r="E64" s="180">
        <v>2</v>
      </c>
      <c r="F64" s="182"/>
      <c r="G64" s="183">
        <f>ROUND(E64*F64,2)</f>
        <v>0</v>
      </c>
      <c r="H64" s="184"/>
      <c r="I64" s="188" t="s">
        <v>159</v>
      </c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>
        <v>21</v>
      </c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</row>
    <row r="65" spans="1:60" ht="22.5" outlineLevel="1" x14ac:dyDescent="0.2">
      <c r="A65" s="244">
        <v>32</v>
      </c>
      <c r="B65" s="176" t="s">
        <v>948</v>
      </c>
      <c r="C65" s="204" t="s">
        <v>1280</v>
      </c>
      <c r="D65" s="178" t="s">
        <v>192</v>
      </c>
      <c r="E65" s="180">
        <v>1</v>
      </c>
      <c r="F65" s="182"/>
      <c r="G65" s="183">
        <f>ROUND(E65*F65,2)</f>
        <v>0</v>
      </c>
      <c r="H65" s="184"/>
      <c r="I65" s="188" t="s">
        <v>159</v>
      </c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>
        <v>21</v>
      </c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</row>
    <row r="66" spans="1:60" x14ac:dyDescent="0.2">
      <c r="A66" s="245" t="s">
        <v>155</v>
      </c>
      <c r="B66" s="175" t="s">
        <v>113</v>
      </c>
      <c r="C66" s="203" t="s">
        <v>117</v>
      </c>
      <c r="D66" s="177"/>
      <c r="E66" s="179"/>
      <c r="F66" s="317">
        <f>SUM(G67:G78)</f>
        <v>0</v>
      </c>
      <c r="G66" s="318"/>
      <c r="H66" s="181"/>
      <c r="I66" s="187"/>
    </row>
    <row r="67" spans="1:60" outlineLevel="1" x14ac:dyDescent="0.2">
      <c r="A67" s="244">
        <v>33</v>
      </c>
      <c r="B67" s="176" t="s">
        <v>767</v>
      </c>
      <c r="C67" s="204" t="s">
        <v>1260</v>
      </c>
      <c r="D67" s="178" t="s">
        <v>188</v>
      </c>
      <c r="E67" s="180">
        <v>3</v>
      </c>
      <c r="F67" s="182"/>
      <c r="G67" s="183">
        <f t="shared" ref="G67:G78" si="0">ROUND(E67*F67,2)</f>
        <v>0</v>
      </c>
      <c r="H67" s="184"/>
      <c r="I67" s="188" t="s">
        <v>159</v>
      </c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>
        <v>21</v>
      </c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</row>
    <row r="68" spans="1:60" ht="22.5" outlineLevel="1" x14ac:dyDescent="0.2">
      <c r="A68" s="244">
        <v>34</v>
      </c>
      <c r="B68" s="176" t="s">
        <v>770</v>
      </c>
      <c r="C68" s="247" t="s">
        <v>1281</v>
      </c>
      <c r="D68" s="178" t="s">
        <v>188</v>
      </c>
      <c r="E68" s="180">
        <v>1</v>
      </c>
      <c r="F68" s="182"/>
      <c r="G68" s="183">
        <f t="shared" si="0"/>
        <v>0</v>
      </c>
      <c r="H68" s="184"/>
      <c r="I68" s="188" t="s">
        <v>159</v>
      </c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>
        <v>21</v>
      </c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</row>
    <row r="69" spans="1:60" outlineLevel="1" x14ac:dyDescent="0.2">
      <c r="A69" s="244"/>
      <c r="B69" s="176"/>
      <c r="C69" s="247"/>
      <c r="D69" s="178"/>
      <c r="E69" s="180"/>
      <c r="F69" s="182"/>
      <c r="G69" s="183"/>
      <c r="H69" s="184"/>
      <c r="I69" s="188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</row>
    <row r="70" spans="1:60" outlineLevel="1" x14ac:dyDescent="0.2">
      <c r="A70" s="244">
        <v>35</v>
      </c>
      <c r="B70" s="176" t="s">
        <v>774</v>
      </c>
      <c r="C70" s="204" t="s">
        <v>1282</v>
      </c>
      <c r="D70" s="178" t="s">
        <v>188</v>
      </c>
      <c r="E70" s="180">
        <v>8</v>
      </c>
      <c r="F70" s="182"/>
      <c r="G70" s="183">
        <f t="shared" si="0"/>
        <v>0</v>
      </c>
      <c r="H70" s="184"/>
      <c r="I70" s="188" t="s">
        <v>159</v>
      </c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>
        <v>21</v>
      </c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</row>
    <row r="71" spans="1:60" outlineLevel="1" x14ac:dyDescent="0.2">
      <c r="A71" s="244">
        <v>36</v>
      </c>
      <c r="B71" s="176" t="s">
        <v>777</v>
      </c>
      <c r="C71" s="204" t="s">
        <v>1283</v>
      </c>
      <c r="D71" s="178" t="s">
        <v>188</v>
      </c>
      <c r="E71" s="180">
        <v>8</v>
      </c>
      <c r="F71" s="182"/>
      <c r="G71" s="183">
        <f t="shared" si="0"/>
        <v>0</v>
      </c>
      <c r="H71" s="184"/>
      <c r="I71" s="188" t="s">
        <v>159</v>
      </c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>
        <v>21</v>
      </c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</row>
    <row r="72" spans="1:60" outlineLevel="1" x14ac:dyDescent="0.2">
      <c r="A72" s="244">
        <v>37</v>
      </c>
      <c r="B72" s="176" t="s">
        <v>784</v>
      </c>
      <c r="C72" s="247" t="s">
        <v>1284</v>
      </c>
      <c r="D72" s="178" t="s">
        <v>188</v>
      </c>
      <c r="E72" s="180">
        <v>1</v>
      </c>
      <c r="F72" s="182"/>
      <c r="G72" s="183">
        <f t="shared" si="0"/>
        <v>0</v>
      </c>
      <c r="H72" s="184"/>
      <c r="I72" s="188" t="s">
        <v>159</v>
      </c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>
        <v>21</v>
      </c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</row>
    <row r="73" spans="1:60" outlineLevel="1" x14ac:dyDescent="0.2">
      <c r="A73" s="244"/>
      <c r="B73" s="176"/>
      <c r="C73" s="247"/>
      <c r="D73" s="178"/>
      <c r="E73" s="180"/>
      <c r="F73" s="182"/>
      <c r="G73" s="183"/>
      <c r="H73" s="184"/>
      <c r="I73" s="188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</row>
    <row r="74" spans="1:60" outlineLevel="1" x14ac:dyDescent="0.2">
      <c r="A74" s="244">
        <v>38</v>
      </c>
      <c r="B74" s="176" t="s">
        <v>959</v>
      </c>
      <c r="C74" s="204" t="s">
        <v>1285</v>
      </c>
      <c r="D74" s="178" t="s">
        <v>192</v>
      </c>
      <c r="E74" s="180">
        <v>1</v>
      </c>
      <c r="F74" s="182"/>
      <c r="G74" s="183">
        <f t="shared" si="0"/>
        <v>0</v>
      </c>
      <c r="H74" s="184"/>
      <c r="I74" s="188" t="s">
        <v>159</v>
      </c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>
        <v>21</v>
      </c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</row>
    <row r="75" spans="1:60" ht="22.5" outlineLevel="1" x14ac:dyDescent="0.2">
      <c r="A75" s="244">
        <v>39</v>
      </c>
      <c r="B75" s="176" t="s">
        <v>1286</v>
      </c>
      <c r="C75" s="204" t="s">
        <v>1287</v>
      </c>
      <c r="D75" s="178" t="s">
        <v>188</v>
      </c>
      <c r="E75" s="180">
        <v>2</v>
      </c>
      <c r="F75" s="182"/>
      <c r="G75" s="183">
        <f t="shared" si="0"/>
        <v>0</v>
      </c>
      <c r="H75" s="184"/>
      <c r="I75" s="188" t="s">
        <v>159</v>
      </c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>
        <v>21</v>
      </c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</row>
    <row r="76" spans="1:60" outlineLevel="1" x14ac:dyDescent="0.2">
      <c r="A76" s="244">
        <v>40</v>
      </c>
      <c r="B76" s="176" t="s">
        <v>1288</v>
      </c>
      <c r="C76" s="204" t="s">
        <v>1289</v>
      </c>
      <c r="D76" s="178" t="s">
        <v>188</v>
      </c>
      <c r="E76" s="180">
        <v>1</v>
      </c>
      <c r="F76" s="182"/>
      <c r="G76" s="183">
        <f t="shared" si="0"/>
        <v>0</v>
      </c>
      <c r="H76" s="184"/>
      <c r="I76" s="188" t="s">
        <v>159</v>
      </c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>
        <v>21</v>
      </c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</row>
    <row r="77" spans="1:60" outlineLevel="1" x14ac:dyDescent="0.2">
      <c r="A77" s="244">
        <v>41</v>
      </c>
      <c r="B77" s="176" t="s">
        <v>1290</v>
      </c>
      <c r="C77" s="204" t="s">
        <v>1291</v>
      </c>
      <c r="D77" s="178" t="s">
        <v>188</v>
      </c>
      <c r="E77" s="180">
        <v>1</v>
      </c>
      <c r="F77" s="182"/>
      <c r="G77" s="183">
        <f t="shared" si="0"/>
        <v>0</v>
      </c>
      <c r="H77" s="184"/>
      <c r="I77" s="188" t="s">
        <v>159</v>
      </c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>
        <v>21</v>
      </c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</row>
    <row r="78" spans="1:60" outlineLevel="1" x14ac:dyDescent="0.2">
      <c r="A78" s="244">
        <v>42</v>
      </c>
      <c r="B78" s="176" t="s">
        <v>1292</v>
      </c>
      <c r="C78" s="204" t="s">
        <v>1271</v>
      </c>
      <c r="D78" s="178" t="s">
        <v>188</v>
      </c>
      <c r="E78" s="180">
        <v>2</v>
      </c>
      <c r="F78" s="182"/>
      <c r="G78" s="183">
        <f t="shared" si="0"/>
        <v>0</v>
      </c>
      <c r="H78" s="184"/>
      <c r="I78" s="188" t="s">
        <v>159</v>
      </c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>
        <v>21</v>
      </c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</row>
    <row r="79" spans="1:60" x14ac:dyDescent="0.2">
      <c r="A79" s="245" t="s">
        <v>155</v>
      </c>
      <c r="B79" s="175" t="s">
        <v>118</v>
      </c>
      <c r="C79" s="203" t="s">
        <v>120</v>
      </c>
      <c r="D79" s="177"/>
      <c r="E79" s="179"/>
      <c r="F79" s="317">
        <f>SUM(G80:G88)</f>
        <v>0</v>
      </c>
      <c r="G79" s="318"/>
      <c r="H79" s="181"/>
      <c r="I79" s="187"/>
    </row>
    <row r="80" spans="1:60" outlineLevel="1" x14ac:dyDescent="0.2">
      <c r="A80" s="244">
        <v>43</v>
      </c>
      <c r="B80" s="176" t="s">
        <v>960</v>
      </c>
      <c r="C80" s="204" t="s">
        <v>1260</v>
      </c>
      <c r="D80" s="178" t="s">
        <v>188</v>
      </c>
      <c r="E80" s="180">
        <v>2</v>
      </c>
      <c r="F80" s="182"/>
      <c r="G80" s="183">
        <f>ROUND(E80*F80,2)</f>
        <v>0</v>
      </c>
      <c r="H80" s="184"/>
      <c r="I80" s="188" t="s">
        <v>159</v>
      </c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>
        <v>21</v>
      </c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</row>
    <row r="81" spans="1:60" outlineLevel="1" x14ac:dyDescent="0.2">
      <c r="A81" s="244">
        <v>44</v>
      </c>
      <c r="B81" s="176" t="s">
        <v>963</v>
      </c>
      <c r="C81" s="204" t="s">
        <v>1232</v>
      </c>
      <c r="D81" s="178" t="s">
        <v>188</v>
      </c>
      <c r="E81" s="180">
        <v>2</v>
      </c>
      <c r="F81" s="182"/>
      <c r="G81" s="183">
        <f>ROUND(E81*F81,2)</f>
        <v>0</v>
      </c>
      <c r="H81" s="184"/>
      <c r="I81" s="188" t="s">
        <v>159</v>
      </c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>
        <v>21</v>
      </c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</row>
    <row r="82" spans="1:60" ht="22.5" outlineLevel="1" x14ac:dyDescent="0.2">
      <c r="A82" s="244"/>
      <c r="B82" s="176"/>
      <c r="C82" s="216" t="s">
        <v>1293</v>
      </c>
      <c r="D82" s="238"/>
      <c r="E82" s="212">
        <v>2</v>
      </c>
      <c r="F82" s="183"/>
      <c r="G82" s="183"/>
      <c r="H82" s="184"/>
      <c r="I82" s="188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</row>
    <row r="83" spans="1:60" outlineLevel="1" x14ac:dyDescent="0.2">
      <c r="A83" s="244">
        <v>45</v>
      </c>
      <c r="B83" s="176" t="s">
        <v>966</v>
      </c>
      <c r="C83" s="204" t="s">
        <v>1294</v>
      </c>
      <c r="D83" s="178" t="s">
        <v>188</v>
      </c>
      <c r="E83" s="180">
        <v>1</v>
      </c>
      <c r="F83" s="182"/>
      <c r="G83" s="183">
        <f>ROUND(E83*F83,2)</f>
        <v>0</v>
      </c>
      <c r="H83" s="184"/>
      <c r="I83" s="188" t="s">
        <v>159</v>
      </c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>
        <v>21</v>
      </c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</row>
    <row r="84" spans="1:60" ht="33.75" outlineLevel="1" x14ac:dyDescent="0.2">
      <c r="A84" s="244">
        <v>46</v>
      </c>
      <c r="B84" s="176" t="s">
        <v>969</v>
      </c>
      <c r="C84" s="204" t="s">
        <v>1295</v>
      </c>
      <c r="D84" s="178" t="s">
        <v>192</v>
      </c>
      <c r="E84" s="180">
        <v>1</v>
      </c>
      <c r="F84" s="182"/>
      <c r="G84" s="183">
        <f>ROUND(E84*F84,2)</f>
        <v>0</v>
      </c>
      <c r="H84" s="184"/>
      <c r="I84" s="188" t="s">
        <v>159</v>
      </c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>
        <v>21</v>
      </c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</row>
    <row r="85" spans="1:60" ht="22.5" outlineLevel="1" x14ac:dyDescent="0.2">
      <c r="A85" s="244"/>
      <c r="B85" s="176"/>
      <c r="C85" s="327" t="s">
        <v>1296</v>
      </c>
      <c r="D85" s="328"/>
      <c r="E85" s="329"/>
      <c r="F85" s="330"/>
      <c r="G85" s="331"/>
      <c r="H85" s="184"/>
      <c r="I85" s="188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8" t="str">
        <f>C85</f>
        <v>Panny Marie (1380), deskový obraz Assumpty Lannovy nebo tzv. Madony z Vídně, popř jiný deskový obraz z depozitu NG vztahující se k Českému Krumlovu (zápujčky předjednány s NG v Praze)</v>
      </c>
      <c r="BB85" s="167"/>
      <c r="BC85" s="167"/>
      <c r="BD85" s="167"/>
      <c r="BE85" s="167"/>
      <c r="BF85" s="167"/>
      <c r="BG85" s="167"/>
      <c r="BH85" s="167"/>
    </row>
    <row r="86" spans="1:60" ht="33.75" outlineLevel="1" x14ac:dyDescent="0.2">
      <c r="A86" s="244"/>
      <c r="B86" s="176"/>
      <c r="C86" s="216" t="s">
        <v>1297</v>
      </c>
      <c r="D86" s="238"/>
      <c r="E86" s="212">
        <v>1</v>
      </c>
      <c r="F86" s="183"/>
      <c r="G86" s="183"/>
      <c r="H86" s="184"/>
      <c r="I86" s="188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</row>
    <row r="87" spans="1:60" outlineLevel="1" x14ac:dyDescent="0.2">
      <c r="A87" s="244">
        <v>47</v>
      </c>
      <c r="B87" s="176" t="s">
        <v>972</v>
      </c>
      <c r="C87" s="204" t="s">
        <v>1298</v>
      </c>
      <c r="D87" s="178" t="s">
        <v>188</v>
      </c>
      <c r="E87" s="180">
        <v>1</v>
      </c>
      <c r="F87" s="182"/>
      <c r="G87" s="183">
        <f>ROUND(E87*F87,2)</f>
        <v>0</v>
      </c>
      <c r="H87" s="184"/>
      <c r="I87" s="188" t="s">
        <v>159</v>
      </c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>
        <v>21</v>
      </c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</row>
    <row r="88" spans="1:60" outlineLevel="1" x14ac:dyDescent="0.2">
      <c r="A88" s="244">
        <v>48</v>
      </c>
      <c r="B88" s="176" t="s">
        <v>975</v>
      </c>
      <c r="C88" s="204" t="s">
        <v>1271</v>
      </c>
      <c r="D88" s="178" t="s">
        <v>188</v>
      </c>
      <c r="E88" s="180">
        <v>2</v>
      </c>
      <c r="F88" s="182"/>
      <c r="G88" s="183">
        <f>ROUND(E88*F88,2)</f>
        <v>0</v>
      </c>
      <c r="H88" s="184"/>
      <c r="I88" s="188" t="s">
        <v>159</v>
      </c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>
        <v>21</v>
      </c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</row>
    <row r="89" spans="1:60" outlineLevel="1" x14ac:dyDescent="0.2">
      <c r="A89" s="244"/>
      <c r="B89" s="250"/>
      <c r="C89" s="247"/>
      <c r="D89" s="178"/>
      <c r="E89" s="180"/>
      <c r="F89" s="248"/>
      <c r="G89" s="249"/>
      <c r="H89" s="184"/>
      <c r="I89" s="188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</row>
    <row r="90" spans="1:60" outlineLevel="1" x14ac:dyDescent="0.2">
      <c r="A90" s="244"/>
      <c r="B90" s="250"/>
      <c r="C90" s="247"/>
      <c r="D90" s="178"/>
      <c r="E90" s="180"/>
      <c r="F90" s="248"/>
      <c r="G90" s="249"/>
      <c r="H90" s="184"/>
      <c r="I90" s="188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</row>
    <row r="91" spans="1:60" outlineLevel="1" x14ac:dyDescent="0.2">
      <c r="A91" s="244"/>
      <c r="B91" s="250"/>
      <c r="C91" s="247"/>
      <c r="D91" s="178"/>
      <c r="E91" s="180"/>
      <c r="F91" s="248"/>
      <c r="G91" s="249"/>
      <c r="H91" s="184"/>
      <c r="I91" s="188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</row>
    <row r="92" spans="1:60" outlineLevel="1" x14ac:dyDescent="0.2">
      <c r="A92" s="244"/>
      <c r="B92" s="250"/>
      <c r="C92" s="247"/>
      <c r="D92" s="178"/>
      <c r="E92" s="180"/>
      <c r="F92" s="248"/>
      <c r="G92" s="249"/>
      <c r="H92" s="184"/>
      <c r="I92" s="188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</row>
    <row r="93" spans="1:60" outlineLevel="1" x14ac:dyDescent="0.2">
      <c r="A93" s="244"/>
      <c r="B93" s="250"/>
      <c r="C93" s="247"/>
      <c r="D93" s="178"/>
      <c r="E93" s="180"/>
      <c r="F93" s="248"/>
      <c r="G93" s="249"/>
      <c r="H93" s="184"/>
      <c r="I93" s="188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</row>
    <row r="94" spans="1:60" outlineLevel="1" x14ac:dyDescent="0.2">
      <c r="A94" s="244"/>
      <c r="B94" s="250"/>
      <c r="C94" s="247"/>
      <c r="D94" s="178"/>
      <c r="E94" s="180"/>
      <c r="F94" s="248"/>
      <c r="G94" s="249"/>
      <c r="H94" s="184"/>
      <c r="I94" s="188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</row>
    <row r="95" spans="1:60" outlineLevel="1" x14ac:dyDescent="0.2">
      <c r="A95" s="244"/>
      <c r="B95" s="250"/>
      <c r="C95" s="247"/>
      <c r="D95" s="178"/>
      <c r="E95" s="180"/>
      <c r="F95" s="248"/>
      <c r="G95" s="249"/>
      <c r="H95" s="184"/>
      <c r="I95" s="188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</row>
    <row r="96" spans="1:60" outlineLevel="1" x14ac:dyDescent="0.2">
      <c r="A96" s="244"/>
      <c r="B96" s="250"/>
      <c r="C96" s="247"/>
      <c r="D96" s="178"/>
      <c r="E96" s="180"/>
      <c r="F96" s="248"/>
      <c r="G96" s="249"/>
      <c r="H96" s="184"/>
      <c r="I96" s="188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</row>
    <row r="97" spans="1:60" outlineLevel="1" x14ac:dyDescent="0.2">
      <c r="A97" s="244"/>
      <c r="B97" s="250"/>
      <c r="C97" s="247"/>
      <c r="D97" s="178"/>
      <c r="E97" s="180"/>
      <c r="F97" s="248"/>
      <c r="G97" s="249"/>
      <c r="H97" s="184"/>
      <c r="I97" s="188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</row>
    <row r="98" spans="1:60" outlineLevel="1" x14ac:dyDescent="0.2">
      <c r="A98" s="244"/>
      <c r="B98" s="250"/>
      <c r="C98" s="247"/>
      <c r="D98" s="178"/>
      <c r="E98" s="180"/>
      <c r="F98" s="248"/>
      <c r="G98" s="249"/>
      <c r="H98" s="184"/>
      <c r="I98" s="188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</row>
    <row r="99" spans="1:60" outlineLevel="1" x14ac:dyDescent="0.2">
      <c r="A99" s="244"/>
      <c r="B99" s="250"/>
      <c r="C99" s="247"/>
      <c r="D99" s="178"/>
      <c r="E99" s="180"/>
      <c r="F99" s="248"/>
      <c r="G99" s="249"/>
      <c r="H99" s="184"/>
      <c r="I99" s="188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</row>
    <row r="100" spans="1:60" x14ac:dyDescent="0.2">
      <c r="A100" s="245" t="s">
        <v>155</v>
      </c>
      <c r="B100" s="175" t="s">
        <v>121</v>
      </c>
      <c r="C100" s="203" t="s">
        <v>122</v>
      </c>
      <c r="D100" s="177"/>
      <c r="E100" s="179"/>
      <c r="F100" s="317">
        <f>SUM(G101:G102)</f>
        <v>0</v>
      </c>
      <c r="G100" s="318"/>
      <c r="H100" s="181"/>
      <c r="I100" s="187"/>
    </row>
    <row r="101" spans="1:60" outlineLevel="1" x14ac:dyDescent="0.2">
      <c r="A101" s="244">
        <v>49</v>
      </c>
      <c r="B101" s="176" t="s">
        <v>1009</v>
      </c>
      <c r="C101" s="204" t="s">
        <v>1299</v>
      </c>
      <c r="D101" s="178" t="s">
        <v>192</v>
      </c>
      <c r="E101" s="180">
        <v>1</v>
      </c>
      <c r="F101" s="182"/>
      <c r="G101" s="183">
        <f>ROUND(E101*F101,2)</f>
        <v>0</v>
      </c>
      <c r="H101" s="184"/>
      <c r="I101" s="188" t="s">
        <v>159</v>
      </c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>
        <v>21</v>
      </c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</row>
    <row r="102" spans="1:60" ht="13.5" outlineLevel="1" thickBot="1" x14ac:dyDescent="0.25">
      <c r="A102" s="246">
        <v>50</v>
      </c>
      <c r="B102" s="195" t="s">
        <v>1012</v>
      </c>
      <c r="C102" s="221" t="s">
        <v>1300</v>
      </c>
      <c r="D102" s="239" t="s">
        <v>188</v>
      </c>
      <c r="E102" s="219">
        <v>150</v>
      </c>
      <c r="F102" s="220"/>
      <c r="G102" s="215">
        <f>ROUND(E102*F102,2)</f>
        <v>0</v>
      </c>
      <c r="H102" s="196"/>
      <c r="I102" s="197" t="s">
        <v>159</v>
      </c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>
        <v>21</v>
      </c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</row>
    <row r="103" spans="1:60" hidden="1" x14ac:dyDescent="0.2">
      <c r="C103" s="81"/>
      <c r="D103" s="146"/>
      <c r="AK103">
        <f>SUM(AK1:AK102)</f>
        <v>0</v>
      </c>
      <c r="AL103">
        <f>SUM(AL1:AL102)</f>
        <v>0</v>
      </c>
      <c r="AN103">
        <v>15</v>
      </c>
      <c r="AO103">
        <v>21</v>
      </c>
    </row>
    <row r="104" spans="1:60" ht="13.5" hidden="1" thickBot="1" x14ac:dyDescent="0.25">
      <c r="A104" s="198"/>
      <c r="B104" s="199" t="s">
        <v>176</v>
      </c>
      <c r="C104" s="205"/>
      <c r="D104" s="200"/>
      <c r="E104" s="201"/>
      <c r="F104" s="201"/>
      <c r="G104" s="202">
        <f>F8+F22+F36+F50+F66+F79+F100</f>
        <v>0</v>
      </c>
      <c r="AN104">
        <f>SUMIF(AM8:AM103,AN103,G8:G103)</f>
        <v>0</v>
      </c>
      <c r="AO104">
        <f>SUMIF(AM8:AM103,AO103,G8:G103)</f>
        <v>0</v>
      </c>
    </row>
    <row r="105" spans="1:60" x14ac:dyDescent="0.2">
      <c r="D105" s="146"/>
    </row>
    <row r="106" spans="1:60" x14ac:dyDescent="0.2">
      <c r="D106" s="146"/>
    </row>
    <row r="107" spans="1:60" x14ac:dyDescent="0.2">
      <c r="D107" s="146"/>
    </row>
    <row r="108" spans="1:60" x14ac:dyDescent="0.2">
      <c r="D108" s="146"/>
    </row>
    <row r="109" spans="1:60" x14ac:dyDescent="0.2">
      <c r="D109" s="146"/>
    </row>
    <row r="110" spans="1:60" x14ac:dyDescent="0.2">
      <c r="D110" s="146"/>
    </row>
    <row r="111" spans="1:60" x14ac:dyDescent="0.2">
      <c r="D111" s="146"/>
    </row>
    <row r="112" spans="1:60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  <row r="5001" spans="4:4" x14ac:dyDescent="0.2">
      <c r="D5001" s="146"/>
    </row>
    <row r="5002" spans="4:4" x14ac:dyDescent="0.2">
      <c r="D5002" s="146"/>
    </row>
    <row r="5003" spans="4:4" x14ac:dyDescent="0.2">
      <c r="D5003" s="146"/>
    </row>
    <row r="5004" spans="4:4" x14ac:dyDescent="0.2">
      <c r="D5004" s="146"/>
    </row>
    <row r="5005" spans="4:4" x14ac:dyDescent="0.2">
      <c r="D5005" s="146"/>
    </row>
    <row r="5006" spans="4:4" x14ac:dyDescent="0.2">
      <c r="D5006" s="146"/>
    </row>
    <row r="5007" spans="4:4" x14ac:dyDescent="0.2">
      <c r="D5007" s="146"/>
    </row>
    <row r="5008" spans="4:4" x14ac:dyDescent="0.2">
      <c r="D5008" s="146"/>
    </row>
    <row r="5009" spans="4:4" x14ac:dyDescent="0.2">
      <c r="D5009" s="146"/>
    </row>
    <row r="5010" spans="4:4" x14ac:dyDescent="0.2">
      <c r="D5010" s="146"/>
    </row>
    <row r="5011" spans="4:4" x14ac:dyDescent="0.2">
      <c r="D5011" s="146"/>
    </row>
    <row r="5012" spans="4:4" x14ac:dyDescent="0.2">
      <c r="D5012" s="146"/>
    </row>
    <row r="5013" spans="4:4" x14ac:dyDescent="0.2">
      <c r="D5013" s="146"/>
    </row>
    <row r="5014" spans="4:4" x14ac:dyDescent="0.2">
      <c r="D5014" s="146"/>
    </row>
    <row r="5015" spans="4:4" x14ac:dyDescent="0.2">
      <c r="D5015" s="146"/>
    </row>
  </sheetData>
  <mergeCells count="10">
    <mergeCell ref="F66:G66"/>
    <mergeCell ref="F79:G79"/>
    <mergeCell ref="C85:G85"/>
    <mergeCell ref="F100:G100"/>
    <mergeCell ref="A1:G1"/>
    <mergeCell ref="C7:G7"/>
    <mergeCell ref="F8:G8"/>
    <mergeCell ref="F22:G22"/>
    <mergeCell ref="F36:G36"/>
    <mergeCell ref="F50:G50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A22" sqref="A22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1325</v>
      </c>
      <c r="B1" s="28" t="str">
        <f>Zakázka!CisloStavby</f>
        <v>IOP-VE-2014</v>
      </c>
      <c r="C1" s="31" t="str">
        <f>Zakázka!NazevStavby</f>
        <v>Vnitřní vybavení expozic, řemeslných a provozních dílen - kompletní dodávka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27</v>
      </c>
      <c r="B2" s="126" t="s">
        <v>60</v>
      </c>
      <c r="C2" s="315" t="s">
        <v>61</v>
      </c>
      <c r="D2" s="304"/>
      <c r="E2" s="304"/>
      <c r="F2" s="304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343" t="s">
        <v>1328</v>
      </c>
      <c r="B4" s="343"/>
      <c r="C4" s="343"/>
      <c r="D4" s="343"/>
      <c r="E4" s="343"/>
      <c r="F4" s="343"/>
      <c r="G4" s="343"/>
      <c r="H4" s="343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05</v>
      </c>
      <c r="H6" s="35"/>
    </row>
    <row r="7" spans="1:10" ht="15.75" customHeight="1" x14ac:dyDescent="0.25">
      <c r="B7" s="305" t="str">
        <f>C2</f>
        <v>Motivační miniexpozice</v>
      </c>
      <c r="C7" s="306"/>
      <c r="D7" s="306"/>
      <c r="E7" s="306"/>
      <c r="F7" s="306"/>
      <c r="G7" s="306"/>
      <c r="H7" s="35"/>
    </row>
    <row r="8" spans="1:10" ht="12.75" customHeight="1" x14ac:dyDescent="0.2">
      <c r="H8" s="35"/>
    </row>
    <row r="9" spans="1:10" ht="12.75" customHeight="1" x14ac:dyDescent="0.2">
      <c r="A9" s="32"/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143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7" t="s">
        <v>144</v>
      </c>
      <c r="B16" s="128"/>
      <c r="C16" s="128"/>
      <c r="D16" s="128"/>
      <c r="E16" s="128"/>
      <c r="F16" s="128"/>
      <c r="G16" s="128"/>
      <c r="H16" s="129"/>
      <c r="I16" s="32"/>
      <c r="J16" s="32"/>
    </row>
    <row r="17" spans="1:55" ht="12.75" customHeight="1" x14ac:dyDescent="0.2">
      <c r="A17" s="135" t="s">
        <v>145</v>
      </c>
      <c r="B17" s="136"/>
      <c r="C17" s="137"/>
      <c r="D17" s="137"/>
      <c r="E17" s="137"/>
      <c r="F17" s="137"/>
      <c r="G17" s="138"/>
      <c r="H17" s="139" t="s">
        <v>146</v>
      </c>
      <c r="I17" s="32"/>
      <c r="J17" s="32"/>
    </row>
    <row r="18" spans="1:55" ht="12.75" customHeight="1" x14ac:dyDescent="0.2">
      <c r="A18" s="133" t="s">
        <v>52</v>
      </c>
      <c r="B18" s="131" t="s">
        <v>61</v>
      </c>
      <c r="C18" s="130"/>
      <c r="D18" s="130"/>
      <c r="E18" s="130"/>
      <c r="F18" s="130"/>
      <c r="G18" s="132"/>
      <c r="H18" s="134">
        <f>'05 01 Pol'!G21</f>
        <v>0</v>
      </c>
      <c r="I18" s="32"/>
      <c r="J18" s="32"/>
      <c r="O18">
        <f>'05 01 Pol'!AN21</f>
        <v>0</v>
      </c>
      <c r="P18">
        <f>'05 01 Pol'!AO21</f>
        <v>0</v>
      </c>
    </row>
    <row r="19" spans="1:55" ht="12.75" customHeight="1" thickBot="1" x14ac:dyDescent="0.25">
      <c r="A19" s="140"/>
      <c r="B19" s="141" t="s">
        <v>148</v>
      </c>
      <c r="C19" s="142"/>
      <c r="D19" s="143" t="str">
        <f>B2</f>
        <v>05</v>
      </c>
      <c r="E19" s="142"/>
      <c r="F19" s="142"/>
      <c r="G19" s="144"/>
      <c r="H19" s="145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27" t="s">
        <v>177</v>
      </c>
      <c r="B21" s="128"/>
      <c r="C21" s="128"/>
      <c r="D21" s="206" t="s">
        <v>52</v>
      </c>
      <c r="E21" s="316" t="s">
        <v>61</v>
      </c>
      <c r="F21" s="316"/>
      <c r="G21" s="316"/>
      <c r="H21" s="316"/>
      <c r="I21" s="32"/>
      <c r="J21" s="32"/>
      <c r="BC21" s="107" t="str">
        <f>E21</f>
        <v>Motivační miniexpozice</v>
      </c>
    </row>
    <row r="22" spans="1:55" ht="12.75" customHeight="1" x14ac:dyDescent="0.2">
      <c r="A22" s="240" t="s">
        <v>178</v>
      </c>
      <c r="B22" s="136"/>
      <c r="C22" s="137"/>
      <c r="D22" s="137"/>
      <c r="E22" s="137"/>
      <c r="F22" s="137"/>
      <c r="G22" s="138"/>
      <c r="H22" s="139" t="s">
        <v>146</v>
      </c>
      <c r="I22" s="32"/>
      <c r="J22" s="32"/>
    </row>
    <row r="23" spans="1:55" ht="12.75" customHeight="1" x14ac:dyDescent="0.2">
      <c r="A23" s="133" t="s">
        <v>74</v>
      </c>
      <c r="B23" s="131" t="s">
        <v>76</v>
      </c>
      <c r="C23" s="130"/>
      <c r="D23" s="130"/>
      <c r="E23" s="130"/>
      <c r="F23" s="130"/>
      <c r="G23" s="132"/>
      <c r="H23" s="207">
        <f>'05 01 Pol'!F8</f>
        <v>0</v>
      </c>
      <c r="I23" s="32"/>
      <c r="J23" s="32"/>
    </row>
    <row r="24" spans="1:55" ht="12.75" customHeight="1" x14ac:dyDescent="0.2">
      <c r="A24" s="133" t="s">
        <v>95</v>
      </c>
      <c r="B24" s="131" t="s">
        <v>98</v>
      </c>
      <c r="C24" s="130"/>
      <c r="D24" s="130"/>
      <c r="E24" s="130"/>
      <c r="F24" s="130"/>
      <c r="G24" s="132"/>
      <c r="H24" s="207">
        <f>'05 01 Pol'!F13</f>
        <v>0</v>
      </c>
      <c r="I24" s="32"/>
      <c r="J24" s="32"/>
    </row>
    <row r="25" spans="1:55" ht="12.75" customHeight="1" thickBot="1" x14ac:dyDescent="0.25">
      <c r="A25" s="140"/>
      <c r="B25" s="141" t="s">
        <v>179</v>
      </c>
      <c r="C25" s="142"/>
      <c r="D25" s="143" t="str">
        <f>D21</f>
        <v>01</v>
      </c>
      <c r="E25" s="142"/>
      <c r="F25" s="142"/>
      <c r="G25" s="144"/>
      <c r="H25" s="208">
        <f>SUM(H23:H24)</f>
        <v>0</v>
      </c>
      <c r="I25" s="32"/>
      <c r="J25" s="32"/>
    </row>
    <row r="26" spans="1:55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x14ac:dyDescent="0.2">
      <c r="A3" s="149" t="s">
        <v>30</v>
      </c>
      <c r="B3" s="156" t="s">
        <v>60</v>
      </c>
      <c r="C3" s="170" t="s">
        <v>61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52</v>
      </c>
      <c r="C4" s="171" t="s">
        <v>61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44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74</v>
      </c>
      <c r="C8" s="203" t="s">
        <v>76</v>
      </c>
      <c r="D8" s="209"/>
      <c r="E8" s="179"/>
      <c r="F8" s="325">
        <f>SUM(G9:G12)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1301</v>
      </c>
      <c r="C9" s="204" t="s">
        <v>1302</v>
      </c>
      <c r="D9" s="210" t="s">
        <v>192</v>
      </c>
      <c r="E9" s="180">
        <v>1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ht="33.75" outlineLevel="1" x14ac:dyDescent="0.2">
      <c r="A10" s="186">
        <v>2</v>
      </c>
      <c r="B10" s="176" t="s">
        <v>1303</v>
      </c>
      <c r="C10" s="204" t="s">
        <v>1304</v>
      </c>
      <c r="D10" s="210" t="s">
        <v>192</v>
      </c>
      <c r="E10" s="180">
        <v>1</v>
      </c>
      <c r="F10" s="182"/>
      <c r="G10" s="183">
        <f>ROUND(E10*F10,2)</f>
        <v>0</v>
      </c>
      <c r="H10" s="184"/>
      <c r="I10" s="188" t="s">
        <v>159</v>
      </c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>
        <v>21</v>
      </c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outlineLevel="1" x14ac:dyDescent="0.2">
      <c r="A11" s="186">
        <v>3</v>
      </c>
      <c r="B11" s="176" t="s">
        <v>1305</v>
      </c>
      <c r="C11" s="204" t="s">
        <v>1306</v>
      </c>
      <c r="D11" s="210" t="s">
        <v>192</v>
      </c>
      <c r="E11" s="180">
        <v>1</v>
      </c>
      <c r="F11" s="182"/>
      <c r="G11" s="183">
        <f>ROUND(E11*F11,2)</f>
        <v>0</v>
      </c>
      <c r="H11" s="184"/>
      <c r="I11" s="188" t="s">
        <v>159</v>
      </c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>
        <v>21</v>
      </c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86">
        <v>4</v>
      </c>
      <c r="B12" s="176" t="s">
        <v>1307</v>
      </c>
      <c r="C12" s="204" t="s">
        <v>1308</v>
      </c>
      <c r="D12" s="210" t="s">
        <v>192</v>
      </c>
      <c r="E12" s="180">
        <v>1</v>
      </c>
      <c r="F12" s="182"/>
      <c r="G12" s="183">
        <f>ROUND(E12*F12,2)</f>
        <v>0</v>
      </c>
      <c r="H12" s="184"/>
      <c r="I12" s="188" t="s">
        <v>159</v>
      </c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>
        <v>21</v>
      </c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x14ac:dyDescent="0.2">
      <c r="A13" s="185" t="s">
        <v>155</v>
      </c>
      <c r="B13" s="175" t="s">
        <v>95</v>
      </c>
      <c r="C13" s="203" t="s">
        <v>98</v>
      </c>
      <c r="D13" s="209"/>
      <c r="E13" s="179"/>
      <c r="F13" s="317">
        <f>SUM(G14:G19)</f>
        <v>0</v>
      </c>
      <c r="G13" s="318"/>
      <c r="H13" s="181"/>
      <c r="I13" s="187"/>
    </row>
    <row r="14" spans="1:60" outlineLevel="1" x14ac:dyDescent="0.2">
      <c r="A14" s="186">
        <v>5</v>
      </c>
      <c r="B14" s="176" t="s">
        <v>74</v>
      </c>
      <c r="C14" s="204" t="s">
        <v>1309</v>
      </c>
      <c r="D14" s="210" t="s">
        <v>188</v>
      </c>
      <c r="E14" s="180">
        <v>2</v>
      </c>
      <c r="F14" s="182"/>
      <c r="G14" s="183">
        <f>ROUND(E14*F14,2)</f>
        <v>0</v>
      </c>
      <c r="H14" s="184"/>
      <c r="I14" s="188" t="s">
        <v>159</v>
      </c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>
        <v>21</v>
      </c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outlineLevel="1" x14ac:dyDescent="0.2">
      <c r="A15" s="186">
        <v>6</v>
      </c>
      <c r="B15" s="176" t="s">
        <v>95</v>
      </c>
      <c r="C15" s="204" t="s">
        <v>1310</v>
      </c>
      <c r="D15" s="210" t="s">
        <v>188</v>
      </c>
      <c r="E15" s="180">
        <v>4</v>
      </c>
      <c r="F15" s="182"/>
      <c r="G15" s="183">
        <f>ROUND(E15*F15,2)</f>
        <v>0</v>
      </c>
      <c r="H15" s="184"/>
      <c r="I15" s="188" t="s">
        <v>159</v>
      </c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>
        <v>21</v>
      </c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ht="22.5" outlineLevel="1" x14ac:dyDescent="0.2">
      <c r="A16" s="186">
        <v>7</v>
      </c>
      <c r="B16" s="176" t="s">
        <v>103</v>
      </c>
      <c r="C16" s="204" t="s">
        <v>1311</v>
      </c>
      <c r="D16" s="210" t="s">
        <v>188</v>
      </c>
      <c r="E16" s="180">
        <v>3</v>
      </c>
      <c r="F16" s="182"/>
      <c r="G16" s="183">
        <f>ROUND(E16*F16,2)</f>
        <v>0</v>
      </c>
      <c r="H16" s="184"/>
      <c r="I16" s="188" t="s">
        <v>159</v>
      </c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>
        <v>21</v>
      </c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outlineLevel="1" x14ac:dyDescent="0.2">
      <c r="A17" s="186">
        <v>8</v>
      </c>
      <c r="B17" s="176" t="s">
        <v>108</v>
      </c>
      <c r="C17" s="204" t="s">
        <v>1312</v>
      </c>
      <c r="D17" s="210" t="s">
        <v>188</v>
      </c>
      <c r="E17" s="180">
        <v>2</v>
      </c>
      <c r="F17" s="182"/>
      <c r="G17" s="183">
        <f>ROUND(E17*F17,2)</f>
        <v>0</v>
      </c>
      <c r="H17" s="184"/>
      <c r="I17" s="188" t="s">
        <v>159</v>
      </c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>
        <v>21</v>
      </c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outlineLevel="1" x14ac:dyDescent="0.2">
      <c r="A18" s="186">
        <v>9</v>
      </c>
      <c r="B18" s="176" t="s">
        <v>1313</v>
      </c>
      <c r="C18" s="204" t="s">
        <v>1314</v>
      </c>
      <c r="D18" s="210" t="s">
        <v>188</v>
      </c>
      <c r="E18" s="180">
        <v>1</v>
      </c>
      <c r="F18" s="182"/>
      <c r="G18" s="183">
        <f>ROUND(E18*F18,2)</f>
        <v>0</v>
      </c>
      <c r="H18" s="184"/>
      <c r="I18" s="188" t="s">
        <v>159</v>
      </c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>
        <v>21</v>
      </c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ht="13.5" outlineLevel="1" thickBot="1" x14ac:dyDescent="0.25">
      <c r="A19" s="194"/>
      <c r="B19" s="195"/>
      <c r="C19" s="217" t="s">
        <v>1315</v>
      </c>
      <c r="D19" s="213"/>
      <c r="E19" s="214">
        <v>1</v>
      </c>
      <c r="F19" s="215"/>
      <c r="G19" s="215"/>
      <c r="H19" s="196"/>
      <c r="I19" s="19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hidden="1" x14ac:dyDescent="0.2">
      <c r="C20" s="81"/>
      <c r="D20" s="146"/>
      <c r="AK20">
        <f>SUM(AK1:AK19)</f>
        <v>0</v>
      </c>
      <c r="AL20">
        <f>SUM(AL1:AL19)</f>
        <v>0</v>
      </c>
      <c r="AN20">
        <v>15</v>
      </c>
      <c r="AO20">
        <v>21</v>
      </c>
    </row>
    <row r="21" spans="1:60" ht="13.5" hidden="1" thickBot="1" x14ac:dyDescent="0.25">
      <c r="A21" s="198"/>
      <c r="B21" s="199" t="s">
        <v>176</v>
      </c>
      <c r="C21" s="205"/>
      <c r="D21" s="200"/>
      <c r="E21" s="201"/>
      <c r="F21" s="201"/>
      <c r="G21" s="202">
        <f>F8+F13</f>
        <v>0</v>
      </c>
      <c r="AN21">
        <f>SUMIF(AM8:AM20,AN20,G8:G20)</f>
        <v>0</v>
      </c>
      <c r="AO21">
        <f>SUMIF(AM8:AM20,AO20,G8:G20)</f>
        <v>0</v>
      </c>
    </row>
    <row r="22" spans="1:60" x14ac:dyDescent="0.2">
      <c r="D22" s="146"/>
    </row>
    <row r="23" spans="1:60" x14ac:dyDescent="0.2">
      <c r="D23" s="146"/>
    </row>
    <row r="24" spans="1:60" x14ac:dyDescent="0.2">
      <c r="D24" s="146"/>
    </row>
    <row r="25" spans="1:60" x14ac:dyDescent="0.2">
      <c r="D25" s="146"/>
    </row>
    <row r="26" spans="1:60" x14ac:dyDescent="0.2">
      <c r="D26" s="146"/>
    </row>
    <row r="27" spans="1:60" x14ac:dyDescent="0.2">
      <c r="D27" s="146"/>
    </row>
    <row r="28" spans="1:60" x14ac:dyDescent="0.2">
      <c r="D28" s="146"/>
    </row>
    <row r="29" spans="1:60" x14ac:dyDescent="0.2">
      <c r="D29" s="146"/>
    </row>
    <row r="30" spans="1:60" x14ac:dyDescent="0.2">
      <c r="D30" s="146"/>
    </row>
    <row r="31" spans="1:60" x14ac:dyDescent="0.2">
      <c r="D31" s="146"/>
    </row>
    <row r="32" spans="1:60" x14ac:dyDescent="0.2">
      <c r="D32" s="146"/>
    </row>
    <row r="33" spans="4:4" x14ac:dyDescent="0.2">
      <c r="D33" s="146"/>
    </row>
    <row r="34" spans="4:4" x14ac:dyDescent="0.2">
      <c r="D34" s="146"/>
    </row>
    <row r="35" spans="4:4" x14ac:dyDescent="0.2">
      <c r="D35" s="146"/>
    </row>
    <row r="36" spans="4:4" x14ac:dyDescent="0.2">
      <c r="D36" s="146"/>
    </row>
    <row r="37" spans="4:4" x14ac:dyDescent="0.2">
      <c r="D37" s="146"/>
    </row>
    <row r="38" spans="4:4" x14ac:dyDescent="0.2">
      <c r="D38" s="146"/>
    </row>
    <row r="39" spans="4:4" x14ac:dyDescent="0.2">
      <c r="D39" s="146"/>
    </row>
    <row r="40" spans="4:4" x14ac:dyDescent="0.2">
      <c r="D40" s="146"/>
    </row>
    <row r="41" spans="4:4" x14ac:dyDescent="0.2">
      <c r="D41" s="146"/>
    </row>
    <row r="42" spans="4:4" x14ac:dyDescent="0.2">
      <c r="D42" s="146"/>
    </row>
    <row r="43" spans="4:4" x14ac:dyDescent="0.2">
      <c r="D43" s="146"/>
    </row>
    <row r="44" spans="4:4" x14ac:dyDescent="0.2">
      <c r="D44" s="146"/>
    </row>
    <row r="45" spans="4:4" x14ac:dyDescent="0.2">
      <c r="D45" s="146"/>
    </row>
    <row r="46" spans="4:4" x14ac:dyDescent="0.2">
      <c r="D46" s="146"/>
    </row>
    <row r="47" spans="4:4" x14ac:dyDescent="0.2">
      <c r="D47" s="146"/>
    </row>
    <row r="48" spans="4:4" x14ac:dyDescent="0.2">
      <c r="D48" s="146"/>
    </row>
    <row r="49" spans="4:4" x14ac:dyDescent="0.2">
      <c r="D49" s="146"/>
    </row>
    <row r="50" spans="4:4" x14ac:dyDescent="0.2">
      <c r="D50" s="146"/>
    </row>
    <row r="51" spans="4:4" x14ac:dyDescent="0.2">
      <c r="D51" s="146"/>
    </row>
    <row r="52" spans="4:4" x14ac:dyDescent="0.2">
      <c r="D52" s="146"/>
    </row>
    <row r="53" spans="4:4" x14ac:dyDescent="0.2">
      <c r="D53" s="146"/>
    </row>
    <row r="54" spans="4:4" x14ac:dyDescent="0.2">
      <c r="D54" s="146"/>
    </row>
    <row r="55" spans="4:4" x14ac:dyDescent="0.2">
      <c r="D55" s="146"/>
    </row>
    <row r="56" spans="4:4" x14ac:dyDescent="0.2">
      <c r="D56" s="146"/>
    </row>
    <row r="57" spans="4:4" x14ac:dyDescent="0.2">
      <c r="D57" s="146"/>
    </row>
    <row r="58" spans="4:4" x14ac:dyDescent="0.2">
      <c r="D58" s="146"/>
    </row>
    <row r="59" spans="4:4" x14ac:dyDescent="0.2">
      <c r="D59" s="146"/>
    </row>
    <row r="60" spans="4:4" x14ac:dyDescent="0.2">
      <c r="D60" s="146"/>
    </row>
    <row r="61" spans="4:4" x14ac:dyDescent="0.2">
      <c r="D61" s="146"/>
    </row>
    <row r="62" spans="4:4" x14ac:dyDescent="0.2">
      <c r="D62" s="146"/>
    </row>
    <row r="63" spans="4:4" x14ac:dyDescent="0.2">
      <c r="D63" s="146"/>
    </row>
    <row r="64" spans="4:4" x14ac:dyDescent="0.2">
      <c r="D64" s="146"/>
    </row>
    <row r="65" spans="4:4" x14ac:dyDescent="0.2">
      <c r="D65" s="146"/>
    </row>
    <row r="66" spans="4:4" x14ac:dyDescent="0.2">
      <c r="D66" s="146"/>
    </row>
    <row r="67" spans="4:4" x14ac:dyDescent="0.2">
      <c r="D67" s="146"/>
    </row>
    <row r="68" spans="4:4" x14ac:dyDescent="0.2">
      <c r="D68" s="146"/>
    </row>
    <row r="69" spans="4:4" x14ac:dyDescent="0.2">
      <c r="D69" s="146"/>
    </row>
    <row r="70" spans="4:4" x14ac:dyDescent="0.2">
      <c r="D70" s="146"/>
    </row>
    <row r="71" spans="4:4" x14ac:dyDescent="0.2">
      <c r="D71" s="146"/>
    </row>
    <row r="72" spans="4:4" x14ac:dyDescent="0.2">
      <c r="D72" s="146"/>
    </row>
    <row r="73" spans="4:4" x14ac:dyDescent="0.2">
      <c r="D73" s="146"/>
    </row>
    <row r="74" spans="4:4" x14ac:dyDescent="0.2">
      <c r="D74" s="146"/>
    </row>
    <row r="75" spans="4:4" x14ac:dyDescent="0.2">
      <c r="D75" s="146"/>
    </row>
    <row r="76" spans="4:4" x14ac:dyDescent="0.2">
      <c r="D76" s="146"/>
    </row>
    <row r="77" spans="4:4" x14ac:dyDescent="0.2">
      <c r="D77" s="146"/>
    </row>
    <row r="78" spans="4:4" x14ac:dyDescent="0.2">
      <c r="D78" s="146"/>
    </row>
    <row r="79" spans="4:4" x14ac:dyDescent="0.2">
      <c r="D79" s="146"/>
    </row>
    <row r="80" spans="4:4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sheetProtection password="B85D" sheet="1"/>
  <mergeCells count="4">
    <mergeCell ref="A1:G1"/>
    <mergeCell ref="C7:G7"/>
    <mergeCell ref="F8:G8"/>
    <mergeCell ref="F13:G13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E29" sqref="E29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1325</v>
      </c>
      <c r="B1" s="28" t="str">
        <f>Zakázka!CisloStavby</f>
        <v>IOP-VE-2014</v>
      </c>
      <c r="C1" s="31" t="str">
        <f>Zakázka!NazevStavby</f>
        <v>Vnitřní vybavení expozic, řemeslných a provozních dílen - kompletní dodávka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27</v>
      </c>
      <c r="B2" s="126" t="s">
        <v>62</v>
      </c>
      <c r="C2" s="315" t="s">
        <v>63</v>
      </c>
      <c r="D2" s="304"/>
      <c r="E2" s="304"/>
      <c r="F2" s="304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343" t="s">
        <v>1328</v>
      </c>
      <c r="B4" s="343"/>
      <c r="C4" s="343"/>
      <c r="D4" s="343"/>
      <c r="E4" s="343"/>
      <c r="F4" s="343"/>
      <c r="G4" s="343"/>
      <c r="H4" s="343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06</v>
      </c>
      <c r="H6" s="35"/>
    </row>
    <row r="7" spans="1:10" ht="15.75" customHeight="1" x14ac:dyDescent="0.25">
      <c r="B7" s="305" t="str">
        <f>C2</f>
        <v>Orientační informační systém</v>
      </c>
      <c r="C7" s="306"/>
      <c r="D7" s="306"/>
      <c r="E7" s="306"/>
      <c r="F7" s="306"/>
      <c r="G7" s="306"/>
      <c r="H7" s="35"/>
    </row>
    <row r="8" spans="1:10" ht="12.75" customHeight="1" x14ac:dyDescent="0.2">
      <c r="H8" s="35"/>
    </row>
    <row r="9" spans="1:10" ht="12.75" customHeight="1" x14ac:dyDescent="0.2">
      <c r="A9" s="32"/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143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7" t="s">
        <v>144</v>
      </c>
      <c r="B16" s="128"/>
      <c r="C16" s="128"/>
      <c r="D16" s="128"/>
      <c r="E16" s="128"/>
      <c r="F16" s="128"/>
      <c r="G16" s="128"/>
      <c r="H16" s="129"/>
      <c r="I16" s="32"/>
      <c r="J16" s="32"/>
    </row>
    <row r="17" spans="1:55" ht="12.75" customHeight="1" x14ac:dyDescent="0.2">
      <c r="A17" s="135" t="s">
        <v>145</v>
      </c>
      <c r="B17" s="136"/>
      <c r="C17" s="137"/>
      <c r="D17" s="137"/>
      <c r="E17" s="137"/>
      <c r="F17" s="137"/>
      <c r="G17" s="138"/>
      <c r="H17" s="139" t="s">
        <v>146</v>
      </c>
      <c r="I17" s="32"/>
      <c r="J17" s="32"/>
    </row>
    <row r="18" spans="1:55" ht="12.75" customHeight="1" x14ac:dyDescent="0.2">
      <c r="A18" s="133" t="s">
        <v>52</v>
      </c>
      <c r="B18" s="131" t="s">
        <v>63</v>
      </c>
      <c r="C18" s="130"/>
      <c r="D18" s="130"/>
      <c r="E18" s="130"/>
      <c r="F18" s="130"/>
      <c r="G18" s="132"/>
      <c r="H18" s="134">
        <f>'06 01 Pol'!G11</f>
        <v>0</v>
      </c>
      <c r="I18" s="32"/>
      <c r="J18" s="32"/>
      <c r="O18">
        <f>'06 01 Pol'!AN11</f>
        <v>0</v>
      </c>
      <c r="P18">
        <f>'06 01 Pol'!AO11</f>
        <v>0</v>
      </c>
    </row>
    <row r="19" spans="1:55" ht="12.75" customHeight="1" thickBot="1" x14ac:dyDescent="0.25">
      <c r="A19" s="140"/>
      <c r="B19" s="141" t="s">
        <v>148</v>
      </c>
      <c r="C19" s="142"/>
      <c r="D19" s="143" t="str">
        <f>B2</f>
        <v>06</v>
      </c>
      <c r="E19" s="142"/>
      <c r="F19" s="142"/>
      <c r="G19" s="144"/>
      <c r="H19" s="145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27" t="s">
        <v>177</v>
      </c>
      <c r="B21" s="128"/>
      <c r="C21" s="128"/>
      <c r="D21" s="206" t="s">
        <v>52</v>
      </c>
      <c r="E21" s="316" t="s">
        <v>63</v>
      </c>
      <c r="F21" s="316"/>
      <c r="G21" s="316"/>
      <c r="H21" s="316"/>
      <c r="I21" s="32"/>
      <c r="J21" s="32"/>
      <c r="BC21" s="107" t="str">
        <f>E21</f>
        <v>Orientační informační systém</v>
      </c>
    </row>
    <row r="22" spans="1:55" ht="12.75" customHeight="1" x14ac:dyDescent="0.2">
      <c r="A22" s="240" t="s">
        <v>178</v>
      </c>
      <c r="B22" s="136"/>
      <c r="C22" s="137"/>
      <c r="D22" s="137"/>
      <c r="E22" s="137"/>
      <c r="F22" s="137"/>
      <c r="G22" s="138"/>
      <c r="H22" s="139" t="s">
        <v>146</v>
      </c>
      <c r="I22" s="32"/>
      <c r="J22" s="32"/>
    </row>
    <row r="23" spans="1:55" ht="12.75" customHeight="1" x14ac:dyDescent="0.2">
      <c r="A23" s="133" t="s">
        <v>71</v>
      </c>
      <c r="B23" s="131"/>
      <c r="C23" s="130"/>
      <c r="D23" s="130"/>
      <c r="E23" s="130"/>
      <c r="F23" s="130"/>
      <c r="G23" s="132"/>
      <c r="H23" s="207">
        <f>'06 01 Pol'!F8</f>
        <v>0</v>
      </c>
      <c r="I23" s="32"/>
      <c r="J23" s="32"/>
    </row>
    <row r="24" spans="1:55" ht="12.75" customHeight="1" thickBot="1" x14ac:dyDescent="0.25">
      <c r="A24" s="140"/>
      <c r="B24" s="141" t="s">
        <v>179</v>
      </c>
      <c r="C24" s="142"/>
      <c r="D24" s="143" t="str">
        <f>D21</f>
        <v>01</v>
      </c>
      <c r="E24" s="142"/>
      <c r="F24" s="142"/>
      <c r="G24" s="144"/>
      <c r="H24" s="208">
        <f>SUM(H23:H23)</f>
        <v>0</v>
      </c>
      <c r="I24" s="32"/>
      <c r="J24" s="32"/>
    </row>
    <row r="25" spans="1:55" ht="12.75" customHeight="1" x14ac:dyDescent="0.2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55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x14ac:dyDescent="0.2">
      <c r="A3" s="149" t="s">
        <v>30</v>
      </c>
      <c r="B3" s="156" t="s">
        <v>62</v>
      </c>
      <c r="C3" s="170" t="s">
        <v>63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52</v>
      </c>
      <c r="C4" s="171" t="s">
        <v>63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44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71</v>
      </c>
      <c r="C8" s="203" t="s">
        <v>894</v>
      </c>
      <c r="D8" s="209"/>
      <c r="E8" s="179"/>
      <c r="F8" s="325">
        <f>SUM(G9:G9)</f>
        <v>0</v>
      </c>
      <c r="G8" s="326"/>
      <c r="H8" s="181"/>
      <c r="I8" s="187"/>
    </row>
    <row r="9" spans="1:60" ht="23.25" outlineLevel="1" thickBot="1" x14ac:dyDescent="0.25">
      <c r="A9" s="194">
        <v>1</v>
      </c>
      <c r="B9" s="195" t="s">
        <v>1316</v>
      </c>
      <c r="C9" s="221" t="s">
        <v>1317</v>
      </c>
      <c r="D9" s="218" t="s">
        <v>192</v>
      </c>
      <c r="E9" s="219">
        <v>1</v>
      </c>
      <c r="F9" s="220"/>
      <c r="G9" s="215">
        <f>ROUND(E9*F9,2)</f>
        <v>0</v>
      </c>
      <c r="H9" s="196"/>
      <c r="I9" s="197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hidden="1" x14ac:dyDescent="0.2">
      <c r="C10" s="81"/>
      <c r="D10" s="146"/>
      <c r="AK10">
        <f>SUM(AK1:AK9)</f>
        <v>0</v>
      </c>
      <c r="AL10">
        <f>SUM(AL1:AL9)</f>
        <v>0</v>
      </c>
      <c r="AN10">
        <v>15</v>
      </c>
      <c r="AO10">
        <v>21</v>
      </c>
    </row>
    <row r="11" spans="1:60" ht="13.5" hidden="1" thickBot="1" x14ac:dyDescent="0.25">
      <c r="A11" s="198"/>
      <c r="B11" s="199" t="s">
        <v>176</v>
      </c>
      <c r="C11" s="205"/>
      <c r="D11" s="200"/>
      <c r="E11" s="201"/>
      <c r="F11" s="201"/>
      <c r="G11" s="202">
        <f>F8</f>
        <v>0</v>
      </c>
      <c r="AN11">
        <f>SUMIF(AM8:AM10,AN10,G8:G10)</f>
        <v>0</v>
      </c>
      <c r="AO11">
        <f>SUMIF(AM8:AM10,AO10,G8:G10)</f>
        <v>0</v>
      </c>
    </row>
    <row r="12" spans="1:60" x14ac:dyDescent="0.2">
      <c r="D12" s="146"/>
    </row>
    <row r="13" spans="1:60" x14ac:dyDescent="0.2">
      <c r="D13" s="146"/>
    </row>
    <row r="14" spans="1:60" x14ac:dyDescent="0.2">
      <c r="D14" s="146"/>
    </row>
    <row r="15" spans="1:60" x14ac:dyDescent="0.2">
      <c r="D15" s="146"/>
    </row>
    <row r="16" spans="1:60" x14ac:dyDescent="0.2">
      <c r="D16" s="146"/>
    </row>
    <row r="17" spans="4:4" x14ac:dyDescent="0.2">
      <c r="D17" s="146"/>
    </row>
    <row r="18" spans="4:4" x14ac:dyDescent="0.2">
      <c r="D18" s="146"/>
    </row>
    <row r="19" spans="4:4" x14ac:dyDescent="0.2">
      <c r="D19" s="146"/>
    </row>
    <row r="20" spans="4:4" x14ac:dyDescent="0.2">
      <c r="D20" s="146"/>
    </row>
    <row r="21" spans="4:4" x14ac:dyDescent="0.2">
      <c r="D21" s="146"/>
    </row>
    <row r="22" spans="4:4" x14ac:dyDescent="0.2">
      <c r="D22" s="146"/>
    </row>
    <row r="23" spans="4:4" x14ac:dyDescent="0.2">
      <c r="D23" s="146"/>
    </row>
    <row r="24" spans="4:4" x14ac:dyDescent="0.2">
      <c r="D24" s="146"/>
    </row>
    <row r="25" spans="4:4" x14ac:dyDescent="0.2">
      <c r="D25" s="146"/>
    </row>
    <row r="26" spans="4:4" x14ac:dyDescent="0.2">
      <c r="D26" s="146"/>
    </row>
    <row r="27" spans="4:4" x14ac:dyDescent="0.2">
      <c r="D27" s="146"/>
    </row>
    <row r="28" spans="4:4" x14ac:dyDescent="0.2">
      <c r="D28" s="146"/>
    </row>
    <row r="29" spans="4:4" x14ac:dyDescent="0.2">
      <c r="D29" s="146"/>
    </row>
    <row r="30" spans="4:4" x14ac:dyDescent="0.2">
      <c r="D30" s="146"/>
    </row>
    <row r="31" spans="4:4" x14ac:dyDescent="0.2">
      <c r="D31" s="146"/>
    </row>
    <row r="32" spans="4:4" x14ac:dyDescent="0.2">
      <c r="D32" s="146"/>
    </row>
    <row r="33" spans="4:4" x14ac:dyDescent="0.2">
      <c r="D33" s="146"/>
    </row>
    <row r="34" spans="4:4" x14ac:dyDescent="0.2">
      <c r="D34" s="146"/>
    </row>
    <row r="35" spans="4:4" x14ac:dyDescent="0.2">
      <c r="D35" s="146"/>
    </row>
    <row r="36" spans="4:4" x14ac:dyDescent="0.2">
      <c r="D36" s="146"/>
    </row>
    <row r="37" spans="4:4" x14ac:dyDescent="0.2">
      <c r="D37" s="146"/>
    </row>
    <row r="38" spans="4:4" x14ac:dyDescent="0.2">
      <c r="D38" s="146"/>
    </row>
    <row r="39" spans="4:4" x14ac:dyDescent="0.2">
      <c r="D39" s="146"/>
    </row>
    <row r="40" spans="4:4" x14ac:dyDescent="0.2">
      <c r="D40" s="146"/>
    </row>
    <row r="41" spans="4:4" x14ac:dyDescent="0.2">
      <c r="D41" s="146"/>
    </row>
    <row r="42" spans="4:4" x14ac:dyDescent="0.2">
      <c r="D42" s="146"/>
    </row>
    <row r="43" spans="4:4" x14ac:dyDescent="0.2">
      <c r="D43" s="146"/>
    </row>
    <row r="44" spans="4:4" x14ac:dyDescent="0.2">
      <c r="D44" s="146"/>
    </row>
    <row r="45" spans="4:4" x14ac:dyDescent="0.2">
      <c r="D45" s="146"/>
    </row>
    <row r="46" spans="4:4" x14ac:dyDescent="0.2">
      <c r="D46" s="146"/>
    </row>
    <row r="47" spans="4:4" x14ac:dyDescent="0.2">
      <c r="D47" s="146"/>
    </row>
    <row r="48" spans="4:4" x14ac:dyDescent="0.2">
      <c r="D48" s="146"/>
    </row>
    <row r="49" spans="4:4" x14ac:dyDescent="0.2">
      <c r="D49" s="146"/>
    </row>
    <row r="50" spans="4:4" x14ac:dyDescent="0.2">
      <c r="D50" s="146"/>
    </row>
    <row r="51" spans="4:4" x14ac:dyDescent="0.2">
      <c r="D51" s="146"/>
    </row>
    <row r="52" spans="4:4" x14ac:dyDescent="0.2">
      <c r="D52" s="146"/>
    </row>
    <row r="53" spans="4:4" x14ac:dyDescent="0.2">
      <c r="D53" s="146"/>
    </row>
    <row r="54" spans="4:4" x14ac:dyDescent="0.2">
      <c r="D54" s="146"/>
    </row>
    <row r="55" spans="4:4" x14ac:dyDescent="0.2">
      <c r="D55" s="146"/>
    </row>
    <row r="56" spans="4:4" x14ac:dyDescent="0.2">
      <c r="D56" s="146"/>
    </row>
    <row r="57" spans="4:4" x14ac:dyDescent="0.2">
      <c r="D57" s="146"/>
    </row>
    <row r="58" spans="4:4" x14ac:dyDescent="0.2">
      <c r="D58" s="146"/>
    </row>
    <row r="59" spans="4:4" x14ac:dyDescent="0.2">
      <c r="D59" s="146"/>
    </row>
    <row r="60" spans="4:4" x14ac:dyDescent="0.2">
      <c r="D60" s="146"/>
    </row>
    <row r="61" spans="4:4" x14ac:dyDescent="0.2">
      <c r="D61" s="146"/>
    </row>
    <row r="62" spans="4:4" x14ac:dyDescent="0.2">
      <c r="D62" s="146"/>
    </row>
    <row r="63" spans="4:4" x14ac:dyDescent="0.2">
      <c r="D63" s="146"/>
    </row>
    <row r="64" spans="4:4" x14ac:dyDescent="0.2">
      <c r="D64" s="146"/>
    </row>
    <row r="65" spans="4:4" x14ac:dyDescent="0.2">
      <c r="D65" s="146"/>
    </row>
    <row r="66" spans="4:4" x14ac:dyDescent="0.2">
      <c r="D66" s="146"/>
    </row>
    <row r="67" spans="4:4" x14ac:dyDescent="0.2">
      <c r="D67" s="146"/>
    </row>
    <row r="68" spans="4:4" x14ac:dyDescent="0.2">
      <c r="D68" s="146"/>
    </row>
    <row r="69" spans="4:4" x14ac:dyDescent="0.2">
      <c r="D69" s="146"/>
    </row>
    <row r="70" spans="4:4" x14ac:dyDescent="0.2">
      <c r="D70" s="146"/>
    </row>
    <row r="71" spans="4:4" x14ac:dyDescent="0.2">
      <c r="D71" s="146"/>
    </row>
    <row r="72" spans="4:4" x14ac:dyDescent="0.2">
      <c r="D72" s="146"/>
    </row>
    <row r="73" spans="4:4" x14ac:dyDescent="0.2">
      <c r="D73" s="146"/>
    </row>
    <row r="74" spans="4:4" x14ac:dyDescent="0.2">
      <c r="D74" s="146"/>
    </row>
    <row r="75" spans="4:4" x14ac:dyDescent="0.2">
      <c r="D75" s="146"/>
    </row>
    <row r="76" spans="4:4" x14ac:dyDescent="0.2">
      <c r="D76" s="146"/>
    </row>
    <row r="77" spans="4:4" x14ac:dyDescent="0.2">
      <c r="D77" s="146"/>
    </row>
    <row r="78" spans="4:4" x14ac:dyDescent="0.2">
      <c r="D78" s="146"/>
    </row>
    <row r="79" spans="4:4" x14ac:dyDescent="0.2">
      <c r="D79" s="146"/>
    </row>
    <row r="80" spans="4:4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sheetProtection password="B85D" sheet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A22" sqref="A22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1325</v>
      </c>
      <c r="B1" s="28" t="str">
        <f>Zakázka!CisloStavby</f>
        <v>IOP-VE-2014</v>
      </c>
      <c r="C1" s="31" t="str">
        <f>Zakázka!NazevStavby</f>
        <v>Vnitřní vybavení expozic, řemeslných a provozních dílen - kompletní dodávka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27</v>
      </c>
      <c r="B2" s="126" t="s">
        <v>64</v>
      </c>
      <c r="C2" s="315" t="s">
        <v>65</v>
      </c>
      <c r="D2" s="304"/>
      <c r="E2" s="304"/>
      <c r="F2" s="304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343" t="s">
        <v>1327</v>
      </c>
      <c r="B4" s="343"/>
      <c r="C4" s="343"/>
      <c r="D4" s="343"/>
      <c r="E4" s="343"/>
      <c r="F4" s="343"/>
      <c r="G4" s="343"/>
      <c r="H4" s="343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07</v>
      </c>
      <c r="H6" s="35"/>
    </row>
    <row r="7" spans="1:10" ht="15.75" customHeight="1" x14ac:dyDescent="0.25">
      <c r="B7" s="305" t="str">
        <f>C2</f>
        <v>Krátkodobé výstavy</v>
      </c>
      <c r="C7" s="306"/>
      <c r="D7" s="306"/>
      <c r="E7" s="306"/>
      <c r="F7" s="306"/>
      <c r="G7" s="306"/>
      <c r="H7" s="35"/>
    </row>
    <row r="8" spans="1:10" ht="12.75" customHeight="1" x14ac:dyDescent="0.2">
      <c r="H8" s="35"/>
    </row>
    <row r="9" spans="1:10" ht="12.75" customHeight="1" x14ac:dyDescent="0.2">
      <c r="A9" s="32"/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143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27" t="s">
        <v>144</v>
      </c>
      <c r="B16" s="128"/>
      <c r="C16" s="128"/>
      <c r="D16" s="128"/>
      <c r="E16" s="128"/>
      <c r="F16" s="128"/>
      <c r="G16" s="128"/>
      <c r="H16" s="129"/>
      <c r="I16" s="32"/>
      <c r="J16" s="32"/>
    </row>
    <row r="17" spans="1:55" ht="12.75" customHeight="1" x14ac:dyDescent="0.2">
      <c r="A17" s="135" t="s">
        <v>145</v>
      </c>
      <c r="B17" s="136"/>
      <c r="C17" s="137"/>
      <c r="D17" s="137"/>
      <c r="E17" s="137"/>
      <c r="F17" s="137"/>
      <c r="G17" s="138"/>
      <c r="H17" s="139" t="s">
        <v>146</v>
      </c>
      <c r="I17" s="32"/>
      <c r="J17" s="32"/>
    </row>
    <row r="18" spans="1:55" ht="12.75" customHeight="1" x14ac:dyDescent="0.2">
      <c r="A18" s="133" t="s">
        <v>52</v>
      </c>
      <c r="B18" s="131" t="s">
        <v>65</v>
      </c>
      <c r="C18" s="130"/>
      <c r="D18" s="130"/>
      <c r="E18" s="130"/>
      <c r="F18" s="130"/>
      <c r="G18" s="132"/>
      <c r="H18" s="134">
        <f>'07 01 Pol'!G15</f>
        <v>0</v>
      </c>
      <c r="I18" s="32"/>
      <c r="J18" s="32"/>
      <c r="O18">
        <f>'07 01 Pol'!AN15</f>
        <v>0</v>
      </c>
      <c r="P18">
        <f>'07 01 Pol'!AO15</f>
        <v>0</v>
      </c>
    </row>
    <row r="19" spans="1:55" ht="12.75" customHeight="1" thickBot="1" x14ac:dyDescent="0.25">
      <c r="A19" s="140"/>
      <c r="B19" s="141" t="s">
        <v>148</v>
      </c>
      <c r="C19" s="142"/>
      <c r="D19" s="143" t="str">
        <f>B2</f>
        <v>07</v>
      </c>
      <c r="E19" s="142"/>
      <c r="F19" s="142"/>
      <c r="G19" s="144"/>
      <c r="H19" s="145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27" t="s">
        <v>177</v>
      </c>
      <c r="B21" s="128"/>
      <c r="C21" s="128"/>
      <c r="D21" s="206" t="s">
        <v>52</v>
      </c>
      <c r="E21" s="316" t="s">
        <v>65</v>
      </c>
      <c r="F21" s="316"/>
      <c r="G21" s="316"/>
      <c r="H21" s="316"/>
      <c r="I21" s="32"/>
      <c r="J21" s="32"/>
      <c r="BC21" s="107" t="str">
        <f>E21</f>
        <v>Krátkodobé výstavy</v>
      </c>
    </row>
    <row r="22" spans="1:55" ht="12.75" customHeight="1" x14ac:dyDescent="0.2">
      <c r="A22" s="240" t="s">
        <v>178</v>
      </c>
      <c r="B22" s="136"/>
      <c r="C22" s="137"/>
      <c r="D22" s="137"/>
      <c r="E22" s="137"/>
      <c r="F22" s="137"/>
      <c r="G22" s="138"/>
      <c r="H22" s="139" t="s">
        <v>146</v>
      </c>
      <c r="I22" s="32"/>
      <c r="J22" s="32"/>
    </row>
    <row r="23" spans="1:55" ht="12.75" customHeight="1" x14ac:dyDescent="0.2">
      <c r="A23" s="133" t="s">
        <v>74</v>
      </c>
      <c r="B23" s="131" t="s">
        <v>65</v>
      </c>
      <c r="C23" s="130"/>
      <c r="D23" s="130"/>
      <c r="E23" s="130"/>
      <c r="F23" s="130"/>
      <c r="G23" s="132"/>
      <c r="H23" s="207">
        <f>'07 01 Pol'!F8</f>
        <v>0</v>
      </c>
      <c r="I23" s="32"/>
      <c r="J23" s="32"/>
    </row>
    <row r="24" spans="1:55" ht="12.75" customHeight="1" thickBot="1" x14ac:dyDescent="0.25">
      <c r="A24" s="140"/>
      <c r="B24" s="141" t="s">
        <v>179</v>
      </c>
      <c r="C24" s="142"/>
      <c r="D24" s="143" t="str">
        <f>D21</f>
        <v>01</v>
      </c>
      <c r="E24" s="142"/>
      <c r="F24" s="142"/>
      <c r="G24" s="144"/>
      <c r="H24" s="208">
        <f>SUM(H23:H23)</f>
        <v>0</v>
      </c>
      <c r="I24" s="32"/>
      <c r="J24" s="32"/>
    </row>
    <row r="25" spans="1:55" ht="12.75" customHeight="1" x14ac:dyDescent="0.2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55" ht="12.75" customHeight="1" x14ac:dyDescent="0.2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19" t="s">
        <v>186</v>
      </c>
      <c r="B1" s="319"/>
      <c r="C1" s="320"/>
      <c r="D1" s="319"/>
      <c r="E1" s="319"/>
      <c r="F1" s="319"/>
      <c r="G1" s="319"/>
      <c r="AC1" t="s">
        <v>152</v>
      </c>
    </row>
    <row r="2" spans="1:60" ht="26.25" thickTop="1" x14ac:dyDescent="0.2">
      <c r="A2" s="151" t="s">
        <v>29</v>
      </c>
      <c r="B2" s="155" t="s">
        <v>40</v>
      </c>
      <c r="C2" s="169" t="s">
        <v>41</v>
      </c>
      <c r="D2" s="153"/>
      <c r="E2" s="152"/>
      <c r="F2" s="152"/>
      <c r="G2" s="154"/>
    </row>
    <row r="3" spans="1:60" x14ac:dyDescent="0.2">
      <c r="A3" s="149" t="s">
        <v>30</v>
      </c>
      <c r="B3" s="156" t="s">
        <v>64</v>
      </c>
      <c r="C3" s="170" t="s">
        <v>65</v>
      </c>
      <c r="D3" s="148"/>
      <c r="E3" s="147"/>
      <c r="F3" s="147"/>
      <c r="G3" s="150"/>
    </row>
    <row r="4" spans="1:60" ht="13.5" thickBot="1" x14ac:dyDescent="0.25">
      <c r="A4" s="157" t="s">
        <v>31</v>
      </c>
      <c r="B4" s="158" t="s">
        <v>52</v>
      </c>
      <c r="C4" s="171" t="s">
        <v>65</v>
      </c>
      <c r="D4" s="159"/>
      <c r="E4" s="160"/>
      <c r="F4" s="160"/>
      <c r="G4" s="161"/>
    </row>
    <row r="5" spans="1:60" ht="14.25" thickTop="1" thickBot="1" x14ac:dyDescent="0.25">
      <c r="C5" s="172"/>
      <c r="D5" s="146"/>
    </row>
    <row r="6" spans="1:60" ht="27" thickTop="1" thickBot="1" x14ac:dyDescent="0.25">
      <c r="A6" s="162" t="s">
        <v>32</v>
      </c>
      <c r="B6" s="165" t="s">
        <v>33</v>
      </c>
      <c r="C6" s="173" t="s">
        <v>34</v>
      </c>
      <c r="D6" s="164" t="s">
        <v>35</v>
      </c>
      <c r="E6" s="163" t="s">
        <v>36</v>
      </c>
      <c r="F6" s="166" t="s">
        <v>37</v>
      </c>
      <c r="G6" s="162" t="s">
        <v>38</v>
      </c>
      <c r="H6" s="189" t="s">
        <v>150</v>
      </c>
      <c r="I6" s="174" t="s">
        <v>151</v>
      </c>
      <c r="J6" s="54"/>
    </row>
    <row r="7" spans="1:60" x14ac:dyDescent="0.2">
      <c r="A7" s="190"/>
      <c r="B7" s="191" t="s">
        <v>153</v>
      </c>
      <c r="C7" s="321" t="s">
        <v>154</v>
      </c>
      <c r="D7" s="344"/>
      <c r="E7" s="323"/>
      <c r="F7" s="324"/>
      <c r="G7" s="324"/>
      <c r="H7" s="192"/>
      <c r="I7" s="193"/>
    </row>
    <row r="8" spans="1:60" x14ac:dyDescent="0.2">
      <c r="A8" s="185" t="s">
        <v>155</v>
      </c>
      <c r="B8" s="175" t="s">
        <v>74</v>
      </c>
      <c r="C8" s="203" t="s">
        <v>65</v>
      </c>
      <c r="D8" s="209"/>
      <c r="E8" s="179"/>
      <c r="F8" s="325">
        <f>SUM(G9:G13)</f>
        <v>0</v>
      </c>
      <c r="G8" s="326"/>
      <c r="H8" s="181"/>
      <c r="I8" s="187"/>
    </row>
    <row r="9" spans="1:60" outlineLevel="1" x14ac:dyDescent="0.2">
      <c r="A9" s="186">
        <v>1</v>
      </c>
      <c r="B9" s="176" t="s">
        <v>74</v>
      </c>
      <c r="C9" s="204" t="s">
        <v>1318</v>
      </c>
      <c r="D9" s="210" t="s">
        <v>188</v>
      </c>
      <c r="E9" s="180">
        <v>20</v>
      </c>
      <c r="F9" s="182"/>
      <c r="G9" s="183">
        <f>ROUND(E9*F9,2)</f>
        <v>0</v>
      </c>
      <c r="H9" s="184"/>
      <c r="I9" s="188" t="s">
        <v>159</v>
      </c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>
        <v>21</v>
      </c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outlineLevel="1" x14ac:dyDescent="0.2">
      <c r="A10" s="186">
        <v>2</v>
      </c>
      <c r="B10" s="176" t="s">
        <v>95</v>
      </c>
      <c r="C10" s="204" t="s">
        <v>1319</v>
      </c>
      <c r="D10" s="210" t="s">
        <v>188</v>
      </c>
      <c r="E10" s="180">
        <v>20</v>
      </c>
      <c r="F10" s="182"/>
      <c r="G10" s="183">
        <f>ROUND(E10*F10,2)</f>
        <v>0</v>
      </c>
      <c r="H10" s="184"/>
      <c r="I10" s="188" t="s">
        <v>159</v>
      </c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>
        <v>21</v>
      </c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outlineLevel="1" x14ac:dyDescent="0.2">
      <c r="A11" s="186">
        <v>3</v>
      </c>
      <c r="B11" s="176" t="s">
        <v>103</v>
      </c>
      <c r="C11" s="204" t="s">
        <v>1320</v>
      </c>
      <c r="D11" s="210" t="s">
        <v>188</v>
      </c>
      <c r="E11" s="180">
        <v>10</v>
      </c>
      <c r="F11" s="182"/>
      <c r="G11" s="183">
        <f>ROUND(E11*F11,2)</f>
        <v>0</v>
      </c>
      <c r="H11" s="184"/>
      <c r="I11" s="188" t="s">
        <v>159</v>
      </c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>
        <v>21</v>
      </c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86">
        <v>4</v>
      </c>
      <c r="B12" s="176" t="s">
        <v>108</v>
      </c>
      <c r="C12" s="204" t="s">
        <v>1321</v>
      </c>
      <c r="D12" s="210" t="s">
        <v>188</v>
      </c>
      <c r="E12" s="180">
        <v>10</v>
      </c>
      <c r="F12" s="182"/>
      <c r="G12" s="183">
        <f>ROUND(E12*F12,2)</f>
        <v>0</v>
      </c>
      <c r="H12" s="184"/>
      <c r="I12" s="188" t="s">
        <v>159</v>
      </c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>
        <v>21</v>
      </c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ht="13.5" outlineLevel="1" thickBot="1" x14ac:dyDescent="0.25">
      <c r="A13" s="194">
        <v>5</v>
      </c>
      <c r="B13" s="195" t="s">
        <v>113</v>
      </c>
      <c r="C13" s="221" t="s">
        <v>1322</v>
      </c>
      <c r="D13" s="218" t="s">
        <v>188</v>
      </c>
      <c r="E13" s="219">
        <v>10</v>
      </c>
      <c r="F13" s="220"/>
      <c r="G13" s="215">
        <f>ROUND(E13*F13,2)</f>
        <v>0</v>
      </c>
      <c r="H13" s="196"/>
      <c r="I13" s="197" t="s">
        <v>159</v>
      </c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>
        <v>21</v>
      </c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hidden="1" x14ac:dyDescent="0.2">
      <c r="C14" s="81"/>
      <c r="D14" s="146"/>
      <c r="AK14">
        <f>SUM(AK1:AK13)</f>
        <v>0</v>
      </c>
      <c r="AL14">
        <f>SUM(AL1:AL13)</f>
        <v>0</v>
      </c>
      <c r="AN14">
        <v>15</v>
      </c>
      <c r="AO14">
        <v>21</v>
      </c>
    </row>
    <row r="15" spans="1:60" ht="13.5" hidden="1" thickBot="1" x14ac:dyDescent="0.25">
      <c r="A15" s="198"/>
      <c r="B15" s="199" t="s">
        <v>176</v>
      </c>
      <c r="C15" s="205"/>
      <c r="D15" s="200"/>
      <c r="E15" s="201"/>
      <c r="F15" s="201"/>
      <c r="G15" s="202">
        <f>F8</f>
        <v>0</v>
      </c>
      <c r="AN15">
        <f>SUMIF(AM8:AM14,AN14,G8:G14)</f>
        <v>0</v>
      </c>
      <c r="AO15">
        <f>SUMIF(AM8:AM14,AO14,G8:G14)</f>
        <v>0</v>
      </c>
    </row>
    <row r="16" spans="1:60" x14ac:dyDescent="0.2">
      <c r="D16" s="146"/>
    </row>
    <row r="17" spans="4:4" x14ac:dyDescent="0.2">
      <c r="D17" s="146"/>
    </row>
    <row r="18" spans="4:4" x14ac:dyDescent="0.2">
      <c r="D18" s="146"/>
    </row>
    <row r="19" spans="4:4" x14ac:dyDescent="0.2">
      <c r="D19" s="146"/>
    </row>
    <row r="20" spans="4:4" x14ac:dyDescent="0.2">
      <c r="D20" s="146"/>
    </row>
    <row r="21" spans="4:4" x14ac:dyDescent="0.2">
      <c r="D21" s="146"/>
    </row>
    <row r="22" spans="4:4" x14ac:dyDescent="0.2">
      <c r="D22" s="146"/>
    </row>
    <row r="23" spans="4:4" x14ac:dyDescent="0.2">
      <c r="D23" s="146"/>
    </row>
    <row r="24" spans="4:4" x14ac:dyDescent="0.2">
      <c r="D24" s="146"/>
    </row>
    <row r="25" spans="4:4" x14ac:dyDescent="0.2">
      <c r="D25" s="146"/>
    </row>
    <row r="26" spans="4:4" x14ac:dyDescent="0.2">
      <c r="D26" s="146"/>
    </row>
    <row r="27" spans="4:4" x14ac:dyDescent="0.2">
      <c r="D27" s="146"/>
    </row>
    <row r="28" spans="4:4" x14ac:dyDescent="0.2">
      <c r="D28" s="146"/>
    </row>
    <row r="29" spans="4:4" x14ac:dyDescent="0.2">
      <c r="D29" s="146"/>
    </row>
    <row r="30" spans="4:4" x14ac:dyDescent="0.2">
      <c r="D30" s="146"/>
    </row>
    <row r="31" spans="4:4" x14ac:dyDescent="0.2">
      <c r="D31" s="146"/>
    </row>
    <row r="32" spans="4:4" x14ac:dyDescent="0.2">
      <c r="D32" s="146"/>
    </row>
    <row r="33" spans="4:4" x14ac:dyDescent="0.2">
      <c r="D33" s="146"/>
    </row>
    <row r="34" spans="4:4" x14ac:dyDescent="0.2">
      <c r="D34" s="146"/>
    </row>
    <row r="35" spans="4:4" x14ac:dyDescent="0.2">
      <c r="D35" s="146"/>
    </row>
    <row r="36" spans="4:4" x14ac:dyDescent="0.2">
      <c r="D36" s="146"/>
    </row>
    <row r="37" spans="4:4" x14ac:dyDescent="0.2">
      <c r="D37" s="146"/>
    </row>
    <row r="38" spans="4:4" x14ac:dyDescent="0.2">
      <c r="D38" s="146"/>
    </row>
    <row r="39" spans="4:4" x14ac:dyDescent="0.2">
      <c r="D39" s="146"/>
    </row>
    <row r="40" spans="4:4" x14ac:dyDescent="0.2">
      <c r="D40" s="146"/>
    </row>
    <row r="41" spans="4:4" x14ac:dyDescent="0.2">
      <c r="D41" s="146"/>
    </row>
    <row r="42" spans="4:4" x14ac:dyDescent="0.2">
      <c r="D42" s="146"/>
    </row>
    <row r="43" spans="4:4" x14ac:dyDescent="0.2">
      <c r="D43" s="146"/>
    </row>
    <row r="44" spans="4:4" x14ac:dyDescent="0.2">
      <c r="D44" s="146"/>
    </row>
    <row r="45" spans="4:4" x14ac:dyDescent="0.2">
      <c r="D45" s="146"/>
    </row>
    <row r="46" spans="4:4" x14ac:dyDescent="0.2">
      <c r="D46" s="146"/>
    </row>
    <row r="47" spans="4:4" x14ac:dyDescent="0.2">
      <c r="D47" s="146"/>
    </row>
    <row r="48" spans="4:4" x14ac:dyDescent="0.2">
      <c r="D48" s="146"/>
    </row>
    <row r="49" spans="4:4" x14ac:dyDescent="0.2">
      <c r="D49" s="146"/>
    </row>
    <row r="50" spans="4:4" x14ac:dyDescent="0.2">
      <c r="D50" s="146"/>
    </row>
    <row r="51" spans="4:4" x14ac:dyDescent="0.2">
      <c r="D51" s="146"/>
    </row>
    <row r="52" spans="4:4" x14ac:dyDescent="0.2">
      <c r="D52" s="146"/>
    </row>
    <row r="53" spans="4:4" x14ac:dyDescent="0.2">
      <c r="D53" s="146"/>
    </row>
    <row r="54" spans="4:4" x14ac:dyDescent="0.2">
      <c r="D54" s="146"/>
    </row>
    <row r="55" spans="4:4" x14ac:dyDescent="0.2">
      <c r="D55" s="146"/>
    </row>
    <row r="56" spans="4:4" x14ac:dyDescent="0.2">
      <c r="D56" s="146"/>
    </row>
    <row r="57" spans="4:4" x14ac:dyDescent="0.2">
      <c r="D57" s="146"/>
    </row>
    <row r="58" spans="4:4" x14ac:dyDescent="0.2">
      <c r="D58" s="146"/>
    </row>
    <row r="59" spans="4:4" x14ac:dyDescent="0.2">
      <c r="D59" s="146"/>
    </row>
    <row r="60" spans="4:4" x14ac:dyDescent="0.2">
      <c r="D60" s="146"/>
    </row>
    <row r="61" spans="4:4" x14ac:dyDescent="0.2">
      <c r="D61" s="146"/>
    </row>
    <row r="62" spans="4:4" x14ac:dyDescent="0.2">
      <c r="D62" s="146"/>
    </row>
    <row r="63" spans="4:4" x14ac:dyDescent="0.2">
      <c r="D63" s="146"/>
    </row>
    <row r="64" spans="4:4" x14ac:dyDescent="0.2">
      <c r="D64" s="146"/>
    </row>
    <row r="65" spans="4:4" x14ac:dyDescent="0.2">
      <c r="D65" s="146"/>
    </row>
    <row r="66" spans="4:4" x14ac:dyDescent="0.2">
      <c r="D66" s="146"/>
    </row>
    <row r="67" spans="4:4" x14ac:dyDescent="0.2">
      <c r="D67" s="146"/>
    </row>
    <row r="68" spans="4:4" x14ac:dyDescent="0.2">
      <c r="D68" s="146"/>
    </row>
    <row r="69" spans="4:4" x14ac:dyDescent="0.2">
      <c r="D69" s="146"/>
    </row>
    <row r="70" spans="4:4" x14ac:dyDescent="0.2">
      <c r="D70" s="146"/>
    </row>
    <row r="71" spans="4:4" x14ac:dyDescent="0.2">
      <c r="D71" s="146"/>
    </row>
    <row r="72" spans="4:4" x14ac:dyDescent="0.2">
      <c r="D72" s="146"/>
    </row>
    <row r="73" spans="4:4" x14ac:dyDescent="0.2">
      <c r="D73" s="146"/>
    </row>
    <row r="74" spans="4:4" x14ac:dyDescent="0.2">
      <c r="D74" s="146"/>
    </row>
    <row r="75" spans="4:4" x14ac:dyDescent="0.2">
      <c r="D75" s="146"/>
    </row>
    <row r="76" spans="4:4" x14ac:dyDescent="0.2">
      <c r="D76" s="146"/>
    </row>
    <row r="77" spans="4:4" x14ac:dyDescent="0.2">
      <c r="D77" s="146"/>
    </row>
    <row r="78" spans="4:4" x14ac:dyDescent="0.2">
      <c r="D78" s="146"/>
    </row>
    <row r="79" spans="4:4" x14ac:dyDescent="0.2">
      <c r="D79" s="146"/>
    </row>
    <row r="80" spans="4:4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sheetProtection password="B85D" sheet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38</vt:i4>
      </vt:variant>
      <vt:variant>
        <vt:lpstr>Pojmenované oblasti</vt:lpstr>
      </vt:variant>
      <vt:variant>
        <vt:i4>50</vt:i4>
      </vt:variant>
    </vt:vector>
  </HeadingPairs>
  <TitlesOfParts>
    <vt:vector size="88" baseType="lpstr">
      <vt:lpstr>Uchazeč</vt:lpstr>
      <vt:lpstr>Zakázka</vt:lpstr>
      <vt:lpstr>VzorObjekt</vt:lpstr>
      <vt:lpstr>VzorPolozky</vt:lpstr>
      <vt:lpstr>Rekapitulace Objekt 00</vt:lpstr>
      <vt:lpstr>00 01 Naklady</vt:lpstr>
      <vt:lpstr>Rekapitulace Objekt 01</vt:lpstr>
      <vt:lpstr>01 01 Pol</vt:lpstr>
      <vt:lpstr>01 02 Pol</vt:lpstr>
      <vt:lpstr>01 03 Pol</vt:lpstr>
      <vt:lpstr>01 04 Pol</vt:lpstr>
      <vt:lpstr>01 05 Pol</vt:lpstr>
      <vt:lpstr>01 06 Pol</vt:lpstr>
      <vt:lpstr>Rekapitulace Objekt 02</vt:lpstr>
      <vt:lpstr>02 01 Pol</vt:lpstr>
      <vt:lpstr>02 02 Pol</vt:lpstr>
      <vt:lpstr>02 03 Pol</vt:lpstr>
      <vt:lpstr>02 04 Pol</vt:lpstr>
      <vt:lpstr>02 05 Pol</vt:lpstr>
      <vt:lpstr>02 07 Pol</vt:lpstr>
      <vt:lpstr>02 08 Pol</vt:lpstr>
      <vt:lpstr>02 09 Pol</vt:lpstr>
      <vt:lpstr>02 10a Pol</vt:lpstr>
      <vt:lpstr>02 11 Pol</vt:lpstr>
      <vt:lpstr>02 12 Pol</vt:lpstr>
      <vt:lpstr>Rekapitulace Objekt 03</vt:lpstr>
      <vt:lpstr>03 01 Pol</vt:lpstr>
      <vt:lpstr>03 02 Pol</vt:lpstr>
      <vt:lpstr>03 03 Pol</vt:lpstr>
      <vt:lpstr>Rekapitulace Objekt 04</vt:lpstr>
      <vt:lpstr>04 01 Pol</vt:lpstr>
      <vt:lpstr>04 02 Pol</vt:lpstr>
      <vt:lpstr>Rekapitulace Objekt 05</vt:lpstr>
      <vt:lpstr>05 01 Pol</vt:lpstr>
      <vt:lpstr>Rekapitulace Objekt 06</vt:lpstr>
      <vt:lpstr>06 01 Pol</vt:lpstr>
      <vt:lpstr>Rekapitulace Objekt 07</vt:lpstr>
      <vt:lpstr>07 01 Pol</vt:lpstr>
      <vt:lpstr>Zakázka!CelkemObjekty</vt:lpstr>
      <vt:lpstr>CenaStavby</vt:lpstr>
      <vt:lpstr>Zakázka!CisloStavby</vt:lpstr>
      <vt:lpstr>MenaStavby</vt:lpstr>
      <vt:lpstr>MistoStavby</vt:lpstr>
      <vt:lpstr>Zakázka!NazevStavby</vt:lpstr>
      <vt:lpstr>Zakázka!Objednatel</vt:lpstr>
      <vt:lpstr>'00 01 Naklady'!Oblast_tisku</vt:lpstr>
      <vt:lpstr>'01 01 Pol'!Oblast_tisku</vt:lpstr>
      <vt:lpstr>'01 02 Pol'!Oblast_tisku</vt:lpstr>
      <vt:lpstr>'01 03 Pol'!Oblast_tisku</vt:lpstr>
      <vt:lpstr>'01 04 Pol'!Oblast_tisku</vt:lpstr>
      <vt:lpstr>'01 05 Pol'!Oblast_tisku</vt:lpstr>
      <vt:lpstr>'01 06 Pol'!Oblast_tisku</vt:lpstr>
      <vt:lpstr>'02 01 Pol'!Oblast_tisku</vt:lpstr>
      <vt:lpstr>'02 02 Pol'!Oblast_tisku</vt:lpstr>
      <vt:lpstr>'02 03 Pol'!Oblast_tisku</vt:lpstr>
      <vt:lpstr>'02 04 Pol'!Oblast_tisku</vt:lpstr>
      <vt:lpstr>'02 05 Pol'!Oblast_tisku</vt:lpstr>
      <vt:lpstr>'02 07 Pol'!Oblast_tisku</vt:lpstr>
      <vt:lpstr>'02 08 Pol'!Oblast_tisku</vt:lpstr>
      <vt:lpstr>'02 09 Pol'!Oblast_tisku</vt:lpstr>
      <vt:lpstr>'02 10a Pol'!Oblast_tisku</vt:lpstr>
      <vt:lpstr>'02 11 Pol'!Oblast_tisku</vt:lpstr>
      <vt:lpstr>'02 12 Pol'!Oblast_tisku</vt:lpstr>
      <vt:lpstr>'03 01 Pol'!Oblast_tisku</vt:lpstr>
      <vt:lpstr>'03 02 Pol'!Oblast_tisku</vt:lpstr>
      <vt:lpstr>'03 03 Pol'!Oblast_tisku</vt:lpstr>
      <vt:lpstr>'04 01 Pol'!Oblast_tisku</vt:lpstr>
      <vt:lpstr>'04 02 Pol'!Oblast_tisku</vt:lpstr>
      <vt:lpstr>'05 01 Pol'!Oblast_tisku</vt:lpstr>
      <vt:lpstr>'06 01 Pol'!Oblast_tisku</vt:lpstr>
      <vt:lpstr>'07 01 Pol'!Oblast_tisku</vt:lpstr>
      <vt:lpstr>'Rekapitulace Objekt 00'!Oblast_tisku</vt:lpstr>
      <vt:lpstr>'Rekapitulace Objekt 01'!Oblast_tisku</vt:lpstr>
      <vt:lpstr>'Rekapitulace Objekt 02'!Oblast_tisku</vt:lpstr>
      <vt:lpstr>'Rekapitulace Objekt 03'!Oblast_tisku</vt:lpstr>
      <vt:lpstr>'Rekapitulace Objekt 04'!Oblast_tisku</vt:lpstr>
      <vt:lpstr>'Rekapitulace Objekt 05'!Oblast_tisku</vt:lpstr>
      <vt:lpstr>'Rekapitulace Objekt 06'!Oblast_tisku</vt:lpstr>
      <vt:lpstr>'Rekapitulace Objekt 07'!Oblast_tisku</vt:lpstr>
      <vt:lpstr>Zakázka!Oblast_tisku</vt:lpstr>
      <vt:lpstr>Zakázka!omisto</vt:lpstr>
      <vt:lpstr>Zakázka!onazev</vt:lpstr>
      <vt:lpstr>Zakázka!opsc</vt:lpstr>
      <vt:lpstr>padresa</vt:lpstr>
      <vt:lpstr>pmisto</vt:lpstr>
      <vt:lpstr>Zakázka!PoptavkaID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Městský úřad</cp:lastModifiedBy>
  <cp:lastPrinted>2015-01-16T10:04:24Z</cp:lastPrinted>
  <dcterms:created xsi:type="dcterms:W3CDTF">2009-04-08T07:15:50Z</dcterms:created>
  <dcterms:modified xsi:type="dcterms:W3CDTF">2015-01-21T12:46:16Z</dcterms:modified>
</cp:coreProperties>
</file>