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01 - Parkovací stání u MŠ" sheetId="2" r:id="rId2"/>
    <sheet name="SO401 - Veřejné osvětlení" sheetId="3" r:id="rId3"/>
    <sheet name="VRN - Vedlejší rozpočtové..." sheetId="4" r:id="rId4"/>
    <sheet name="Seznam figur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'SO101 - Parkovací stání u MŠ'!$C$87:$K$414</definedName>
    <definedName name="_xlnm.Print_Area" localSheetId="1">'SO101 - Parkovací stání u MŠ'!$C$4:$J$39,'SO101 - Parkovací stání u MŠ'!$C$75:$J$414</definedName>
    <definedName name="_xlnm.Print_Titles" localSheetId="1">'SO101 - Parkovací stání u MŠ'!$87:$87</definedName>
    <definedName name="_xlnm._FilterDatabase" localSheetId="2" hidden="1">'SO401 - Veřejné osvětlení'!$C$81:$K$150</definedName>
    <definedName name="_xlnm.Print_Area" localSheetId="2">'SO401 - Veřejné osvětlení'!$C$4:$J$39,'SO401 - Veřejné osvětlení'!$C$69:$J$150</definedName>
    <definedName name="_xlnm.Print_Titles" localSheetId="2">'SO401 - Veřejné osvětlení'!$81:$81</definedName>
    <definedName name="_xlnm._FilterDatabase" localSheetId="3" hidden="1">'VRN - Vedlejší rozpočtové...'!$C$83:$K$103</definedName>
    <definedName name="_xlnm.Print_Area" localSheetId="3">'VRN - Vedlejší rozpočtové...'!$C$4:$J$39,'VRN - Vedlejší rozpočtové...'!$C$71:$J$103</definedName>
    <definedName name="_xlnm.Print_Titles" localSheetId="3">'VRN - Vedlejší rozpočtové...'!$83:$83</definedName>
    <definedName name="_xlnm.Print_Area" localSheetId="4">'Seznam figur'!$C$4:$G$78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03"/>
  <c r="BH103"/>
  <c r="BG103"/>
  <c r="BF103"/>
  <c r="T103"/>
  <c r="T102"/>
  <c r="R103"/>
  <c r="R102"/>
  <c r="P103"/>
  <c r="P102"/>
  <c r="BI100"/>
  <c r="BH100"/>
  <c r="BG100"/>
  <c r="BF100"/>
  <c r="T100"/>
  <c r="T99"/>
  <c r="R100"/>
  <c r="R99"/>
  <c r="P100"/>
  <c r="P99"/>
  <c r="BI97"/>
  <c r="BH97"/>
  <c r="BG97"/>
  <c r="BF97"/>
  <c r="T97"/>
  <c r="T96"/>
  <c r="R97"/>
  <c r="R96"/>
  <c r="P97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1"/>
  <c r="J80"/>
  <c r="F78"/>
  <c r="E76"/>
  <c r="J55"/>
  <c r="J54"/>
  <c r="F52"/>
  <c r="E50"/>
  <c r="J18"/>
  <c r="E18"/>
  <c r="F55"/>
  <c r="J17"/>
  <c r="J15"/>
  <c r="E15"/>
  <c r="F80"/>
  <c r="J14"/>
  <c r="J12"/>
  <c r="J52"/>
  <c r="E7"/>
  <c r="E48"/>
  <c i="3" r="J37"/>
  <c r="J36"/>
  <c i="1" r="AY56"/>
  <c i="3" r="J35"/>
  <c i="1" r="AX56"/>
  <c i="3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6"/>
  <c r="E74"/>
  <c r="J55"/>
  <c r="J54"/>
  <c r="F52"/>
  <c r="E50"/>
  <c r="J18"/>
  <c r="E18"/>
  <c r="F79"/>
  <c r="J17"/>
  <c r="J15"/>
  <c r="E15"/>
  <c r="F78"/>
  <c r="J14"/>
  <c r="J12"/>
  <c r="J76"/>
  <c r="E7"/>
  <c r="E48"/>
  <c i="2" r="J37"/>
  <c r="J36"/>
  <c i="1" r="AY55"/>
  <c i="2" r="J35"/>
  <c i="1" r="AX55"/>
  <c i="2"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T396"/>
  <c r="R397"/>
  <c r="R396"/>
  <c r="P397"/>
  <c r="P396"/>
  <c r="BI394"/>
  <c r="BH394"/>
  <c r="BG394"/>
  <c r="BF394"/>
  <c r="T394"/>
  <c r="R394"/>
  <c r="P394"/>
  <c r="BI387"/>
  <c r="BH387"/>
  <c r="BG387"/>
  <c r="BF387"/>
  <c r="T387"/>
  <c r="R387"/>
  <c r="P387"/>
  <c r="BI384"/>
  <c r="BH384"/>
  <c r="BG384"/>
  <c r="BF384"/>
  <c r="T384"/>
  <c r="R384"/>
  <c r="P384"/>
  <c r="BI377"/>
  <c r="BH377"/>
  <c r="BG377"/>
  <c r="BF377"/>
  <c r="T377"/>
  <c r="R377"/>
  <c r="P377"/>
  <c r="BI375"/>
  <c r="BH375"/>
  <c r="BG375"/>
  <c r="BF375"/>
  <c r="T375"/>
  <c r="R375"/>
  <c r="P375"/>
  <c r="BI369"/>
  <c r="BH369"/>
  <c r="BG369"/>
  <c r="BF369"/>
  <c r="T369"/>
  <c r="R369"/>
  <c r="P369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3"/>
  <c r="BH213"/>
  <c r="BG213"/>
  <c r="BF213"/>
  <c r="T213"/>
  <c r="R213"/>
  <c r="P213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5"/>
  <c r="BH195"/>
  <c r="BG195"/>
  <c r="BF195"/>
  <c r="T195"/>
  <c r="R195"/>
  <c r="P195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34"/>
  <c r="BH134"/>
  <c r="BG134"/>
  <c r="BF134"/>
  <c r="T134"/>
  <c r="R134"/>
  <c r="P134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J85"/>
  <c r="J84"/>
  <c r="F82"/>
  <c r="E80"/>
  <c r="J55"/>
  <c r="J54"/>
  <c r="F52"/>
  <c r="E50"/>
  <c r="J18"/>
  <c r="E18"/>
  <c r="F85"/>
  <c r="J17"/>
  <c r="J15"/>
  <c r="E15"/>
  <c r="F84"/>
  <c r="J14"/>
  <c r="J12"/>
  <c r="J82"/>
  <c r="E7"/>
  <c r="E78"/>
  <c i="1" r="L50"/>
  <c r="AM50"/>
  <c r="AM49"/>
  <c r="L49"/>
  <c r="AM47"/>
  <c r="L47"/>
  <c r="L45"/>
  <c r="L44"/>
  <c i="2" r="BK205"/>
  <c r="BK195"/>
  <c r="BK186"/>
  <c r="J180"/>
  <c r="J134"/>
  <c r="BK95"/>
  <c r="BK153"/>
  <c r="J122"/>
  <c r="J112"/>
  <c r="J401"/>
  <c r="BK384"/>
  <c r="BK375"/>
  <c r="BK364"/>
  <c r="BK359"/>
  <c r="J357"/>
  <c r="J349"/>
  <c r="J345"/>
  <c r="J339"/>
  <c r="J336"/>
  <c r="J328"/>
  <c r="J323"/>
  <c r="J317"/>
  <c r="BK311"/>
  <c r="BK303"/>
  <c r="BK297"/>
  <c r="J291"/>
  <c r="J286"/>
  <c r="J278"/>
  <c r="BK272"/>
  <c r="BK267"/>
  <c r="BK261"/>
  <c r="BK257"/>
  <c r="BK249"/>
  <c r="J245"/>
  <c r="J234"/>
  <c r="J228"/>
  <c r="J222"/>
  <c r="J213"/>
  <c r="J413"/>
  <c r="BK407"/>
  <c r="J387"/>
  <c r="BK175"/>
  <c r="BK147"/>
  <c r="BK112"/>
  <c r="BK91"/>
  <c i="3" r="BK137"/>
  <c r="J123"/>
  <c r="BK103"/>
  <c r="BK109"/>
  <c r="BK100"/>
  <c r="BK90"/>
  <c r="J145"/>
  <c r="J137"/>
  <c r="BK115"/>
  <c r="BK93"/>
  <c r="J149"/>
  <c r="BK134"/>
  <c r="BK117"/>
  <c r="J97"/>
  <c r="J90"/>
  <c i="4" r="J87"/>
  <c r="BK94"/>
  <c r="BK87"/>
  <c r="J94"/>
  <c i="2" r="J205"/>
  <c r="J195"/>
  <c r="J186"/>
  <c r="BK170"/>
  <c r="J132"/>
  <c r="J91"/>
  <c r="J147"/>
  <c r="BK117"/>
  <c r="J95"/>
  <c r="J397"/>
  <c r="BK377"/>
  <c r="J369"/>
  <c r="J362"/>
  <c r="BK357"/>
  <c r="BK349"/>
  <c r="BK345"/>
  <c r="BK339"/>
  <c r="BK336"/>
  <c r="BK328"/>
  <c r="BK323"/>
  <c r="BK317"/>
  <c r="J311"/>
  <c r="J303"/>
  <c r="BK291"/>
  <c r="J288"/>
  <c r="J283"/>
  <c r="J275"/>
  <c r="J269"/>
  <c r="J263"/>
  <c r="J259"/>
  <c r="J253"/>
  <c r="BK238"/>
  <c r="BK230"/>
  <c r="BK226"/>
  <c r="BK220"/>
  <c r="J210"/>
  <c r="J411"/>
  <c r="BK405"/>
  <c r="BK180"/>
  <c r="BK150"/>
  <c r="BK122"/>
  <c r="BK100"/>
  <c i="3" r="BK145"/>
  <c r="J126"/>
  <c r="J107"/>
  <c r="BK111"/>
  <c r="BK105"/>
  <c r="J99"/>
  <c r="J94"/>
  <c r="J85"/>
  <c r="J142"/>
  <c r="BK126"/>
  <c r="J109"/>
  <c r="BK91"/>
  <c r="J147"/>
  <c r="J128"/>
  <c r="J115"/>
  <c r="J96"/>
  <c i="4" r="F37"/>
  <c i="2" r="BK387"/>
  <c r="J202"/>
  <c r="J189"/>
  <c r="J175"/>
  <c r="J150"/>
  <c r="J100"/>
  <c r="J170"/>
  <c r="BK134"/>
  <c r="BK105"/>
  <c r="BK401"/>
  <c r="BK394"/>
  <c r="J377"/>
  <c r="BK369"/>
  <c r="BK362"/>
  <c r="J355"/>
  <c r="BK347"/>
  <c r="BK342"/>
  <c r="BK338"/>
  <c r="J333"/>
  <c r="J326"/>
  <c r="J319"/>
  <c r="J313"/>
  <c r="J307"/>
  <c r="J300"/>
  <c r="BK288"/>
  <c r="BK283"/>
  <c r="BK275"/>
  <c r="BK269"/>
  <c r="BK263"/>
  <c r="BK259"/>
  <c r="J257"/>
  <c r="J249"/>
  <c r="J238"/>
  <c r="J230"/>
  <c r="J226"/>
  <c r="J220"/>
  <c r="BK210"/>
  <c r="BK411"/>
  <c r="J405"/>
  <c r="J183"/>
  <c r="J153"/>
  <c r="J127"/>
  <c r="J105"/>
  <c i="3" r="BK142"/>
  <c r="J117"/>
  <c r="BK99"/>
  <c r="J103"/>
  <c r="BK97"/>
  <c r="BK88"/>
  <c r="BK147"/>
  <c r="BK140"/>
  <c r="BK120"/>
  <c r="J102"/>
  <c r="J88"/>
  <c r="J144"/>
  <c r="BK123"/>
  <c r="BK113"/>
  <c r="J93"/>
  <c r="BK85"/>
  <c i="4" r="BK97"/>
  <c r="J97"/>
  <c r="J92"/>
  <c r="BK103"/>
  <c r="BK92"/>
  <c i="2" r="J394"/>
  <c r="BK202"/>
  <c r="BK189"/>
  <c r="BK183"/>
  <c r="BK157"/>
  <c r="BK127"/>
  <c i="1" r="AS54"/>
  <c i="2" r="J384"/>
  <c r="J375"/>
  <c r="J364"/>
  <c r="J359"/>
  <c r="BK355"/>
  <c r="J347"/>
  <c r="J342"/>
  <c r="J338"/>
  <c r="BK333"/>
  <c r="BK326"/>
  <c r="BK319"/>
  <c r="BK313"/>
  <c r="BK307"/>
  <c r="BK300"/>
  <c r="J297"/>
  <c r="BK286"/>
  <c r="BK278"/>
  <c r="J272"/>
  <c r="J267"/>
  <c r="J261"/>
  <c r="BK253"/>
  <c r="BK245"/>
  <c r="BK234"/>
  <c r="BK228"/>
  <c r="BK222"/>
  <c r="BK213"/>
  <c r="BK413"/>
  <c r="J407"/>
  <c r="BK397"/>
  <c r="J157"/>
  <c r="BK132"/>
  <c r="J117"/>
  <c i="3" r="BK149"/>
  <c r="J134"/>
  <c r="J113"/>
  <c r="BK94"/>
  <c r="BK107"/>
  <c r="BK102"/>
  <c r="BK96"/>
  <c r="BK87"/>
  <c r="BK144"/>
  <c r="BK128"/>
  <c r="J111"/>
  <c r="J100"/>
  <c r="J87"/>
  <c r="J140"/>
  <c r="J120"/>
  <c r="J105"/>
  <c r="J91"/>
  <c i="4" r="J103"/>
  <c r="BK100"/>
  <c r="BK90"/>
  <c r="J100"/>
  <c r="J90"/>
  <c i="2" l="1" r="T90"/>
  <c r="T282"/>
  <c r="BK290"/>
  <c r="J290"/>
  <c r="J63"/>
  <c r="P325"/>
  <c r="BK374"/>
  <c r="J374"/>
  <c r="J65"/>
  <c r="R400"/>
  <c r="R399"/>
  <c i="4" r="P86"/>
  <c r="P85"/>
  <c r="P84"/>
  <c i="1" r="AU57"/>
  <c i="2" r="P90"/>
  <c r="P89"/>
  <c r="P88"/>
  <c i="1" r="AU55"/>
  <c i="2" r="BK282"/>
  <c r="J282"/>
  <c r="J62"/>
  <c r="R290"/>
  <c r="R325"/>
  <c r="P374"/>
  <c r="BK400"/>
  <c r="J400"/>
  <c r="J68"/>
  <c i="3" r="BK84"/>
  <c r="J84"/>
  <c r="J61"/>
  <c r="T84"/>
  <c r="P119"/>
  <c r="R119"/>
  <c i="4" r="BK86"/>
  <c i="2" r="BK90"/>
  <c r="J90"/>
  <c r="J61"/>
  <c r="P282"/>
  <c r="P290"/>
  <c r="T325"/>
  <c r="R374"/>
  <c r="T400"/>
  <c r="T399"/>
  <c i="3" r="R84"/>
  <c r="R83"/>
  <c r="R82"/>
  <c r="BK119"/>
  <c r="J119"/>
  <c r="J62"/>
  <c r="T119"/>
  <c i="4" r="T86"/>
  <c r="T85"/>
  <c r="T84"/>
  <c i="2" r="R90"/>
  <c r="R89"/>
  <c r="R88"/>
  <c r="R282"/>
  <c r="T290"/>
  <c r="BK325"/>
  <c r="J325"/>
  <c r="J64"/>
  <c r="T374"/>
  <c r="P400"/>
  <c r="P399"/>
  <c i="3" r="P84"/>
  <c r="P83"/>
  <c r="P82"/>
  <c i="1" r="AU56"/>
  <c i="4" r="R86"/>
  <c r="R85"/>
  <c r="R84"/>
  <c i="2" r="BK396"/>
  <c r="J396"/>
  <c r="J66"/>
  <c i="4" r="BK99"/>
  <c r="J99"/>
  <c r="J63"/>
  <c r="BK96"/>
  <c r="J96"/>
  <c r="J62"/>
  <c r="BK102"/>
  <c r="J102"/>
  <c r="J64"/>
  <c i="3" r="BK83"/>
  <c r="J83"/>
  <c r="J60"/>
  <c i="4" r="F54"/>
  <c r="E74"/>
  <c r="J78"/>
  <c r="F81"/>
  <c r="BE87"/>
  <c r="BE103"/>
  <c r="BE97"/>
  <c r="BE100"/>
  <c r="BE90"/>
  <c r="BE92"/>
  <c r="BE94"/>
  <c i="1" r="BD57"/>
  <c i="3" r="F54"/>
  <c r="E72"/>
  <c r="BE93"/>
  <c r="BE99"/>
  <c r="BE102"/>
  <c r="BE115"/>
  <c r="BE117"/>
  <c r="BE126"/>
  <c r="BE128"/>
  <c r="BE142"/>
  <c r="BE145"/>
  <c r="BE149"/>
  <c r="F55"/>
  <c r="BE87"/>
  <c r="BE94"/>
  <c r="BE96"/>
  <c r="BE103"/>
  <c r="BE105"/>
  <c r="BE107"/>
  <c r="BE111"/>
  <c r="BE113"/>
  <c r="BE123"/>
  <c r="BE91"/>
  <c r="J52"/>
  <c r="BE85"/>
  <c r="BE88"/>
  <c r="BE90"/>
  <c r="BE97"/>
  <c r="BE100"/>
  <c r="BE109"/>
  <c r="BE120"/>
  <c r="BE134"/>
  <c r="BE137"/>
  <c r="BE140"/>
  <c r="BE144"/>
  <c r="BE147"/>
  <c i="2" r="E48"/>
  <c r="J52"/>
  <c r="BE95"/>
  <c r="BE405"/>
  <c r="BE407"/>
  <c r="BE411"/>
  <c r="BE413"/>
  <c r="BE205"/>
  <c r="BE210"/>
  <c r="BE213"/>
  <c r="BE220"/>
  <c r="BE222"/>
  <c r="BE226"/>
  <c r="BE228"/>
  <c r="BE230"/>
  <c r="BE234"/>
  <c r="BE238"/>
  <c r="BE245"/>
  <c r="BE249"/>
  <c r="BE253"/>
  <c r="BE257"/>
  <c r="BE259"/>
  <c r="BE261"/>
  <c r="BE263"/>
  <c r="BE267"/>
  <c r="BE269"/>
  <c r="BE272"/>
  <c r="BE275"/>
  <c r="BE278"/>
  <c r="BE283"/>
  <c r="BE286"/>
  <c r="BE288"/>
  <c r="BE291"/>
  <c r="BE297"/>
  <c r="BE300"/>
  <c r="BE303"/>
  <c r="BE307"/>
  <c r="BE311"/>
  <c r="BE313"/>
  <c r="BE317"/>
  <c r="BE319"/>
  <c r="BE323"/>
  <c r="BE326"/>
  <c r="BE328"/>
  <c r="BE333"/>
  <c r="BE336"/>
  <c r="BE338"/>
  <c r="BE339"/>
  <c r="BE342"/>
  <c r="BE345"/>
  <c r="BE347"/>
  <c r="BE349"/>
  <c r="BE355"/>
  <c r="BE357"/>
  <c r="BE359"/>
  <c r="BE362"/>
  <c r="BE364"/>
  <c r="BE369"/>
  <c r="BE375"/>
  <c r="BE377"/>
  <c r="BE394"/>
  <c r="BE397"/>
  <c r="F55"/>
  <c r="BE91"/>
  <c r="BE100"/>
  <c r="BE112"/>
  <c r="BE117"/>
  <c r="BE122"/>
  <c r="BE127"/>
  <c r="BE170"/>
  <c r="BE180"/>
  <c r="BE384"/>
  <c r="F54"/>
  <c r="BE105"/>
  <c r="BE132"/>
  <c r="BE134"/>
  <c r="BE147"/>
  <c r="BE150"/>
  <c r="BE153"/>
  <c r="BE157"/>
  <c r="BE175"/>
  <c r="BE183"/>
  <c r="BE186"/>
  <c r="BE189"/>
  <c r="BE195"/>
  <c r="BE202"/>
  <c r="BE387"/>
  <c r="BE401"/>
  <c r="F35"/>
  <c i="1" r="BB55"/>
  <c i="2" r="F37"/>
  <c i="1" r="BD55"/>
  <c i="2" r="F34"/>
  <c i="1" r="BA55"/>
  <c i="3" r="F36"/>
  <c i="1" r="BC56"/>
  <c i="3" r="F35"/>
  <c i="1" r="BB56"/>
  <c i="4" r="F35"/>
  <c i="1" r="BB57"/>
  <c i="2" r="J34"/>
  <c i="1" r="AW55"/>
  <c i="3" r="J34"/>
  <c i="1" r="AW56"/>
  <c i="3" r="F37"/>
  <c i="1" r="BD56"/>
  <c i="4" r="F34"/>
  <c i="1" r="BA57"/>
  <c i="2" r="F36"/>
  <c i="1" r="BC55"/>
  <c i="3" r="F34"/>
  <c i="1" r="BA56"/>
  <c i="4" r="J34"/>
  <c i="1" r="AW57"/>
  <c i="4" r="F36"/>
  <c i="1" r="BC57"/>
  <c i="4" l="1" r="BK85"/>
  <c r="J85"/>
  <c r="J60"/>
  <c i="3" r="T83"/>
  <c r="T82"/>
  <c i="2" r="T89"/>
  <c r="T88"/>
  <c r="BK399"/>
  <c r="J399"/>
  <c r="J67"/>
  <c i="4" r="J86"/>
  <c r="J61"/>
  <c i="2" r="BK89"/>
  <c r="J89"/>
  <c r="J60"/>
  <c i="3" r="BK82"/>
  <c r="J82"/>
  <c i="1" r="AU54"/>
  <c i="3" r="F33"/>
  <c i="1" r="AZ56"/>
  <c i="3" r="J30"/>
  <c i="1" r="AG56"/>
  <c r="BC54"/>
  <c r="W32"/>
  <c i="4" r="F33"/>
  <c i="1" r="AZ57"/>
  <c r="BA54"/>
  <c r="W30"/>
  <c i="2" r="F33"/>
  <c i="1" r="AZ55"/>
  <c i="2" r="J33"/>
  <c i="1" r="AV55"/>
  <c r="AT55"/>
  <c i="3" r="J33"/>
  <c i="1" r="AV56"/>
  <c r="AT56"/>
  <c i="4" r="J33"/>
  <c i="1" r="AV57"/>
  <c r="AT57"/>
  <c r="BB54"/>
  <c r="W31"/>
  <c r="BD54"/>
  <c r="W33"/>
  <c i="4" l="1" r="BK84"/>
  <c r="J84"/>
  <c i="2" r="BK88"/>
  <c r="J88"/>
  <c r="J59"/>
  <c i="1" r="AN56"/>
  <c i="3" r="J59"/>
  <c r="J39"/>
  <c i="4" r="J30"/>
  <c i="1" r="AG57"/>
  <c r="AX54"/>
  <c r="AZ54"/>
  <c r="W29"/>
  <c r="AW54"/>
  <c r="AK30"/>
  <c r="AY54"/>
  <c i="4" l="1" r="J39"/>
  <c r="J59"/>
  <c i="1" r="AN57"/>
  <c r="AV54"/>
  <c r="AK29"/>
  <c i="2" r="J30"/>
  <c i="1" r="AG55"/>
  <c r="AN55"/>
  <c i="2" l="1" r="J39"/>
  <c i="1"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<sst xmlns="http://schemas.openxmlformats.org/spreadsheetml/2006/main">
  <si>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</si>
  <si>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</si>
  <si>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</si>
  <si>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</si>
  <si>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</si>
  <si>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{6a8c8be4-83b1-4f9f-bce9-5800e87d18e2}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</si>
  <si>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</si>
  <si>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</si>
  <si>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</si>
  <si>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</si>
  <si>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</si>
  <si>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</si>
  <si>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</si>
  <si>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</si>
  <si>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R_009a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</si>
  <si>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</si>
  <si>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</si>
  <si>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Řešení dopravní situace u MŠ Plešivec, Český Krumlov</t>
  </si>
  <si>
    <t>KSO:</t>
  </si>
  <si>
    <t>822 29</t>
  </si>
  <si>
    <t>CC-CZ:</t>
  </si>
  <si>
    <t>21122</t>
  </si>
  <si>
    <t>Místo:</t>
  </si>
  <si>
    <t>Český Krumlov</t>
  </si>
  <si>
    <t>Datum:</t>
  </si>
  <si>
    <t>30. 5. 2024</t>
  </si>
  <si>
    <t>CZ-CPV:</t>
  </si>
  <si>
    <t>45233000-9</t>
  </si>
  <si>
    <t>CZ-CPA:</t>
  </si>
  <si>
    <t>42.11.2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</si>
  <si>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</si>
  <si>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</si>
  <si>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</si>
  <si>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</si>
  <si>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</si>
  <si>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</si>
  <si>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</si>
  <si>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</si>
  <si>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Ing. Jan Rambousek</t>
  </si>
  <si>
    <t>True</t>
  </si>
  <si>
    <t>Zpracovatel:</t>
  </si>
  <si>
    <t>Ing. Eva Horčičková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</si>
  <si>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</si>
  <si>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</si>
  <si>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</si>
  <si>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</si>
  <si>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</si>
  <si>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</si>
  <si>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</si>
  <si>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</si>
  <si>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</si>
  <si>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</si>
  <si>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</si>
  <si>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</si>
  <si>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</si>
  <si>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</si>
  <si>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</si>
  <si>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</si>
  <si>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</si>
  <si>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</si>
  <si>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</si>
  <si>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</si>
  <si>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</si>
  <si>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</si>
  <si>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</si>
  <si>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</si>
  <si>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</si>
  <si>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</si>
  <si>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</si>
  <si>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</si>
  <si>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</si>
  <si>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</si>
  <si>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</si>
  <si>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</si>
  <si>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</si>
  <si>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</si>
  <si>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</si>
  <si>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</si>
  <si>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</si>
  <si>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</si>
  <si>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</si>
  <si>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</si>
  <si>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</si>
  <si>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</si>
  <si>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Parkovací stání u MŠ</t>
  </si>
  <si>
    <t>STA</t>
  </si>
  <si>
    <t>1</t>
  </si>
  <si>
    <t>{c435fea2-b4b0-462a-958c-8a0be8d8c76b}</t>
  </si>
  <si>
    <t>2</t>
  </si>
  <si>
    <t>SO401</t>
  </si>
  <si>
    <t>Veřejné osvětlení</t>
  </si>
  <si>
    <t>{b66bd7f6-9d89-4cad-998f-b1d5177ec7d2}</t>
  </si>
  <si>
    <t>822 55</t>
  </si>
  <si>
    <t>VRN</t>
  </si>
  <si>
    <t>Vedlejší rozpočtové náklady</t>
  </si>
  <si>
    <t>{611fe6d2-9d24-4fce-86dd-698ce1e8bcb8}</t>
  </si>
  <si>
    <t>zel</t>
  </si>
  <si>
    <t>plocha obnovy zeleně</t>
  </si>
  <si>
    <t>m2</t>
  </si>
  <si>
    <t>29</t>
  </si>
  <si>
    <t>ZDč_60r</t>
  </si>
  <si>
    <t>plocha červené reliéfní dlažby, pochozí, tl.60mm</t>
  </si>
  <si>
    <t>2,4</t>
  </si>
  <si>
    <t>KRYCÍ LIST SOUPISU PRACÍ</t>
  </si>
  <si>
    <t>ZDa_80</t>
  </si>
  <si>
    <t>plocha distanční dlažby tl.80mm, pojížděná</t>
  </si>
  <si>
    <t>180</t>
  </si>
  <si>
    <t>voda1</t>
  </si>
  <si>
    <t>potřeba vody pro zálivku vysazených stromů</t>
  </si>
  <si>
    <t>m3</t>
  </si>
  <si>
    <t>0,7</t>
  </si>
  <si>
    <t>voda2</t>
  </si>
  <si>
    <t>potřeba vody pro zálivku trávníku</t>
  </si>
  <si>
    <t>0,435</t>
  </si>
  <si>
    <t>o1</t>
  </si>
  <si>
    <t>objem zeminy k odvozu na skládku</t>
  </si>
  <si>
    <t>117,46</t>
  </si>
  <si>
    <t>Objekt:</t>
  </si>
  <si>
    <t>o2</t>
  </si>
  <si>
    <t>odvoz přebytečné ornice</t>
  </si>
  <si>
    <t>46,566</t>
  </si>
  <si>
    <t>SO101 - Parkovací stání u MŠ</t>
  </si>
  <si>
    <t>ZD_80</t>
  </si>
  <si>
    <t>plocha pojížděné ZD, šedá, tl.80mm</t>
  </si>
  <si>
    <t>14</t>
  </si>
  <si>
    <t>ACO8</t>
  </si>
  <si>
    <t>nový chodník s živ.povrchem, ACO8CH</t>
  </si>
  <si>
    <t>123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</si>
  <si>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</si>
  <si>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</si>
  <si>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</si>
  <si>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</si>
  <si>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</si>
  <si>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</si>
  <si>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</si>
  <si>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</si>
  <si>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</si>
  <si>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</si>
  <si>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</si>
  <si>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</si>
  <si>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</si>
  <si>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</si>
  <si>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</si>
  <si>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</si>
  <si>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</si>
  <si>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</si>
  <si>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</si>
  <si>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</si>
  <si>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</si>
  <si>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</si>
  <si>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</si>
  <si>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</si>
  <si>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</si>
  <si>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</si>
  <si>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</si>
  <si>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</si>
  <si>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</si>
  <si>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</si>
  <si>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</si>
  <si>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112251101</t>
  </si>
  <si>
    <t>Odstranění pařezů strojně s jejich vykopáním nebo vytrháním průměru přes 100 do 300 mm</t>
  </si>
  <si>
    <t>kus</t>
  </si>
  <si>
    <t>4</t>
  </si>
  <si>
    <t>995094293</t>
  </si>
  <si>
    <t>Online PSC</t>
  </si>
  <si>
    <t>https://podminky.urs.cz/item/CS_URS_2024_01/112251101</t>
  </si>
  <si>
    <t>VV</t>
  </si>
  <si>
    <t>odstranění stávajících pařezů</t>
  </si>
  <si>
    <t>"dle sit C2.1" 3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</si>
  <si>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</si>
  <si>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</si>
  <si>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-1608311125</t>
  </si>
  <si>
    <t>https://podminky.urs.cz/item/CS_URS_2024_01/113107162</t>
  </si>
  <si>
    <t>stáv.chodník - odstr.podkl.vrstev, předpoklad tl.170mm</t>
  </si>
  <si>
    <t>"odměřeno ze sit C2.1" 99,0</t>
  </si>
  <si>
    <t>Součet</t>
  </si>
  <si>
    <t>3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</si>
  <si>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</si>
  <si>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</si>
  <si>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1076262457</t>
  </si>
  <si>
    <t>https://podminky.urs.cz/item/CS_URS_2024_01/113107182</t>
  </si>
  <si>
    <t>stáv.chodník - odstr. živ.krytu</t>
  </si>
  <si>
    <t>119005151</t>
  </si>
  <si>
    <t>Vytyčení výsadeb s rozmístěním rostlin dle projektové dokumentace solitérních do 10 kusů</t>
  </si>
  <si>
    <t>-1270516881</t>
  </si>
  <si>
    <t>https://podminky.urs.cz/item/CS_URS_2024_01/119005151</t>
  </si>
  <si>
    <t>nová výsadba</t>
  </si>
  <si>
    <t>přesazované stromy a keře</t>
  </si>
  <si>
    <t>2+2</t>
  </si>
  <si>
    <t>5</t>
  </si>
  <si>
    <t>121151113</t>
  </si>
  <si>
    <t>Sejmutí ornice strojně při souvislé ploše přes 100 do 500 m2, tl. vrstvy do 200 mm</t>
  </si>
  <si>
    <t>-919262790</t>
  </si>
  <si>
    <t>https://podminky.urs.cz/item/CS_URS_2024_01/121151113</t>
  </si>
  <si>
    <t>stáv.zeleň v místě stavby, tl.200mm</t>
  </si>
  <si>
    <t>"odměřeno ze sit C2.1" 260,0</t>
  </si>
  <si>
    <t>6</t>
  </si>
  <si>
    <t>131251104</t>
  </si>
  <si>
    <t>Hloubení nezapažených jam a zářezů strojně s urovnáním dna do předepsaného profilu a spádu v hornině třídy těžitelnosti I skupiny 3 přes 100 do 500 m3</t>
  </si>
  <si>
    <t>-101607930</t>
  </si>
  <si>
    <t>https://podminky.urs.cz/item/CS_URS_2024_01/131251104</t>
  </si>
  <si>
    <t>výkop na úroveň pláně nových konstrukcí zpevněných ploch</t>
  </si>
  <si>
    <t>"plocha dle řezu D3.1; odměřeno" 2,6*45,0</t>
  </si>
  <si>
    <t>7</t>
  </si>
  <si>
    <t>132251101</t>
  </si>
  <si>
    <t>Hloubení nezapažených rýh šířky do 800 mm strojně s urovnáním dna do předepsaného profilu a spádu v hornině třídy těžitelnosti I skupiny 3 do 20 m3</t>
  </si>
  <si>
    <t>111207236</t>
  </si>
  <si>
    <t>https://podminky.urs.cz/item/CS_URS_2024_01/132251101</t>
  </si>
  <si>
    <t>vyhloubení rýhy pro drenáž</t>
  </si>
  <si>
    <t>0,4*0,45*47,0</t>
  </si>
  <si>
    <t>8</t>
  </si>
  <si>
    <t>139001101</t>
  </si>
  <si>
    <t>Příplatek k cenám hloubených vykopávek za ztížení vykopávky v blízkosti podzemního vedení nebo výbušnin pro jakoukoliv třídu horniny</t>
  </si>
  <si>
    <t>2144709899</t>
  </si>
  <si>
    <t>https://podminky.urs.cz/item/CS_URS_2024_01/139001101</t>
  </si>
  <si>
    <t>zemní práce v blízkosti vedení IS</t>
  </si>
  <si>
    <t>"odhadem 10% objemu výkopu" (117+8,46)*0,1</t>
  </si>
  <si>
    <t>9</t>
  </si>
  <si>
    <t>162201421</t>
  </si>
  <si>
    <t>Vodorovné přemístění větví, kmenů nebo pařezů s naložením, složením a dopravou do 1000 m pařezů kmenů, průměru přes 100 do 300 mm</t>
  </si>
  <si>
    <t>-2088394699</t>
  </si>
  <si>
    <t>https://podminky.urs.cz/item/CS_URS_2024_01/162201421</t>
  </si>
  <si>
    <t>10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</si>
  <si>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</si>
  <si>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</si>
  <si>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1131427182</t>
  </si>
  <si>
    <t>https://podminky.urs.cz/item/CS_URS_2024_01/162251102</t>
  </si>
  <si>
    <t>ornice na staveništní skládku</t>
  </si>
  <si>
    <t>260,0*0,2</t>
  </si>
  <si>
    <t>výkopek na staveništní skládku</t>
  </si>
  <si>
    <t>117,0+8,46</t>
  </si>
  <si>
    <t>výkopek do násypu</t>
  </si>
  <si>
    <t>8,0</t>
  </si>
  <si>
    <t>ornice pro novou zeleň</t>
  </si>
  <si>
    <t>zel*0,15</t>
  </si>
  <si>
    <t>ornice pro terénní úpravy výsadeb</t>
  </si>
  <si>
    <t>"pol. 10364101" (0,354+1,272)/1,5</t>
  </si>
  <si>
    <t>11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</si>
  <si>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</si>
  <si>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</si>
  <si>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1458089934</t>
  </si>
  <si>
    <t>https://podminky.urs.cz/item/CS_URS_2024_01/162301971</t>
  </si>
  <si>
    <t>3*19 'Přepočtené koeficientem množství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</si>
  <si>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</si>
  <si>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</si>
  <si>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-1128871299</t>
  </si>
  <si>
    <t>https://podminky.urs.cz/item/CS_URS_2024_01/162751117</t>
  </si>
  <si>
    <t>o1+o2</t>
  </si>
  <si>
    <t>13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</si>
  <si>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</si>
  <si>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</si>
  <si>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468971564</t>
  </si>
  <si>
    <t>https://podminky.urs.cz/item/CS_URS_2024_01/162751119</t>
  </si>
  <si>
    <t>164,026*10 'Přepočtené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</si>
  <si>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</si>
  <si>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</si>
  <si>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661081930</t>
  </si>
  <si>
    <t>https://podminky.urs.cz/item/CS_URS_2024_01/167151101</t>
  </si>
  <si>
    <t>výkopek k odvozu na skládku</t>
  </si>
  <si>
    <t>117,0+8,46-8,0</t>
  </si>
  <si>
    <t>přebytek ornice k odvozu</t>
  </si>
  <si>
    <t>260,0*0,2-zel*0,15-1,084</t>
  </si>
  <si>
    <t>15</t>
  </si>
  <si>
    <t>171151103</t>
  </si>
  <si>
    <t>Uložení sypanin do násypů strojně s rozprostřením sypaniny ve vrstvách a s hrubým urovnáním zhutněných z hornin soudržných jakékoliv třídy těžitelnosti</t>
  </si>
  <si>
    <t>2033135365</t>
  </si>
  <si>
    <t>https://podminky.urs.cz/item/CS_URS_2024_01/171151103</t>
  </si>
  <si>
    <t>terénní úpravy, dosypání výkopovou zeminou</t>
  </si>
  <si>
    <t>"viz sit" 8,0</t>
  </si>
  <si>
    <t>16</t>
  </si>
  <si>
    <t>181351113</t>
  </si>
  <si>
    <t>Rozprostření a urovnání ornice v rovině nebo ve svahu sklonu do 1:5 strojně při souvislé ploše přes 500 m2, tl. vrstvy do 200 mm</t>
  </si>
  <si>
    <t>1877935121</t>
  </si>
  <si>
    <t>https://podminky.urs.cz/item/CS_URS_2024_01/181351113</t>
  </si>
  <si>
    <t>nová plocha zeleně:</t>
  </si>
  <si>
    <t>"dle sit C2.1; odměřeno" 29,0</t>
  </si>
  <si>
    <t>17</t>
  </si>
  <si>
    <t>181411131</t>
  </si>
  <si>
    <t>Založení trávníku na půdě předem připravené plochy do 1000 m2 výsevem včetně utažení parkového v rovině nebo na svahu do 1:5</t>
  </si>
  <si>
    <t>1797726576</t>
  </si>
  <si>
    <t>https://podminky.urs.cz/item/CS_URS_2024_01/181411131</t>
  </si>
  <si>
    <t>18</t>
  </si>
  <si>
    <t>M</t>
  </si>
  <si>
    <t>00572472</t>
  </si>
  <si>
    <t>osivo směs travní krajinná-rovinná</t>
  </si>
  <si>
    <t>kg</t>
  </si>
  <si>
    <t>-1728538122</t>
  </si>
  <si>
    <t>29*0,03 'Přepočtené koeficientem množství</t>
  </si>
  <si>
    <t>19</t>
  </si>
  <si>
    <t>181951111</t>
  </si>
  <si>
    <t>Úprava pláně vyrovnáním výškových rozdílů strojně v hornině třídy těžitelnosti I, skupiny 1 až 3 bez zhutnění</t>
  </si>
  <si>
    <t>-2008290111</t>
  </si>
  <si>
    <t>https://podminky.urs.cz/item/CS_URS_2024_01/181951111</t>
  </si>
  <si>
    <t>20</t>
  </si>
  <si>
    <t>181951112</t>
  </si>
  <si>
    <t>Úprava pláně vyrovnáním výškových rozdílů strojně v hornině třídy těžitelnosti I, skupiny 1 až 3 se zhutněním</t>
  </si>
  <si>
    <t>-325518172</t>
  </si>
  <si>
    <t>https://podminky.urs.cz/item/CS_URS_2024_01/181951112</t>
  </si>
  <si>
    <t>"parkovací stání z distanční dlažby" ZDa_80</t>
  </si>
  <si>
    <t>"parkování ZTI" ZD_80</t>
  </si>
  <si>
    <t>"nový chodník" ACO8+ZDč_60r</t>
  </si>
  <si>
    <t>183101221</t>
  </si>
  <si>
    <t>Hloubení jamek pro vysazování rostlin v zemině skupiny 1 až 4 s výměnou půdy z 50% v rovině nebo na svahu do 1:5, objemu přes 0,40 do 1,00 m3</t>
  </si>
  <si>
    <t>-869626589</t>
  </si>
  <si>
    <t>https://podminky.urs.cz/item/CS_URS_2024_01/183101221</t>
  </si>
  <si>
    <t>nově vysazovaný strom</t>
  </si>
  <si>
    <t>přesazované keře</t>
  </si>
  <si>
    <t>22</t>
  </si>
  <si>
    <t>10321100</t>
  </si>
  <si>
    <t>zahradní substrát pro výsadbu VL</t>
  </si>
  <si>
    <t>1129254609</t>
  </si>
  <si>
    <t>5*1,0*1,0*0,5</t>
  </si>
  <si>
    <t>2,5*0,615 'Přepočtené koeficientem množství</t>
  </si>
  <si>
    <t>23</t>
  </si>
  <si>
    <t>183101222</t>
  </si>
  <si>
    <t>Hloubení jamek pro vysazování rostlin v zemině skupiny 1 až 4 s výměnou půdy z 50% v rovině nebo na svahu do 1:5, objemu přes 1,00 do 2,00 m3</t>
  </si>
  <si>
    <t>507522735</t>
  </si>
  <si>
    <t>https://podminky.urs.cz/item/CS_URS_2024_01/183101222</t>
  </si>
  <si>
    <t>přesazované stromy</t>
  </si>
  <si>
    <t>24</t>
  </si>
  <si>
    <t>-1716055058</t>
  </si>
  <si>
    <t>2*1,0*1,0*1,5</t>
  </si>
  <si>
    <t>3*0,615 'Přepočtené koeficientem množství</t>
  </si>
  <si>
    <t>25</t>
  </si>
  <si>
    <t>184102116</t>
  </si>
  <si>
    <t>Výsadba dřeviny s balem do předem vyhloubené jamky se zalitím v rovině nebo na svahu do 1:5, při průměru balu přes 600 do 800 mm</t>
  </si>
  <si>
    <t>-1833506489</t>
  </si>
  <si>
    <t>https://podminky.urs.cz/item/CS_URS_2024_01/184102116</t>
  </si>
  <si>
    <t>26</t>
  </si>
  <si>
    <t>02650R</t>
  </si>
  <si>
    <t>strom listnatý 200-250cm, OK 8/10</t>
  </si>
  <si>
    <t>1454584149</t>
  </si>
  <si>
    <t>P</t>
  </si>
  <si>
    <t>Poznámka k položce:_x000d_
konkrétní druh bude upřesněn</t>
  </si>
  <si>
    <t>27</t>
  </si>
  <si>
    <t>184102118</t>
  </si>
  <si>
    <t>Výsadba dřeviny s balem do předem vyhloubené jamky se zalitím v rovině nebo na svahu do 1:5, při průměru balu přes 1000 do 1200 mm</t>
  </si>
  <si>
    <t>-803207781</t>
  </si>
  <si>
    <t>https://podminky.urs.cz/item/CS_URS_2024_01/184102118</t>
  </si>
  <si>
    <t>28</t>
  </si>
  <si>
    <t>184215132</t>
  </si>
  <si>
    <t>Ukotvení dřeviny kůly v rovině nebo na svahu do 1:5 třemi kůly, délky přes 1 do 2 m</t>
  </si>
  <si>
    <t>1380923728</t>
  </si>
  <si>
    <t>https://podminky.urs.cz/item/CS_URS_2024_01/184215132</t>
  </si>
  <si>
    <t>60591253</t>
  </si>
  <si>
    <t>kůl vyvazovací dřevěný impregnovaný D 8cm dl 2m</t>
  </si>
  <si>
    <t>-1589029903</t>
  </si>
  <si>
    <t>5*3</t>
  </si>
  <si>
    <t>30</t>
  </si>
  <si>
    <t>184215412</t>
  </si>
  <si>
    <t>Zhotovení závlahové mísy u solitérních dřevin v rovině nebo na svahu do 1:5, o průměru mísy přes 0,5 do 1 m</t>
  </si>
  <si>
    <t>1777871743</t>
  </si>
  <si>
    <t>https://podminky.urs.cz/item/CS_URS_2024_01/184215412</t>
  </si>
  <si>
    <t>31</t>
  </si>
  <si>
    <t>10364101</t>
  </si>
  <si>
    <t>zemina pro terénní úpravy - ornice</t>
  </si>
  <si>
    <t>t</t>
  </si>
  <si>
    <t>-839578520</t>
  </si>
  <si>
    <t>Poznámka k položce:_x000d_
sejmutá ornice z místa stavby</t>
  </si>
  <si>
    <t>2*PI*(0,5)^2*0,15</t>
  </si>
  <si>
    <t>0,236*1,5 'Přepočtené koeficientem množství</t>
  </si>
  <si>
    <t>32</t>
  </si>
  <si>
    <t>184215413</t>
  </si>
  <si>
    <t>Zhotovení závlahové mísy u solitérních dřevin v rovině nebo na svahu do 1:5, o průměru mísy přes 1 m</t>
  </si>
  <si>
    <t>-1218537253</t>
  </si>
  <si>
    <t>https://podminky.urs.cz/item/CS_URS_2024_01/184215413</t>
  </si>
  <si>
    <t>33</t>
  </si>
  <si>
    <t>1057979697</t>
  </si>
  <si>
    <t>5*PI*(0,6)^2*0,15</t>
  </si>
  <si>
    <t>0,848*1,5 'Přepočtené koeficientem množství</t>
  </si>
  <si>
    <t>34</t>
  </si>
  <si>
    <t>184401111</t>
  </si>
  <si>
    <t>Příprava dřeviny k přesazení v rovině nebo na svahu do 1:5 s balem, při průměru balu přes 0,6 do 0,8 m</t>
  </si>
  <si>
    <t>-331365013</t>
  </si>
  <si>
    <t>https://podminky.urs.cz/item/CS_URS_2024_01/184401111</t>
  </si>
  <si>
    <t>stávající drobné keře (dle sit C2.1):</t>
  </si>
  <si>
    <t>35</t>
  </si>
  <si>
    <t>184401113</t>
  </si>
  <si>
    <t>Příprava dřeviny k přesazení v rovině nebo na svahu do 1:5 s balem, při průměru balu přes 1 do 1,2 m</t>
  </si>
  <si>
    <t>1912874903</t>
  </si>
  <si>
    <t>https://podminky.urs.cz/item/CS_URS_2024_01/184401113</t>
  </si>
  <si>
    <t>stávající stromy (dle sit C2.1):</t>
  </si>
  <si>
    <t>36</t>
  </si>
  <si>
    <t>184502114</t>
  </si>
  <si>
    <t>Vyzvednutí dřeviny k přesazení s balem v rovině nebo na svahu do 1:5, při průměru balu přes 600 do 800 mm</t>
  </si>
  <si>
    <t>1120675036</t>
  </si>
  <si>
    <t>https://podminky.urs.cz/item/CS_URS_2024_01/184502114</t>
  </si>
  <si>
    <t>37</t>
  </si>
  <si>
    <t>184502116</t>
  </si>
  <si>
    <t>Vyzvednutí dřeviny k přesazení s balem v rovině nebo na svahu do 1:5, při průměru balu přes 1000 do 1200 mm</t>
  </si>
  <si>
    <t>1510746341</t>
  </si>
  <si>
    <t>https://podminky.urs.cz/item/CS_URS_2024_01/184502116</t>
  </si>
  <si>
    <t>38</t>
  </si>
  <si>
    <t>184801121</t>
  </si>
  <si>
    <t>Ošetření vysazených dřevin solitérních v rovině nebo na svahu do 1:5</t>
  </si>
  <si>
    <t>553656386</t>
  </si>
  <si>
    <t>https://podminky.urs.cz/item/CS_URS_2024_01/184801121</t>
  </si>
  <si>
    <t>39</t>
  </si>
  <si>
    <t>184911431</t>
  </si>
  <si>
    <t>Mulčování vysazených rostlin mulčovací kůrou, tl. přes 100 do 150 mm v rovině nebo na svahu do 1:5</t>
  </si>
  <si>
    <t>-1551633882</t>
  </si>
  <si>
    <t>https://podminky.urs.cz/item/CS_URS_2024_01/184911431</t>
  </si>
  <si>
    <t>kolem stromů</t>
  </si>
  <si>
    <t>5*1,6</t>
  </si>
  <si>
    <t>40</t>
  </si>
  <si>
    <t>10391100</t>
  </si>
  <si>
    <t>kůra mulčovací VL</t>
  </si>
  <si>
    <t>1538374512</t>
  </si>
  <si>
    <t>8*0,153 'Přepočtené koeficientem množství</t>
  </si>
  <si>
    <t>41</t>
  </si>
  <si>
    <t>185804311</t>
  </si>
  <si>
    <t>Zalití rostlin vodou plochy záhonů jednotlivě do 20 m2</t>
  </si>
  <si>
    <t>52728414</t>
  </si>
  <si>
    <t>https://podminky.urs.cz/item/CS_URS_2024_01/185804311</t>
  </si>
  <si>
    <t>"50l/strom; 2x" 50*7*2/1000</t>
  </si>
  <si>
    <t>42</t>
  </si>
  <si>
    <t>185804312</t>
  </si>
  <si>
    <t>Zalití rostlin vodou plochy záhonů jednotlivě přes 20 m2</t>
  </si>
  <si>
    <t>1291447871</t>
  </si>
  <si>
    <t>https://podminky.urs.cz/item/CS_URS_2024_01/185804312</t>
  </si>
  <si>
    <t>zel*15,0/1000</t>
  </si>
  <si>
    <t>43</t>
  </si>
  <si>
    <t>185851121</t>
  </si>
  <si>
    <t>Dovoz vody pro zálivku rostlin na vzdálenost do 1000 m</t>
  </si>
  <si>
    <t>113227118</t>
  </si>
  <si>
    <t>https://podminky.urs.cz/item/CS_URS_2024_01/185851121</t>
  </si>
  <si>
    <t>voda1+voda2</t>
  </si>
  <si>
    <t>44</t>
  </si>
  <si>
    <t>185851129</t>
  </si>
  <si>
    <t>Dovoz vody pro zálivku rostlin Příplatek k ceně za každých dalších i započatých 1000 m</t>
  </si>
  <si>
    <t>1703233641</t>
  </si>
  <si>
    <t>https://podminky.urs.cz/item/CS_URS_2024_01/185851129</t>
  </si>
  <si>
    <t>1,135*4 'Přepočtené koeficientem množství</t>
  </si>
  <si>
    <t>Zakládání</t>
  </si>
  <si>
    <t>45</t>
  </si>
  <si>
    <t>211971110</t>
  </si>
  <si>
    <t>Zřízení opláštění výplně z geotextilie odvodňovacích žeber nebo trativodů v rýze nebo zářezu se stěnami šikmými o sklonu do 1:2</t>
  </si>
  <si>
    <t>1698002546</t>
  </si>
  <si>
    <t>https://podminky.urs.cz/item/CS_URS_2024_01/211971110</t>
  </si>
  <si>
    <t>47,0*(0,3+0,25)*2*1,2</t>
  </si>
  <si>
    <t>46</t>
  </si>
  <si>
    <t>69311080</t>
  </si>
  <si>
    <t>geotextilie netkaná separační, ochranná, filtrační, drenážní PES 200g/m2</t>
  </si>
  <si>
    <t>-1340969105</t>
  </si>
  <si>
    <t>62,04*1,1845 'Přepočtené koeficientem množství</t>
  </si>
  <si>
    <t>47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</si>
  <si>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</si>
  <si>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</si>
  <si>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m</t>
  </si>
  <si>
    <t>531477309</t>
  </si>
  <si>
    <t>https://podminky.urs.cz/item/CS_URS_2024_01/212752101</t>
  </si>
  <si>
    <t>Komunikace pozemní</t>
  </si>
  <si>
    <t>48</t>
  </si>
  <si>
    <t>564851111</t>
  </si>
  <si>
    <t>Podklad ze štěrkodrti ŠD s rozprostřením a zhutněním plochy přes 100 m2, po zhutnění tl. 150 mm</t>
  </si>
  <si>
    <t>664005829</t>
  </si>
  <si>
    <t>https://podminky.urs.cz/item/CS_URS_2024_01/564851111</t>
  </si>
  <si>
    <t>"parkovací stání; podkl.kce tl.2x150mm" ZDa_80*2</t>
  </si>
  <si>
    <t>"parkování ZTI; podkl.kce tl. 2x150mm" ZD_80*2</t>
  </si>
  <si>
    <t>"nový chodník; podkl.kce tl.150mm" ACO8+ZDč_60r</t>
  </si>
  <si>
    <t>49</t>
  </si>
  <si>
    <t>564911511</t>
  </si>
  <si>
    <t>Podklad nebo podsyp z R-materiálu s rozprostřením a zhutněním plochy přes 100 m2, po zhutnění tl. 50 mm</t>
  </si>
  <si>
    <t>-442607338</t>
  </si>
  <si>
    <t>https://podminky.urs.cz/item/CS_URS_2024_01/564911511</t>
  </si>
  <si>
    <t>"nový chodník; podkl.kce" ACO8</t>
  </si>
  <si>
    <t>50</t>
  </si>
  <si>
    <t>573211111</t>
  </si>
  <si>
    <t>Postřik spojovací PS bez posypu kamenivem z asfaltu silničního, v množství 0,60 kg/m2</t>
  </si>
  <si>
    <t>-2054364296</t>
  </si>
  <si>
    <t>https://podminky.urs.cz/item/CS_URS_2024_01/573211111</t>
  </si>
  <si>
    <t>"nový chodník, živ.povrch" ACO8</t>
  </si>
  <si>
    <t>51</t>
  </si>
  <si>
    <t>577133111</t>
  </si>
  <si>
    <t>Asfaltový beton vrstva obrusná ACO 8 (ABJ) s rozprostřením a se zhutněním z nemodifikovaného asfaltu v pruhu šířky do 3 m, po zhutnění tl. 40 mm</t>
  </si>
  <si>
    <t>-1312961764</t>
  </si>
  <si>
    <t>https://podminky.urs.cz/item/CS_URS_2024_01/577133111</t>
  </si>
  <si>
    <t>"nový chodník, živ.povrch; odměřeno ze sit C2.1" 123,0</t>
  </si>
  <si>
    <t>52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</si>
  <si>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</si>
  <si>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</si>
  <si>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1252189550</t>
  </si>
  <si>
    <t>https://podminky.urs.cz/item/CS_URS_2024_01/596211110</t>
  </si>
  <si>
    <t>"reliéfní červená dlažba tl.60mm; dle sit C2.1" (5,0+1,0)*0,4</t>
  </si>
  <si>
    <t>53</t>
  </si>
  <si>
    <t>59245006</t>
  </si>
  <si>
    <t>dlažba pro nevidomé betonová 200x100mm tl 60mm barevná</t>
  </si>
  <si>
    <t>2042873139</t>
  </si>
  <si>
    <t>2,4*1,03 'Přepočtené koeficientem množství</t>
  </si>
  <si>
    <t>54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</si>
  <si>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</si>
  <si>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</si>
  <si>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1555473718</t>
  </si>
  <si>
    <t>https://podminky.urs.cz/item/CS_URS_2024_01/596212210</t>
  </si>
  <si>
    <t>"parkovací stání ZTP, ZD šedá tl.80mm; dle sit C2.1" 5,0*2,8</t>
  </si>
  <si>
    <t>55</t>
  </si>
  <si>
    <t>59245020</t>
  </si>
  <si>
    <t>dlažba skladebná betonová 200x100mm tl 80mm přírodní</t>
  </si>
  <si>
    <t>1368537113</t>
  </si>
  <si>
    <t>14*1,03 'Přepočtené koeficientem množství</t>
  </si>
  <si>
    <t>56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</si>
  <si>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</si>
  <si>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</si>
  <si>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1064579794</t>
  </si>
  <si>
    <t>https://podminky.urs.cz/item/CS_URS_2024_01/596212212</t>
  </si>
  <si>
    <t>"parkovací stání, dl.šedá distanční, tl.80mm; odměřeno ze sit C2.1" 180,0</t>
  </si>
  <si>
    <t>57</t>
  </si>
  <si>
    <t>59245030</t>
  </si>
  <si>
    <t>dlažba skladebná betonová 200x200mm tl 80mm přírodní</t>
  </si>
  <si>
    <t>316679698</t>
  </si>
  <si>
    <t>180*1,02 'Přepočtené koeficientem množství</t>
  </si>
  <si>
    <t>Ostatní konstrukce a práce, bourání</t>
  </si>
  <si>
    <t>58</t>
  </si>
  <si>
    <t>914111111</t>
  </si>
  <si>
    <t>Montáž svislé dopravní značky základní velikosti do 1 m2 objímkami na sloupky nebo konzoly</t>
  </si>
  <si>
    <t>537309988</t>
  </si>
  <si>
    <t>https://podminky.urs.cz/item/CS_URS_2024_01/914111111</t>
  </si>
  <si>
    <t>59</t>
  </si>
  <si>
    <t>40445625</t>
  </si>
  <si>
    <t>informativní značky provozní IP8, IP9, IP11-IP13 500x700mm</t>
  </si>
  <si>
    <t>1410585923</t>
  </si>
  <si>
    <t>"IP12" 1</t>
  </si>
  <si>
    <t>"IP11b" 1</t>
  </si>
  <si>
    <t>"IP13e" 1</t>
  </si>
  <si>
    <t>60</t>
  </si>
  <si>
    <t>40445649</t>
  </si>
  <si>
    <t>dodatkové tabulky E3-E5, E8, E14-E16 500x150mm</t>
  </si>
  <si>
    <t>1549710265</t>
  </si>
  <si>
    <t>"E8d" 2</t>
  </si>
  <si>
    <t>61</t>
  </si>
  <si>
    <t>914511111</t>
  </si>
  <si>
    <t>Montáž sloupku dopravních značek délky do 3,5 m do betonového základu</t>
  </si>
  <si>
    <t>-1553785710</t>
  </si>
  <si>
    <t>https://podminky.urs.cz/item/CS_URS_2024_01/914511111</t>
  </si>
  <si>
    <t>62</t>
  </si>
  <si>
    <t>40445225</t>
  </si>
  <si>
    <t>sloupek pro dopravní značku Zn D 60mm v 3,5m</t>
  </si>
  <si>
    <t>-813184130</t>
  </si>
  <si>
    <t>63</t>
  </si>
  <si>
    <t>915211111</t>
  </si>
  <si>
    <t>Vodorovné dopravní značení stříkaným plastem dělící čára šířky 125 mm souvislá bílá základní</t>
  </si>
  <si>
    <t>179593020</t>
  </si>
  <si>
    <t>https://podminky.urs.cz/item/CS_URS_2024_01/915211111</t>
  </si>
  <si>
    <t xml:space="preserve">"oddělení park.stání, V10b"  13*4,9</t>
  </si>
  <si>
    <t>64</t>
  </si>
  <si>
    <t>915231111</t>
  </si>
  <si>
    <t>Vodorovné dopravní značení stříkaným plastem přechody pro chodce, šipky, symboly nápisy bílé základní</t>
  </si>
  <si>
    <t>-1353588676</t>
  </si>
  <si>
    <t>https://podminky.urs.cz/item/CS_URS_2024_01/915231111</t>
  </si>
  <si>
    <t>"parkování ZTP" 1,5</t>
  </si>
  <si>
    <t>65</t>
  </si>
  <si>
    <t>915611111</t>
  </si>
  <si>
    <t>Předznačení pro vodorovné značení stříkané barvou nebo prováděné z nátěrových hmot liniové dělicí čáry, vodicí proužky</t>
  </si>
  <si>
    <t>1024318302</t>
  </si>
  <si>
    <t>https://podminky.urs.cz/item/CS_URS_2024_01/915611111</t>
  </si>
  <si>
    <t>66</t>
  </si>
  <si>
    <t>915621111</t>
  </si>
  <si>
    <t>Předznačení pro vodorovné značení stříkané barvou nebo prováděné z nátěrových hmot plošné šipky, symboly, nápisy</t>
  </si>
  <si>
    <t>1573867273</t>
  </si>
  <si>
    <t>https://podminky.urs.cz/item/CS_URS_2024_01/915621111</t>
  </si>
  <si>
    <t>67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</si>
  <si>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</si>
  <si>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</si>
  <si>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-579741806</t>
  </si>
  <si>
    <t>https://podminky.urs.cz/item/CS_URS_2024_01/916131213</t>
  </si>
  <si>
    <t>odměřeno ze sit C2.1:</t>
  </si>
  <si>
    <t>"silniční (parkování / chodník)" 46,0</t>
  </si>
  <si>
    <t>"nájezdový (podél parkování ZTP)" 5,0</t>
  </si>
  <si>
    <t>68</t>
  </si>
  <si>
    <t>59217031</t>
  </si>
  <si>
    <t>obrubník silniční betonový 1000x150x250mm</t>
  </si>
  <si>
    <t>1316673646</t>
  </si>
  <si>
    <t>46*1,02 'Přepočtené koeficientem množství</t>
  </si>
  <si>
    <t>69</t>
  </si>
  <si>
    <t>59217029</t>
  </si>
  <si>
    <t>obrubník silniční betonový nájezdový 1000x150x150mm</t>
  </si>
  <si>
    <t>-2133172406</t>
  </si>
  <si>
    <t>5*1,02 'Přepočtené koeficientem množství</t>
  </si>
  <si>
    <t>70</t>
  </si>
  <si>
    <t>916331112</t>
  </si>
  <si>
    <t>Osazení zahradního obrubníku betonového s ložem tl. od 50 do 100 mm z betonu prostého tř. C 12/15 s boční opěrou z betonu prostého tř. C 12/15</t>
  </si>
  <si>
    <t>-604294489</t>
  </si>
  <si>
    <t>https://podminky.urs.cz/item/CS_URS_2024_01/916331112</t>
  </si>
  <si>
    <t>"zeleň / chodník; odměřeno ze sit C2.1:" 56,0</t>
  </si>
  <si>
    <t>71</t>
  </si>
  <si>
    <t>59217002</t>
  </si>
  <si>
    <t>obrubník zahradní betonový šedý 1000x50x200mm</t>
  </si>
  <si>
    <t>342784080</t>
  </si>
  <si>
    <t>56*1,02 'Přepočtené koeficientem množství</t>
  </si>
  <si>
    <t>72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</si>
  <si>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</si>
  <si>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</si>
  <si>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-504802274</t>
  </si>
  <si>
    <t>https://podminky.urs.cz/item/CS_URS_2024_01/919732221</t>
  </si>
  <si>
    <t>napojení živ.krytu chodníku (stávající / nový)</t>
  </si>
  <si>
    <t>"dle sit.C2.1" 4,0+2,0</t>
  </si>
  <si>
    <t>73</t>
  </si>
  <si>
    <t>919735112</t>
  </si>
  <si>
    <t>Řezání stávajícího živičného krytu nebo podkladu hloubky přes 50 do 100 mm</t>
  </si>
  <si>
    <t>-45399625</t>
  </si>
  <si>
    <t>https://podminky.urs.cz/item/CS_URS_2024_01/919735112</t>
  </si>
  <si>
    <t>živ.chodník</t>
  </si>
  <si>
    <t>4,0+2,0</t>
  </si>
  <si>
    <t>997</t>
  </si>
  <si>
    <t>Přesun sutě</t>
  </si>
  <si>
    <t>74</t>
  </si>
  <si>
    <t>997013811</t>
  </si>
  <si>
    <t>Poplatek za uložení stavebního odpadu na skládce (skládkovné) dřevěného zatříděného do Katalogu odpadů pod kódem 17 02 01</t>
  </si>
  <si>
    <t>530478377</t>
  </si>
  <si>
    <t>https://podminky.urs.cz/item/CS_URS_2024_01/997013811</t>
  </si>
  <si>
    <t>75</t>
  </si>
  <si>
    <t>997221551</t>
  </si>
  <si>
    <t>Vodorovná doprava suti bez naložení, ale se složením a s hrubým urovnáním ze sypkých materiálů, na vzdálenost do 1 km</t>
  </si>
  <si>
    <t>2043798613</t>
  </si>
  <si>
    <t>https://podminky.urs.cz/item/CS_URS_2024_01/997221551</t>
  </si>
  <si>
    <t>vybourané podkl.vrstvy stáv.kcí</t>
  </si>
  <si>
    <t>28,71</t>
  </si>
  <si>
    <t>živice</t>
  </si>
  <si>
    <t>21,78</t>
  </si>
  <si>
    <t>76</t>
  </si>
  <si>
    <t>997221559</t>
  </si>
  <si>
    <t>Vodorovná doprava suti bez naložení, ale se složením a s hrubým urovnáním Příplatek k ceně za každý další započatý 1 km přes 1 km</t>
  </si>
  <si>
    <t>-722608125</t>
  </si>
  <si>
    <t>https://podminky.urs.cz/item/CS_URS_2024_01/997221559</t>
  </si>
  <si>
    <t>50,49*19 'Přepočtené koeficientem množství</t>
  </si>
  <si>
    <t>77</t>
  </si>
  <si>
    <t>997221873</t>
  </si>
  <si>
    <t>Poplatek za uložení stavebního odpadu na recyklační skládce (skládkovné) zeminy a kamení zatříděného do Katalogu odpadů pod kódem 17 05 04</t>
  </si>
  <si>
    <t>-2046961160</t>
  </si>
  <si>
    <t>https://podminky.urs.cz/item/CS_URS_2024_01/997221873</t>
  </si>
  <si>
    <t>vybourané podkladní vrstvy stáv.kcí</t>
  </si>
  <si>
    <t>přebytečná zemina</t>
  </si>
  <si>
    <t>(o1+o2)*1,7</t>
  </si>
  <si>
    <t>78</t>
  </si>
  <si>
    <t>997221875</t>
  </si>
  <si>
    <t>Poplatek za uložení stavebního odpadu na recyklační skládce (skládkovné) asfaltového bez obsahu dehtu zatříděného do Katalogu odpadů pod kódem 17 03 02</t>
  </si>
  <si>
    <t>2026683616</t>
  </si>
  <si>
    <t>https://podminky.urs.cz/item/CS_URS_2024_01/997221875</t>
  </si>
  <si>
    <t>998</t>
  </si>
  <si>
    <t>Přesun hmot</t>
  </si>
  <si>
    <t>79</t>
  </si>
  <si>
    <t>998223011</t>
  </si>
  <si>
    <t>Přesun hmot pro pozemní komunikace s krytem dlážděným dopravní vzdálenost do 200 m jakékoliv délky objektu</t>
  </si>
  <si>
    <t>67907625</t>
  </si>
  <si>
    <t>https://podminky.urs.cz/item/CS_URS_2024_01/998223011</t>
  </si>
  <si>
    <t>Práce a dodávky M</t>
  </si>
  <si>
    <t>46-M</t>
  </si>
  <si>
    <t>Zemní práce při extr.mont.pracích</t>
  </si>
  <si>
    <t>80</t>
  </si>
  <si>
    <t>460752111</t>
  </si>
  <si>
    <t>Osazení kabelových kanálů včetně utěsnění, vyspárování a zakrytí víkem ze žlabů plastových do rýhy, bez výkopových prací vnější šířky do 10 cm</t>
  </si>
  <si>
    <t>-1706274995</t>
  </si>
  <si>
    <t>https://podminky.urs.cz/item/CS_URS_2024_01/460752111</t>
  </si>
  <si>
    <t>uložení stáv. kabelů CETIN</t>
  </si>
  <si>
    <t>"dle sit C2.1" 42,0</t>
  </si>
  <si>
    <t>81</t>
  </si>
  <si>
    <t>34575131</t>
  </si>
  <si>
    <t>žlab kabelový s víkem PVC (100x100)</t>
  </si>
  <si>
    <t>128</t>
  </si>
  <si>
    <t>-1102071655</t>
  </si>
  <si>
    <t>42*1,05 'Přepočtené koeficientem množství</t>
  </si>
  <si>
    <t>82</t>
  </si>
  <si>
    <t>460791214</t>
  </si>
  <si>
    <t>Montáž trubek ochranných uložených volně do rýhy plastových ohebných, vnitřního průměru přes 90 do 110 mm</t>
  </si>
  <si>
    <t>-128452882</t>
  </si>
  <si>
    <t>https://podminky.urs.cz/item/CS_URS_2024_01/460791214</t>
  </si>
  <si>
    <t>osazení rezervní chráničky pod parkovacím stáním:</t>
  </si>
  <si>
    <t>83</t>
  </si>
  <si>
    <t>34571355</t>
  </si>
  <si>
    <t>trubka elektroinstalační ohebná dvouplášťová korugovaná (chránička) D 94/110mm, HDPE+LDPE</t>
  </si>
  <si>
    <t>-1604390005</t>
  </si>
  <si>
    <t>84</t>
  </si>
  <si>
    <t>469981111</t>
  </si>
  <si>
    <t>Přesun hmot pro pomocné stavební práce při elektromontážích dopravní vzdálenost do 1 000 m</t>
  </si>
  <si>
    <t>-1048390035</t>
  </si>
  <si>
    <t>https://podminky.urs.cz/item/CS_URS_2024_01/469981111</t>
  </si>
  <si>
    <t>SO401 - Veřejné osvětlení</t>
  </si>
  <si>
    <t xml:space="preserve">    21-M - Elektromontáže</t>
  </si>
  <si>
    <t>21-M</t>
  </si>
  <si>
    <t>Elektromontáže</t>
  </si>
  <si>
    <t>210100151</t>
  </si>
  <si>
    <t>Ukončení kabelů smršťovací koncovkou nebo páskou se zapojením bez letování počtu a průřezu žil 4 x 16 mm2</t>
  </si>
  <si>
    <t>1815215965</t>
  </si>
  <si>
    <t>https://podminky.urs.cz/item/CS_URS_2024_01/210100151</t>
  </si>
  <si>
    <t>35436314</t>
  </si>
  <si>
    <t>hlava rozdělovací smršťovaná přímá do 1kV SKE 4f/1+2 kabel 12-32mm/průřez 1,5-35mm</t>
  </si>
  <si>
    <t>539646751</t>
  </si>
  <si>
    <t>210101233</t>
  </si>
  <si>
    <t>Propojení kabelů nebo vodičů spojkou do 1 kV venkovní smršťovací kabelů celoplastových, počtu a průřezu žil do 4 x 10 až 16 mm2</t>
  </si>
  <si>
    <t>322597106</t>
  </si>
  <si>
    <t>https://podminky.urs.cz/item/CS_URS_2024_01/210101233</t>
  </si>
  <si>
    <t>35436023</t>
  </si>
  <si>
    <t>spojka kabelová smršťovaná přímé do 1kV 91ah-22s 4x16-50mm</t>
  </si>
  <si>
    <t>-1289745618</t>
  </si>
  <si>
    <t>210203901</t>
  </si>
  <si>
    <t>Montáž svítidel LED se zapojením vodičů průmyslových nebo venkovních na výložník nebo dřík</t>
  </si>
  <si>
    <t>-149508631</t>
  </si>
  <si>
    <t>https://podminky.urs.cz/item/CS_URS_2024_01/210203901</t>
  </si>
  <si>
    <t>34774000R</t>
  </si>
  <si>
    <t>svítidlo veřejného osvětlení na výložník zdroj 20LED 20W 300mA 2700K</t>
  </si>
  <si>
    <t>733599344</t>
  </si>
  <si>
    <t>210204011</t>
  </si>
  <si>
    <t>Montáž stožárů osvětlení samostatně stojících ocelových, délky do 12 m</t>
  </si>
  <si>
    <t>420170132</t>
  </si>
  <si>
    <t>https://podminky.urs.cz/item/CS_URS_2024_01/210204011</t>
  </si>
  <si>
    <t>31674065R</t>
  </si>
  <si>
    <t>stožár osvětlovací bezpaticový Pz, v 5,0m</t>
  </si>
  <si>
    <t>256</t>
  </si>
  <si>
    <t>361628670</t>
  </si>
  <si>
    <t>210204103</t>
  </si>
  <si>
    <t>Montáž výložníků osvětlení jednoramenných sloupových, hmotnosti do 35 kg</t>
  </si>
  <si>
    <t>342219083</t>
  </si>
  <si>
    <t>https://podminky.urs.cz/item/CS_URS_2024_01/210204103</t>
  </si>
  <si>
    <t>31674003</t>
  </si>
  <si>
    <t>výložník rovný jednoduchý k osvětlovacím stožárům uličním vyložení 2000mm</t>
  </si>
  <si>
    <t>-383646485</t>
  </si>
  <si>
    <t>210204201</t>
  </si>
  <si>
    <t>Montáž elektrovýzbroje stožárů osvětlení 1 okruh</t>
  </si>
  <si>
    <t>1215071644</t>
  </si>
  <si>
    <t>https://podminky.urs.cz/item/CS_URS_2024_01/210204201</t>
  </si>
  <si>
    <t>31674129</t>
  </si>
  <si>
    <t>výzbroj stožárová SV 6.6.4</t>
  </si>
  <si>
    <t>-1036360533</t>
  </si>
  <si>
    <t>210220020</t>
  </si>
  <si>
    <t>Montáž uzemňovacího vedení s upevněním, propojením a připojením pomocí svorek v zemi s izolací spojů vodičů FeZn páskou průřezu do 120 mm2 v městské zástavbě</t>
  </si>
  <si>
    <t>1980494264</t>
  </si>
  <si>
    <t>https://podminky.urs.cz/item/CS_URS_2024_01/210220020</t>
  </si>
  <si>
    <t>35442062</t>
  </si>
  <si>
    <t>pás zemnící 30x4mm FeZn</t>
  </si>
  <si>
    <t>1454759590</t>
  </si>
  <si>
    <t>74*1,05 'Přepočtené koeficientem množství</t>
  </si>
  <si>
    <t>210220022</t>
  </si>
  <si>
    <t>Montáž uzemňovacího vedení s upevněním, propojením a připojením pomocí svorek v zemi s izolací spojů vodičů FeZn drátem nebo lanem průměru do 10 mm v městské zástavbě</t>
  </si>
  <si>
    <t>2101248278</t>
  </si>
  <si>
    <t>https://podminky.urs.cz/item/CS_URS_2024_01/210220022</t>
  </si>
  <si>
    <t>35441073</t>
  </si>
  <si>
    <t>drát D 10mm FeZn</t>
  </si>
  <si>
    <t>-2024476553</t>
  </si>
  <si>
    <t>5*0,714 'Přepočtené koeficientem množství</t>
  </si>
  <si>
    <t>210280001</t>
  </si>
  <si>
    <t>Zkoušky a prohlídky elektrických rozvodů a zařízení celková prohlídka, zkoušení, měření a vyhotovení revizní zprávy pro objem montážních prací do 100 tisíc Kč</t>
  </si>
  <si>
    <t>2015499726</t>
  </si>
  <si>
    <t>https://podminky.urs.cz/item/CS_URS_2024_01/210280001</t>
  </si>
  <si>
    <t>210812035</t>
  </si>
  <si>
    <t>Montáž izolovaných kabelů měděných do 1 kV bez ukončení plných nebo laněných kulatých (např. CYKY, CHKE-R) uložených volně nebo v liště počtu a průřezu žil 4x16 mm2</t>
  </si>
  <si>
    <t>320932879</t>
  </si>
  <si>
    <t>https://podminky.urs.cz/item/CS_URS_2024_01/210812035</t>
  </si>
  <si>
    <t>34111080</t>
  </si>
  <si>
    <t>kabel instalační jádro Cu plné izolace PVC plášť PVC 450/750V (CYKY) 4x16mm2</t>
  </si>
  <si>
    <t>1111161588</t>
  </si>
  <si>
    <t>74*1,15 'Přepočtené koeficientem množství</t>
  </si>
  <si>
    <t>218040011</t>
  </si>
  <si>
    <t>Demontáž sloupů a stožárů venkovního vedení nn bez výstroje ocelových včetně oddělení stožáru od základu, položení a rozebrání dříku na jednotlivé díly, uříznutí základového dílu, manipulace dílů na staveništi a naložení, bez bourání betonového základu trubkových jednoduchých do 12 m</t>
  </si>
  <si>
    <t>-46638233</t>
  </si>
  <si>
    <t>https://podminky.urs.cz/item/CS_URS_2024_01/218040011</t>
  </si>
  <si>
    <t>460010024</t>
  </si>
  <si>
    <t>Vytyčení trasy vedení kabelového (podzemního) v zastavěném prostoru</t>
  </si>
  <si>
    <t>km</t>
  </si>
  <si>
    <t>-2108690303</t>
  </si>
  <si>
    <t>https://podminky.urs.cz/item/CS_URS_2024_01/460010024</t>
  </si>
  <si>
    <t>74*0,001 'Přepočtené koeficientem množství</t>
  </si>
  <si>
    <t>460131113</t>
  </si>
  <si>
    <t>Hloubení nezapažených jam ručně včetně urovnání dna s přemístěním výkopku do vzdálenosti 3 m od okraje jámy nebo s naložením na dopravní prostředek v hornině třídy těžitelnosti I skupiny 3</t>
  </si>
  <si>
    <t>-1647962962</t>
  </si>
  <si>
    <t>https://podminky.urs.cz/item/CS_URS_2024_01/460131113</t>
  </si>
  <si>
    <t>"pro stožár"0,4*0,4*0,9*1</t>
  </si>
  <si>
    <t>460171142</t>
  </si>
  <si>
    <t>Hloubení nezapažených kabelových rýh strojně včetně urovnání dna s přemístěním výkopku do vzdálenosti 3 m od okraje jámy nebo s naložením na dopravní prostředek šířky 35 cm hloubky 50 cm v hornině třídy těžitelnosti I skupiny 3</t>
  </si>
  <si>
    <t>-498589154</t>
  </si>
  <si>
    <t>https://podminky.urs.cz/item/CS_URS_2024_01/460171142</t>
  </si>
  <si>
    <t>460341113</t>
  </si>
  <si>
    <t>Vodorovné přemístění (odvoz) horniny dopravními prostředky včetně složení, bez naložení a rozprostření jakékoliv třídy, na vzdálenost přes 500 do 1000 m</t>
  </si>
  <si>
    <t>-1995477448</t>
  </si>
  <si>
    <t>https://podminky.urs.cz/item/CS_URS_2024_01/460341113</t>
  </si>
  <si>
    <t>odvoz na skládku</t>
  </si>
  <si>
    <t>"výkopy pro stožáry" 0,055</t>
  </si>
  <si>
    <t>"přebytek výkopů z rýh (lože)" 0,05*74,0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</si>
  <si>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</si>
  <si>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</si>
  <si>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1424642256</t>
  </si>
  <si>
    <t>https://podminky.urs.cz/item/CS_URS_2024_01/460341121</t>
  </si>
  <si>
    <t>3,755*19 'Přepočtené koeficientem množství</t>
  </si>
  <si>
    <t>460361121</t>
  </si>
  <si>
    <t>Poplatek (skládkovné) za uložení zeminy na recyklační skládce zatříděné do Katalogu odpadů pod kódem 17 05 04</t>
  </si>
  <si>
    <t>1170557452</t>
  </si>
  <si>
    <t>https://podminky.urs.cz/item/CS_URS_2024_01/460361121</t>
  </si>
  <si>
    <t>3,755*1,7 'Přepočtené koeficientem množství</t>
  </si>
  <si>
    <t>460371121</t>
  </si>
  <si>
    <t>Naložení výkopku strojně z hornin třídy těžitelnosti I skupiny 1 až 3</t>
  </si>
  <si>
    <t>673288113</t>
  </si>
  <si>
    <t>https://podminky.urs.cz/item/CS_URS_2024_01/460371121</t>
  </si>
  <si>
    <t>460431152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</si>
  <si>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</si>
  <si>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-995610117</t>
  </si>
  <si>
    <t>https://podminky.urs.cz/item/CS_URS_2024_01/460431152</t>
  </si>
  <si>
    <t>46064000R1</t>
  </si>
  <si>
    <t>Pouzdrový základ stožáru - kompletní zhotovení pouzdrového základu včetně trubkování</t>
  </si>
  <si>
    <t>377816242</t>
  </si>
  <si>
    <t>460661411</t>
  </si>
  <si>
    <t>Kabelové lože z písku včetně podsypu, zhutnění a urovnání povrchu pro kabely nn zakryté plastovými deskami (materiál ve specifikaci), šířky do 25 cm</t>
  </si>
  <si>
    <t>23043162</t>
  </si>
  <si>
    <t>https://podminky.urs.cz/item/CS_URS_2024_01/460661411</t>
  </si>
  <si>
    <t>34575103</t>
  </si>
  <si>
    <t>deska kabelová krycí PVC červená, 200x2mm</t>
  </si>
  <si>
    <t>2024079915</t>
  </si>
  <si>
    <t>-916817296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</si>
  <si>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</si>
  <si>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</si>
  <si>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</si>
  <si>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</si>
  <si>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</si>
  <si>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</si>
  <si>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</si>
  <si>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012002000</t>
  </si>
  <si>
    <t xml:space="preserve">Geodetické práce </t>
  </si>
  <si>
    <t>kpl</t>
  </si>
  <si>
    <t>1024</t>
  </si>
  <si>
    <t>2076936015</t>
  </si>
  <si>
    <t>https://podminky.urs.cz/item/CS_URS_2024_01/012002000</t>
  </si>
  <si>
    <t>Poznámka k položce:_x000d_
zahrnuje veškeré geodetické práce vč. zaměření skutečného stavu</t>
  </si>
  <si>
    <t>012203000</t>
  </si>
  <si>
    <t>Vytýčení sítí</t>
  </si>
  <si>
    <t>45760649</t>
  </si>
  <si>
    <t>https://podminky.urs.cz/item/CS_URS_2024_01/012203000</t>
  </si>
  <si>
    <t>013244000</t>
  </si>
  <si>
    <t>Dokumentace pro provádění stavby</t>
  </si>
  <si>
    <t>426427669</t>
  </si>
  <si>
    <t>https://podminky.urs.cz/item/CS_URS_2024_01/013244000</t>
  </si>
  <si>
    <t>013254000</t>
  </si>
  <si>
    <t>Dokumentace skutečného provedení stavby</t>
  </si>
  <si>
    <t>874815196</t>
  </si>
  <si>
    <t>https://podminky.urs.cz/item/CS_URS_2024_01/013254000</t>
  </si>
  <si>
    <t>VRN3</t>
  </si>
  <si>
    <t>Zařízení staveniště</t>
  </si>
  <si>
    <t>030001000</t>
  </si>
  <si>
    <t>1210778850</t>
  </si>
  <si>
    <t>https://podminky.urs.cz/item/CS_URS_2024_01/030001000</t>
  </si>
  <si>
    <t>VRN4</t>
  </si>
  <si>
    <t>Inženýrská činnost</t>
  </si>
  <si>
    <t>043154000</t>
  </si>
  <si>
    <t>Zkoušky hutnicí</t>
  </si>
  <si>
    <t>824036864</t>
  </si>
  <si>
    <t>https://podminky.urs.cz/item/CS_URS_2024_01/043154000</t>
  </si>
  <si>
    <t>VRN7</t>
  </si>
  <si>
    <t>Provozní vlivy</t>
  </si>
  <si>
    <t>0720000000</t>
  </si>
  <si>
    <t>Provozní vlivy - zajištění DIR+DIO</t>
  </si>
  <si>
    <t>ks</t>
  </si>
  <si>
    <t>-1344062516</t>
  </si>
  <si>
    <t>SEZNAM FIGUR</t>
  </si>
  <si>
    <t>Výměra</t>
  </si>
  <si>
    <t xml:space="preserve"> SO101</t>
  </si>
  <si>
    <t>Použití figury:</t>
  </si>
  <si>
    <t>Asfaltový beton vrstva obrusná ACO 8 (ABJ) tl 40 mm š do 3 m z nemodifikovaného asfaltu</t>
  </si>
  <si>
    <t>Úprava pláně v hornině třídy těžitelnosti I skupiny 1 až 3 se zhutněním strojně</t>
  </si>
  <si>
    <t>Podklad ze štěrkodrtě ŠD plochy přes 100 m2 tl 150 mm</t>
  </si>
  <si>
    <t>Podklad z R-materiálu plochy přes 100 m2 tl 50 mm</t>
  </si>
  <si>
    <t>Postřik živičný spojovací z asfaltu v množství 0,60 kg/m2</t>
  </si>
  <si>
    <t>Nakládání výkopku z hornin třídy těžitelnosti I skupiny 1 až 3 do 100 m3</t>
  </si>
  <si>
    <t>Vodorovné přemístění přes 9 000 do 10000 m výkopku/sypaniny z horniny třídy těžitelnosti I skupiny 1 až 3</t>
  </si>
  <si>
    <t>Příplatek k vodorovnému přemístění výkopku/sypaniny z horniny třídy těžitelnosti I skupiny 1 až 3 ZKD 1000 m přes 10000 m</t>
  </si>
  <si>
    <t>Poplatek za uložení na recyklační skládce (skládkovné) stavebního odpadu zeminy a kamení zatříděného do Katalogu odpadů pod kódem 17 05 04</t>
  </si>
  <si>
    <t>Zalití rostlin vodou plocha do 20 m2</t>
  </si>
  <si>
    <t>Dovoz vody pro zálivku rostlin za vzdálenost do 1000 m</t>
  </si>
  <si>
    <t>Příplatek k dovozu vody pro zálivku rostlin do 1000 m ZKD 1000 m</t>
  </si>
  <si>
    <t>Zalití rostlin vodou plocha přes 20 m2</t>
  </si>
  <si>
    <t>Kladení zámkové dlažby pozemních komunikací ručně tl 80 mm skupiny A pl do 50 m2</t>
  </si>
  <si>
    <t>Kladení zámkové dlažby pozemních komunikací ručně tl 80 mm skupiny A pl přes 100 do 300 m2</t>
  </si>
  <si>
    <t>Kladení zámkové dlažby komunikací pro pěší ručně tl 60 mm skupiny A pl do 50 m2</t>
  </si>
  <si>
    <t>Rozprostření ornice tl vrstvy do 200 mm pl přes 500 m2 v rovině nebo ve svahu do 1:5 strojně</t>
  </si>
  <si>
    <t>Vodorovné přemístění přes 20 do 50 m výkopku/sypaniny z horniny třídy těžitelnosti I skupiny 1 až 3</t>
  </si>
  <si>
    <t>Založení parkového trávníku výsevem pl do 1000 m2 v rovině a ve svahu do 1:5</t>
  </si>
  <si>
    <t>Úprava pláně v hornině třídy těžitelnosti I skupiny 1 až 3 bez zhutnění strojně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</si>
</sst>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251101" TargetMode="External" /><Relationship Id="rId2" Type="http://schemas.openxmlformats.org/officeDocument/2006/relationships/hyperlink" Target="https://podminky.urs.cz/item/CS_URS_2024_01/113107162" TargetMode="External" /><Relationship Id="rId3" Type="http://schemas.openxmlformats.org/officeDocument/2006/relationships/hyperlink" Target="https://podminky.urs.cz/item/CS_URS_2024_01/113107182" TargetMode="External" /><Relationship Id="rId4" Type="http://schemas.openxmlformats.org/officeDocument/2006/relationships/hyperlink" Target="https://podminky.urs.cz/item/CS_URS_2024_01/119005151" TargetMode="External" /><Relationship Id="rId5" Type="http://schemas.openxmlformats.org/officeDocument/2006/relationships/hyperlink" Target="https://podminky.urs.cz/item/CS_URS_2024_01/121151113" TargetMode="External" /><Relationship Id="rId6" Type="http://schemas.openxmlformats.org/officeDocument/2006/relationships/hyperlink" Target="https://podminky.urs.cz/item/CS_URS_2024_01/131251104" TargetMode="External" /><Relationship Id="rId7" Type="http://schemas.openxmlformats.org/officeDocument/2006/relationships/hyperlink" Target="https://podminky.urs.cz/item/CS_URS_2024_01/132251101" TargetMode="External" /><Relationship Id="rId8" Type="http://schemas.openxmlformats.org/officeDocument/2006/relationships/hyperlink" Target="https://podminky.urs.cz/item/CS_URS_2024_01/139001101" TargetMode="External" /><Relationship Id="rId9" Type="http://schemas.openxmlformats.org/officeDocument/2006/relationships/hyperlink" Target="https://podminky.urs.cz/item/CS_URS_2024_01/162201421" TargetMode="External" /><Relationship Id="rId10" Type="http://schemas.openxmlformats.org/officeDocument/2006/relationships/hyperlink" Target="https://podminky.urs.cz/item/CS_URS_2024_01/162251102" TargetMode="External" /><Relationship Id="rId11" Type="http://schemas.openxmlformats.org/officeDocument/2006/relationships/hyperlink" Target="https://podminky.urs.cz/item/CS_URS_2024_01/162301971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9" TargetMode="External" /><Relationship Id="rId14" Type="http://schemas.openxmlformats.org/officeDocument/2006/relationships/hyperlink" Target="https://podminky.urs.cz/item/CS_URS_2024_01/167151101" TargetMode="External" /><Relationship Id="rId15" Type="http://schemas.openxmlformats.org/officeDocument/2006/relationships/hyperlink" Target="https://podminky.urs.cz/item/CS_URS_2024_01/171151103" TargetMode="External" /><Relationship Id="rId16" Type="http://schemas.openxmlformats.org/officeDocument/2006/relationships/hyperlink" Target="https://podminky.urs.cz/item/CS_URS_2024_01/181351113" TargetMode="External" /><Relationship Id="rId17" Type="http://schemas.openxmlformats.org/officeDocument/2006/relationships/hyperlink" Target="https://podminky.urs.cz/item/CS_URS_2024_01/181411131" TargetMode="External" /><Relationship Id="rId18" Type="http://schemas.openxmlformats.org/officeDocument/2006/relationships/hyperlink" Target="https://podminky.urs.cz/item/CS_URS_2024_01/181951111" TargetMode="External" /><Relationship Id="rId19" Type="http://schemas.openxmlformats.org/officeDocument/2006/relationships/hyperlink" Target="https://podminky.urs.cz/item/CS_URS_2024_01/181951112" TargetMode="External" /><Relationship Id="rId20" Type="http://schemas.openxmlformats.org/officeDocument/2006/relationships/hyperlink" Target="https://podminky.urs.cz/item/CS_URS_2024_01/183101221" TargetMode="External" /><Relationship Id="rId21" Type="http://schemas.openxmlformats.org/officeDocument/2006/relationships/hyperlink" Target="https://podminky.urs.cz/item/CS_URS_2024_01/183101222" TargetMode="External" /><Relationship Id="rId22" Type="http://schemas.openxmlformats.org/officeDocument/2006/relationships/hyperlink" Target="https://podminky.urs.cz/item/CS_URS_2024_01/184102116" TargetMode="External" /><Relationship Id="rId23" Type="http://schemas.openxmlformats.org/officeDocument/2006/relationships/hyperlink" Target="https://podminky.urs.cz/item/CS_URS_2024_01/184102118" TargetMode="External" /><Relationship Id="rId24" Type="http://schemas.openxmlformats.org/officeDocument/2006/relationships/hyperlink" Target="https://podminky.urs.cz/item/CS_URS_2024_01/184215132" TargetMode="External" /><Relationship Id="rId25" Type="http://schemas.openxmlformats.org/officeDocument/2006/relationships/hyperlink" Target="https://podminky.urs.cz/item/CS_URS_2024_01/184215412" TargetMode="External" /><Relationship Id="rId26" Type="http://schemas.openxmlformats.org/officeDocument/2006/relationships/hyperlink" Target="https://podminky.urs.cz/item/CS_URS_2024_01/184215413" TargetMode="External" /><Relationship Id="rId27" Type="http://schemas.openxmlformats.org/officeDocument/2006/relationships/hyperlink" Target="https://podminky.urs.cz/item/CS_URS_2024_01/184401111" TargetMode="External" /><Relationship Id="rId28" Type="http://schemas.openxmlformats.org/officeDocument/2006/relationships/hyperlink" Target="https://podminky.urs.cz/item/CS_URS_2024_01/184401113" TargetMode="External" /><Relationship Id="rId29" Type="http://schemas.openxmlformats.org/officeDocument/2006/relationships/hyperlink" Target="https://podminky.urs.cz/item/CS_URS_2024_01/184502114" TargetMode="External" /><Relationship Id="rId30" Type="http://schemas.openxmlformats.org/officeDocument/2006/relationships/hyperlink" Target="https://podminky.urs.cz/item/CS_URS_2024_01/184502116" TargetMode="External" /><Relationship Id="rId31" Type="http://schemas.openxmlformats.org/officeDocument/2006/relationships/hyperlink" Target="https://podminky.urs.cz/item/CS_URS_2024_01/184801121" TargetMode="External" /><Relationship Id="rId32" Type="http://schemas.openxmlformats.org/officeDocument/2006/relationships/hyperlink" Target="https://podminky.urs.cz/item/CS_URS_2024_01/184911431" TargetMode="External" /><Relationship Id="rId33" Type="http://schemas.openxmlformats.org/officeDocument/2006/relationships/hyperlink" Target="https://podminky.urs.cz/item/CS_URS_2024_01/185804311" TargetMode="External" /><Relationship Id="rId34" Type="http://schemas.openxmlformats.org/officeDocument/2006/relationships/hyperlink" Target="https://podminky.urs.cz/item/CS_URS_2024_01/185804312" TargetMode="External" /><Relationship Id="rId35" Type="http://schemas.openxmlformats.org/officeDocument/2006/relationships/hyperlink" Target="https://podminky.urs.cz/item/CS_URS_2024_01/185851121" TargetMode="External" /><Relationship Id="rId36" Type="http://schemas.openxmlformats.org/officeDocument/2006/relationships/hyperlink" Target="https://podminky.urs.cz/item/CS_URS_2024_01/185851129" TargetMode="External" /><Relationship Id="rId37" Type="http://schemas.openxmlformats.org/officeDocument/2006/relationships/hyperlink" Target="https://podminky.urs.cz/item/CS_URS_2024_01/211971110" TargetMode="External" /><Relationship Id="rId38" Type="http://schemas.openxmlformats.org/officeDocument/2006/relationships/hyperlink" Target="https://podminky.urs.cz/item/CS_URS_2024_01/212752101" TargetMode="External" /><Relationship Id="rId39" Type="http://schemas.openxmlformats.org/officeDocument/2006/relationships/hyperlink" Target="https://podminky.urs.cz/item/CS_URS_2024_01/564851111" TargetMode="External" /><Relationship Id="rId40" Type="http://schemas.openxmlformats.org/officeDocument/2006/relationships/hyperlink" Target="https://podminky.urs.cz/item/CS_URS_2024_01/564911511" TargetMode="External" /><Relationship Id="rId41" Type="http://schemas.openxmlformats.org/officeDocument/2006/relationships/hyperlink" Target="https://podminky.urs.cz/item/CS_URS_2024_01/573211111" TargetMode="External" /><Relationship Id="rId42" Type="http://schemas.openxmlformats.org/officeDocument/2006/relationships/hyperlink" Target="https://podminky.urs.cz/item/CS_URS_2024_01/577133111" TargetMode="External" /><Relationship Id="rId43" Type="http://schemas.openxmlformats.org/officeDocument/2006/relationships/hyperlink" Target="https://podminky.urs.cz/item/CS_URS_2024_01/596211110" TargetMode="External" /><Relationship Id="rId44" Type="http://schemas.openxmlformats.org/officeDocument/2006/relationships/hyperlink" Target="https://podminky.urs.cz/item/CS_URS_2024_01/596212210" TargetMode="External" /><Relationship Id="rId45" Type="http://schemas.openxmlformats.org/officeDocument/2006/relationships/hyperlink" Target="https://podminky.urs.cz/item/CS_URS_2024_01/596212212" TargetMode="External" /><Relationship Id="rId46" Type="http://schemas.openxmlformats.org/officeDocument/2006/relationships/hyperlink" Target="https://podminky.urs.cz/item/CS_URS_2024_01/914111111" TargetMode="External" /><Relationship Id="rId47" Type="http://schemas.openxmlformats.org/officeDocument/2006/relationships/hyperlink" Target="https://podminky.urs.cz/item/CS_URS_2024_01/914511111" TargetMode="External" /><Relationship Id="rId48" Type="http://schemas.openxmlformats.org/officeDocument/2006/relationships/hyperlink" Target="https://podminky.urs.cz/item/CS_URS_2024_01/915211111" TargetMode="External" /><Relationship Id="rId49" Type="http://schemas.openxmlformats.org/officeDocument/2006/relationships/hyperlink" Target="https://podminky.urs.cz/item/CS_URS_2024_01/915231111" TargetMode="External" /><Relationship Id="rId50" Type="http://schemas.openxmlformats.org/officeDocument/2006/relationships/hyperlink" Target="https://podminky.urs.cz/item/CS_URS_2024_01/915611111" TargetMode="External" /><Relationship Id="rId51" Type="http://schemas.openxmlformats.org/officeDocument/2006/relationships/hyperlink" Target="https://podminky.urs.cz/item/CS_URS_2024_01/915621111" TargetMode="External" /><Relationship Id="rId52" Type="http://schemas.openxmlformats.org/officeDocument/2006/relationships/hyperlink" Target="https://podminky.urs.cz/item/CS_URS_2024_01/916131213" TargetMode="External" /><Relationship Id="rId53" Type="http://schemas.openxmlformats.org/officeDocument/2006/relationships/hyperlink" Target="https://podminky.urs.cz/item/CS_URS_2024_01/916331112" TargetMode="External" /><Relationship Id="rId54" Type="http://schemas.openxmlformats.org/officeDocument/2006/relationships/hyperlink" Target="https://podminky.urs.cz/item/CS_URS_2024_01/919732221" TargetMode="External" /><Relationship Id="rId55" Type="http://schemas.openxmlformats.org/officeDocument/2006/relationships/hyperlink" Target="https://podminky.urs.cz/item/CS_URS_2024_01/919735112" TargetMode="External" /><Relationship Id="rId56" Type="http://schemas.openxmlformats.org/officeDocument/2006/relationships/hyperlink" Target="https://podminky.urs.cz/item/CS_URS_2024_01/997013811" TargetMode="External" /><Relationship Id="rId57" Type="http://schemas.openxmlformats.org/officeDocument/2006/relationships/hyperlink" Target="https://podminky.urs.cz/item/CS_URS_2024_01/997221551" TargetMode="External" /><Relationship Id="rId58" Type="http://schemas.openxmlformats.org/officeDocument/2006/relationships/hyperlink" Target="https://podminky.urs.cz/item/CS_URS_2024_01/997221559" TargetMode="External" /><Relationship Id="rId59" Type="http://schemas.openxmlformats.org/officeDocument/2006/relationships/hyperlink" Target="https://podminky.urs.cz/item/CS_URS_2024_01/997221873" TargetMode="External" /><Relationship Id="rId60" Type="http://schemas.openxmlformats.org/officeDocument/2006/relationships/hyperlink" Target="https://podminky.urs.cz/item/CS_URS_2024_01/997221875" TargetMode="External" /><Relationship Id="rId61" Type="http://schemas.openxmlformats.org/officeDocument/2006/relationships/hyperlink" Target="https://podminky.urs.cz/item/CS_URS_2024_01/998223011" TargetMode="External" /><Relationship Id="rId62" Type="http://schemas.openxmlformats.org/officeDocument/2006/relationships/hyperlink" Target="https://podminky.urs.cz/item/CS_URS_2024_01/460752111" TargetMode="External" /><Relationship Id="rId63" Type="http://schemas.openxmlformats.org/officeDocument/2006/relationships/hyperlink" Target="https://podminky.urs.cz/item/CS_URS_2024_01/460791214" TargetMode="External" /><Relationship Id="rId64" Type="http://schemas.openxmlformats.org/officeDocument/2006/relationships/hyperlink" Target="https://podminky.urs.cz/item/CS_URS_2024_01/469981111" TargetMode="External" /><Relationship Id="rId6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0100151" TargetMode="External" /><Relationship Id="rId2" Type="http://schemas.openxmlformats.org/officeDocument/2006/relationships/hyperlink" Target="https://podminky.urs.cz/item/CS_URS_2024_01/210101233" TargetMode="External" /><Relationship Id="rId3" Type="http://schemas.openxmlformats.org/officeDocument/2006/relationships/hyperlink" Target="https://podminky.urs.cz/item/CS_URS_2024_01/210203901" TargetMode="External" /><Relationship Id="rId4" Type="http://schemas.openxmlformats.org/officeDocument/2006/relationships/hyperlink" Target="https://podminky.urs.cz/item/CS_URS_2024_01/210204011" TargetMode="External" /><Relationship Id="rId5" Type="http://schemas.openxmlformats.org/officeDocument/2006/relationships/hyperlink" Target="https://podminky.urs.cz/item/CS_URS_2024_01/210204103" TargetMode="External" /><Relationship Id="rId6" Type="http://schemas.openxmlformats.org/officeDocument/2006/relationships/hyperlink" Target="https://podminky.urs.cz/item/CS_URS_2024_01/210204201" TargetMode="External" /><Relationship Id="rId7" Type="http://schemas.openxmlformats.org/officeDocument/2006/relationships/hyperlink" Target="https://podminky.urs.cz/item/CS_URS_2024_01/210220020" TargetMode="External" /><Relationship Id="rId8" Type="http://schemas.openxmlformats.org/officeDocument/2006/relationships/hyperlink" Target="https://podminky.urs.cz/item/CS_URS_2024_01/210220022" TargetMode="External" /><Relationship Id="rId9" Type="http://schemas.openxmlformats.org/officeDocument/2006/relationships/hyperlink" Target="https://podminky.urs.cz/item/CS_URS_2024_01/210280001" TargetMode="External" /><Relationship Id="rId10" Type="http://schemas.openxmlformats.org/officeDocument/2006/relationships/hyperlink" Target="https://podminky.urs.cz/item/CS_URS_2024_01/210812035" TargetMode="External" /><Relationship Id="rId11" Type="http://schemas.openxmlformats.org/officeDocument/2006/relationships/hyperlink" Target="https://podminky.urs.cz/item/CS_URS_2024_01/218040011" TargetMode="External" /><Relationship Id="rId12" Type="http://schemas.openxmlformats.org/officeDocument/2006/relationships/hyperlink" Target="https://podminky.urs.cz/item/CS_URS_2024_01/460010024" TargetMode="External" /><Relationship Id="rId13" Type="http://schemas.openxmlformats.org/officeDocument/2006/relationships/hyperlink" Target="https://podminky.urs.cz/item/CS_URS_2024_01/460131113" TargetMode="External" /><Relationship Id="rId14" Type="http://schemas.openxmlformats.org/officeDocument/2006/relationships/hyperlink" Target="https://podminky.urs.cz/item/CS_URS_2024_01/460171142" TargetMode="External" /><Relationship Id="rId15" Type="http://schemas.openxmlformats.org/officeDocument/2006/relationships/hyperlink" Target="https://podminky.urs.cz/item/CS_URS_2024_01/460341113" TargetMode="External" /><Relationship Id="rId16" Type="http://schemas.openxmlformats.org/officeDocument/2006/relationships/hyperlink" Target="https://podminky.urs.cz/item/CS_URS_2024_01/460341121" TargetMode="External" /><Relationship Id="rId17" Type="http://schemas.openxmlformats.org/officeDocument/2006/relationships/hyperlink" Target="https://podminky.urs.cz/item/CS_URS_2024_01/460361121" TargetMode="External" /><Relationship Id="rId18" Type="http://schemas.openxmlformats.org/officeDocument/2006/relationships/hyperlink" Target="https://podminky.urs.cz/item/CS_URS_2024_01/460371121" TargetMode="External" /><Relationship Id="rId19" Type="http://schemas.openxmlformats.org/officeDocument/2006/relationships/hyperlink" Target="https://podminky.urs.cz/item/CS_URS_2024_01/460431152" TargetMode="External" /><Relationship Id="rId20" Type="http://schemas.openxmlformats.org/officeDocument/2006/relationships/hyperlink" Target="https://podminky.urs.cz/item/CS_URS_2024_01/460661411" TargetMode="External" /><Relationship Id="rId21" Type="http://schemas.openxmlformats.org/officeDocument/2006/relationships/hyperlink" Target="https://podminky.urs.cz/item/CS_URS_2024_01/469981111" TargetMode="External" /><Relationship Id="rId2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002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3244000" TargetMode="External" /><Relationship Id="rId4" Type="http://schemas.openxmlformats.org/officeDocument/2006/relationships/hyperlink" Target="https://podminky.urs.cz/item/CS_URS_2024_01/013254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43154000" TargetMode="External" /><Relationship Id="rId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34</v>
      </c>
      <c r="AL11" s="22"/>
      <c r="AM11" s="22"/>
      <c r="AN11" s="27" t="s">
        <v>32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36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36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L14" s="22"/>
      <c r="AM14" s="22"/>
      <c r="AN14" s="35" t="s">
        <v>36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34</v>
      </c>
      <c r="AL17" s="22"/>
      <c r="AM17" s="22"/>
      <c r="AN17" s="27" t="s">
        <v>32</v>
      </c>
      <c r="AO17" s="22"/>
      <c r="AP17" s="22"/>
      <c r="AQ17" s="22"/>
      <c r="AR17" s="20"/>
      <c r="BE17" s="31"/>
      <c r="BS17" s="17" t="s">
        <v>39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40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34</v>
      </c>
      <c r="AL20" s="22"/>
      <c r="AM20" s="22"/>
      <c r="AN20" s="27" t="s">
        <v>32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7" t="s">
        <v>43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47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48</v>
      </c>
      <c r="E29" s="48"/>
      <c r="F29" s="32" t="s">
        <v>49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50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52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55</v>
      </c>
      <c r="U35" s="55"/>
      <c r="V35" s="55"/>
      <c r="W35" s="55"/>
      <c r="X35" s="57" t="s">
        <v>56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3" t="s">
        <v>57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R_009a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Řešení dopravní situace u MŠ Plešivec, Český Krumlov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2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Český Krumlov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2" t="s">
        <v>24</v>
      </c>
      <c r="AJ47" s="41"/>
      <c r="AK47" s="41"/>
      <c r="AL47" s="41"/>
      <c r="AM47" s="73" t="str">
        <f>IF(AN8= "","",AN8)</f>
        <v>30. 5. 2024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2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2" t="s">
        <v>37</v>
      </c>
      <c r="AJ49" s="41"/>
      <c r="AK49" s="41"/>
      <c r="AL49" s="41"/>
      <c r="AM49" s="74" t="str">
        <f>IF(E17="","",E17)</f>
        <v>Ing. Jan Rambousek</v>
      </c>
      <c r="AN49" s="65"/>
      <c r="AO49" s="65"/>
      <c r="AP49" s="65"/>
      <c r="AQ49" s="41"/>
      <c r="AR49" s="45"/>
      <c r="AS49" s="75" t="s">
        <v>58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2" t="s">
        <v>35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2" t="s">
        <v>40</v>
      </c>
      <c r="AJ50" s="41"/>
      <c r="AK50" s="41"/>
      <c r="AL50" s="41"/>
      <c r="AM50" s="74" t="str">
        <f>IF(E20="","",E20)</f>
        <v>Ing. Eva Horčičková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59</v>
      </c>
      <c r="D52" s="88"/>
      <c r="E52" s="88"/>
      <c r="F52" s="88"/>
      <c r="G52" s="88"/>
      <c r="H52" s="89"/>
      <c r="I52" s="90" t="s">
        <v>60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61</v>
      </c>
      <c r="AH52" s="88"/>
      <c r="AI52" s="88"/>
      <c r="AJ52" s="88"/>
      <c r="AK52" s="88"/>
      <c r="AL52" s="88"/>
      <c r="AM52" s="88"/>
      <c r="AN52" s="90" t="s">
        <v>62</v>
      </c>
      <c r="AO52" s="88"/>
      <c r="AP52" s="88"/>
      <c r="AQ52" s="92" t="s">
        <v>63</v>
      </c>
      <c r="AR52" s="45"/>
      <c r="AS52" s="93" t="s">
        <v>64</v>
      </c>
      <c r="AT52" s="94" t="s">
        <v>65</v>
      </c>
      <c r="AU52" s="94" t="s">
        <v>66</v>
      </c>
      <c r="AV52" s="94" t="s">
        <v>67</v>
      </c>
      <c r="AW52" s="94" t="s">
        <v>68</v>
      </c>
      <c r="AX52" s="94" t="s">
        <v>69</v>
      </c>
      <c r="AY52" s="94" t="s">
        <v>70</v>
      </c>
      <c r="AZ52" s="94" t="s">
        <v>71</v>
      </c>
      <c r="BA52" s="94" t="s">
        <v>72</v>
      </c>
      <c r="BB52" s="94" t="s">
        <v>73</v>
      </c>
      <c r="BC52" s="94" t="s">
        <v>74</v>
      </c>
      <c r="BD52" s="95" t="s">
        <v>75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76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32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77</v>
      </c>
      <c r="BT54" s="110" t="s">
        <v>78</v>
      </c>
      <c r="BU54" s="111" t="s">
        <v>79</v>
      </c>
      <c r="BV54" s="110" t="s">
        <v>80</v>
      </c>
      <c r="BW54" s="110" t="s">
        <v>5</v>
      </c>
      <c r="BX54" s="110" t="s">
        <v>81</v>
      </c>
      <c r="CL54" s="110" t="s">
        <v>19</v>
      </c>
    </row>
    <row r="55" s="7" customFormat="1" ht="16.5" customHeight="1">
      <c r="A55" s="112" t="s">
        <v>82</v>
      </c>
      <c r="B55" s="113"/>
      <c r="C55" s="114"/>
      <c r="D55" s="115" t="s">
        <v>83</v>
      </c>
      <c r="E55" s="115"/>
      <c r="F55" s="115"/>
      <c r="G55" s="115"/>
      <c r="H55" s="115"/>
      <c r="I55" s="116"/>
      <c r="J55" s="115" t="s">
        <v>84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'SO101 - Parkovací stání u MŠ'!J30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85</v>
      </c>
      <c r="AR55" s="119"/>
      <c r="AS55" s="120">
        <v>0</v>
      </c>
      <c r="AT55" s="121">
        <f>ROUND(SUM(AV55:AW55),2)</f>
        <v>0</v>
      </c>
      <c r="AU55" s="122">
        <f>'SO101 - Parkovací stání u MŠ'!P88</f>
        <v>0</v>
      </c>
      <c r="AV55" s="121">
        <f>'SO101 - Parkovací stání u MŠ'!J33</f>
        <v>0</v>
      </c>
      <c r="AW55" s="121">
        <f>'SO101 - Parkovací stání u MŠ'!J34</f>
        <v>0</v>
      </c>
      <c r="AX55" s="121">
        <f>'SO101 - Parkovací stání u MŠ'!J35</f>
        <v>0</v>
      </c>
      <c r="AY55" s="121">
        <f>'SO101 - Parkovací stání u MŠ'!J36</f>
        <v>0</v>
      </c>
      <c r="AZ55" s="121">
        <f>'SO101 - Parkovací stání u MŠ'!F33</f>
        <v>0</v>
      </c>
      <c r="BA55" s="121">
        <f>'SO101 - Parkovací stání u MŠ'!F34</f>
        <v>0</v>
      </c>
      <c r="BB55" s="121">
        <f>'SO101 - Parkovací stání u MŠ'!F35</f>
        <v>0</v>
      </c>
      <c r="BC55" s="121">
        <f>'SO101 - Parkovací stání u MŠ'!F36</f>
        <v>0</v>
      </c>
      <c r="BD55" s="123">
        <f>'SO101 - Parkovací stání u MŠ'!F37</f>
        <v>0</v>
      </c>
      <c r="BE55" s="7"/>
      <c r="BT55" s="124" t="s">
        <v>86</v>
      </c>
      <c r="BV55" s="124" t="s">
        <v>80</v>
      </c>
      <c r="BW55" s="124" t="s">
        <v>87</v>
      </c>
      <c r="BX55" s="124" t="s">
        <v>5</v>
      </c>
      <c r="CL55" s="124" t="s">
        <v>19</v>
      </c>
      <c r="CM55" s="124" t="s">
        <v>88</v>
      </c>
    </row>
    <row r="56" s="7" customFormat="1" ht="16.5" customHeight="1">
      <c r="A56" s="112" t="s">
        <v>82</v>
      </c>
      <c r="B56" s="113"/>
      <c r="C56" s="114"/>
      <c r="D56" s="115" t="s">
        <v>89</v>
      </c>
      <c r="E56" s="115"/>
      <c r="F56" s="115"/>
      <c r="G56" s="115"/>
      <c r="H56" s="115"/>
      <c r="I56" s="116"/>
      <c r="J56" s="115" t="s">
        <v>90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'SO401 - Veřejné osvětlení'!J30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85</v>
      </c>
      <c r="AR56" s="119"/>
      <c r="AS56" s="120">
        <v>0</v>
      </c>
      <c r="AT56" s="121">
        <f>ROUND(SUM(AV56:AW56),2)</f>
        <v>0</v>
      </c>
      <c r="AU56" s="122">
        <f>'SO401 - Veřejné osvětlení'!P82</f>
        <v>0</v>
      </c>
      <c r="AV56" s="121">
        <f>'SO401 - Veřejné osvětlení'!J33</f>
        <v>0</v>
      </c>
      <c r="AW56" s="121">
        <f>'SO401 - Veřejné osvětlení'!J34</f>
        <v>0</v>
      </c>
      <c r="AX56" s="121">
        <f>'SO401 - Veřejné osvětlení'!J35</f>
        <v>0</v>
      </c>
      <c r="AY56" s="121">
        <f>'SO401 - Veřejné osvětlení'!J36</f>
        <v>0</v>
      </c>
      <c r="AZ56" s="121">
        <f>'SO401 - Veřejné osvětlení'!F33</f>
        <v>0</v>
      </c>
      <c r="BA56" s="121">
        <f>'SO401 - Veřejné osvětlení'!F34</f>
        <v>0</v>
      </c>
      <c r="BB56" s="121">
        <f>'SO401 - Veřejné osvětlení'!F35</f>
        <v>0</v>
      </c>
      <c r="BC56" s="121">
        <f>'SO401 - Veřejné osvětlení'!F36</f>
        <v>0</v>
      </c>
      <c r="BD56" s="123">
        <f>'SO401 - Veřejné osvětlení'!F37</f>
        <v>0</v>
      </c>
      <c r="BE56" s="7"/>
      <c r="BT56" s="124" t="s">
        <v>86</v>
      </c>
      <c r="BV56" s="124" t="s">
        <v>80</v>
      </c>
      <c r="BW56" s="124" t="s">
        <v>91</v>
      </c>
      <c r="BX56" s="124" t="s">
        <v>5</v>
      </c>
      <c r="CL56" s="124" t="s">
        <v>92</v>
      </c>
      <c r="CM56" s="124" t="s">
        <v>88</v>
      </c>
    </row>
    <row r="57" s="7" customFormat="1" ht="16.5" customHeight="1">
      <c r="A57" s="112" t="s">
        <v>82</v>
      </c>
      <c r="B57" s="113"/>
      <c r="C57" s="114"/>
      <c r="D57" s="115" t="s">
        <v>93</v>
      </c>
      <c r="E57" s="115"/>
      <c r="F57" s="115"/>
      <c r="G57" s="115"/>
      <c r="H57" s="115"/>
      <c r="I57" s="116"/>
      <c r="J57" s="115" t="s">
        <v>94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'VRN - Vedlejší rozpočtové...'!J30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85</v>
      </c>
      <c r="AR57" s="119"/>
      <c r="AS57" s="125">
        <v>0</v>
      </c>
      <c r="AT57" s="126">
        <f>ROUND(SUM(AV57:AW57),2)</f>
        <v>0</v>
      </c>
      <c r="AU57" s="127">
        <f>'VRN - Vedlejší rozpočtové...'!P84</f>
        <v>0</v>
      </c>
      <c r="AV57" s="126">
        <f>'VRN - Vedlejší rozpočtové...'!J33</f>
        <v>0</v>
      </c>
      <c r="AW57" s="126">
        <f>'VRN - Vedlejší rozpočtové...'!J34</f>
        <v>0</v>
      </c>
      <c r="AX57" s="126">
        <f>'VRN - Vedlejší rozpočtové...'!J35</f>
        <v>0</v>
      </c>
      <c r="AY57" s="126">
        <f>'VRN - Vedlejší rozpočtové...'!J36</f>
        <v>0</v>
      </c>
      <c r="AZ57" s="126">
        <f>'VRN - Vedlejší rozpočtové...'!F33</f>
        <v>0</v>
      </c>
      <c r="BA57" s="126">
        <f>'VRN - Vedlejší rozpočtové...'!F34</f>
        <v>0</v>
      </c>
      <c r="BB57" s="126">
        <f>'VRN - Vedlejší rozpočtové...'!F35</f>
        <v>0</v>
      </c>
      <c r="BC57" s="126">
        <f>'VRN - Vedlejší rozpočtové...'!F36</f>
        <v>0</v>
      </c>
      <c r="BD57" s="128">
        <f>'VRN - Vedlejší rozpočtové...'!F37</f>
        <v>0</v>
      </c>
      <c r="BE57" s="7"/>
      <c r="BT57" s="124" t="s">
        <v>86</v>
      </c>
      <c r="BV57" s="124" t="s">
        <v>80</v>
      </c>
      <c r="BW57" s="124" t="s">
        <v>95</v>
      </c>
      <c r="BX57" s="124" t="s">
        <v>5</v>
      </c>
      <c r="CL57" s="124" t="s">
        <v>92</v>
      </c>
      <c r="CM57" s="124" t="s">
        <v>88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wgPO8oecusOTUGrQYT8Xs2nRnfbdjDU+XRGEMfP82xusWG0JcUFdezvdZURQSp1eDEEI57yKpX+KM63pZrkF1w==" hashValue="yMPk/FsKBBQ5ieCu/rj3mx6mN0AP/4knERztx9XrerQwF+jEOtbBVgeNNKD2ZOXzLz4aBy/ry6WgzKlVHczs+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101 - Parkovací stání u MŠ'!C2" display="/"/>
    <hyperlink ref="A56" location="'SO401 - Veřejné osvětlení'!C2" display="/"/>
    <hyperlink ref="A5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  <c r="AZ2" s="129" t="s">
        <v>96</v>
      </c>
      <c r="BA2" s="129" t="s">
        <v>97</v>
      </c>
      <c r="BB2" s="129" t="s">
        <v>98</v>
      </c>
      <c r="BC2" s="129" t="s">
        <v>99</v>
      </c>
      <c r="BD2" s="12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0"/>
      <c r="AT3" s="17" t="s">
        <v>88</v>
      </c>
      <c r="AZ3" s="129" t="s">
        <v>100</v>
      </c>
      <c r="BA3" s="129" t="s">
        <v>101</v>
      </c>
      <c r="BB3" s="129" t="s">
        <v>98</v>
      </c>
      <c r="BC3" s="129" t="s">
        <v>102</v>
      </c>
      <c r="BD3" s="129" t="s">
        <v>88</v>
      </c>
    </row>
    <row r="4" s="1" customFormat="1" ht="24.96" customHeight="1">
      <c r="B4" s="20"/>
      <c r="D4" s="132" t="s">
        <v>103</v>
      </c>
      <c r="L4" s="20"/>
      <c r="M4" s="133" t="s">
        <v>10</v>
      </c>
      <c r="AT4" s="17" t="s">
        <v>4</v>
      </c>
      <c r="AZ4" s="129" t="s">
        <v>104</v>
      </c>
      <c r="BA4" s="129" t="s">
        <v>105</v>
      </c>
      <c r="BB4" s="129" t="s">
        <v>98</v>
      </c>
      <c r="BC4" s="129" t="s">
        <v>106</v>
      </c>
      <c r="BD4" s="129" t="s">
        <v>88</v>
      </c>
    </row>
    <row r="5" s="1" customFormat="1" ht="6.96" customHeight="1">
      <c r="B5" s="20"/>
      <c r="L5" s="20"/>
      <c r="AZ5" s="129" t="s">
        <v>107</v>
      </c>
      <c r="BA5" s="129" t="s">
        <v>108</v>
      </c>
      <c r="BB5" s="129" t="s">
        <v>109</v>
      </c>
      <c r="BC5" s="129" t="s">
        <v>110</v>
      </c>
      <c r="BD5" s="129" t="s">
        <v>88</v>
      </c>
    </row>
    <row r="6" s="1" customFormat="1" ht="12" customHeight="1">
      <c r="B6" s="20"/>
      <c r="D6" s="134" t="s">
        <v>16</v>
      </c>
      <c r="L6" s="20"/>
      <c r="AZ6" s="129" t="s">
        <v>111</v>
      </c>
      <c r="BA6" s="129" t="s">
        <v>112</v>
      </c>
      <c r="BB6" s="129" t="s">
        <v>109</v>
      </c>
      <c r="BC6" s="129" t="s">
        <v>113</v>
      </c>
      <c r="BD6" s="129" t="s">
        <v>88</v>
      </c>
    </row>
    <row r="7" s="1" customFormat="1" ht="16.5" customHeight="1">
      <c r="B7" s="20"/>
      <c r="E7" s="135" t="str">
        <f>'Rekapitulace stavby'!K6</f>
        <v>Řešení dopravní situace u MŠ Plešivec, Český Krumlov</v>
      </c>
      <c r="F7" s="134"/>
      <c r="G7" s="134"/>
      <c r="H7" s="134"/>
      <c r="L7" s="20"/>
      <c r="AZ7" s="129" t="s">
        <v>114</v>
      </c>
      <c r="BA7" s="129" t="s">
        <v>115</v>
      </c>
      <c r="BB7" s="129" t="s">
        <v>109</v>
      </c>
      <c r="BC7" s="129" t="s">
        <v>116</v>
      </c>
      <c r="BD7" s="129" t="s">
        <v>88</v>
      </c>
    </row>
    <row r="8" s="2" customFormat="1" ht="12" customHeight="1">
      <c r="A8" s="39"/>
      <c r="B8" s="45"/>
      <c r="C8" s="39"/>
      <c r="D8" s="134" t="s">
        <v>117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29" t="s">
        <v>118</v>
      </c>
      <c r="BA8" s="129" t="s">
        <v>119</v>
      </c>
      <c r="BB8" s="129" t="s">
        <v>109</v>
      </c>
      <c r="BC8" s="129" t="s">
        <v>120</v>
      </c>
      <c r="BD8" s="129" t="s">
        <v>88</v>
      </c>
    </row>
    <row r="9" s="2" customFormat="1" ht="16.5" customHeight="1">
      <c r="A9" s="39"/>
      <c r="B9" s="45"/>
      <c r="C9" s="39"/>
      <c r="D9" s="39"/>
      <c r="E9" s="137" t="s">
        <v>121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29" t="s">
        <v>122</v>
      </c>
      <c r="BA9" s="129" t="s">
        <v>123</v>
      </c>
      <c r="BB9" s="129" t="s">
        <v>98</v>
      </c>
      <c r="BC9" s="129" t="s">
        <v>124</v>
      </c>
      <c r="BD9" s="129" t="s">
        <v>88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29" t="s">
        <v>125</v>
      </c>
      <c r="BA10" s="129" t="s">
        <v>126</v>
      </c>
      <c r="BB10" s="129" t="s">
        <v>98</v>
      </c>
      <c r="BC10" s="129" t="s">
        <v>127</v>
      </c>
      <c r="BD10" s="129" t="s">
        <v>88</v>
      </c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32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22</v>
      </c>
      <c r="E12" s="39"/>
      <c r="F12" s="138" t="s">
        <v>23</v>
      </c>
      <c r="G12" s="39"/>
      <c r="H12" s="39"/>
      <c r="I12" s="134" t="s">
        <v>24</v>
      </c>
      <c r="J12" s="139" t="str">
        <f>'Rekapitulace stavby'!AN8</f>
        <v>30. 5. 2024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30</v>
      </c>
      <c r="E14" s="39"/>
      <c r="F14" s="39"/>
      <c r="G14" s="39"/>
      <c r="H14" s="39"/>
      <c r="I14" s="134" t="s">
        <v>31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34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35</v>
      </c>
      <c r="E17" s="39"/>
      <c r="F17" s="39"/>
      <c r="G17" s="39"/>
      <c r="H17" s="39"/>
      <c r="I17" s="134" t="s">
        <v>31</v>
      </c>
      <c r="J17" s="33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8"/>
      <c r="G18" s="138"/>
      <c r="H18" s="138"/>
      <c r="I18" s="134" t="s">
        <v>34</v>
      </c>
      <c r="J18" s="33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37</v>
      </c>
      <c r="E20" s="39"/>
      <c r="F20" s="39"/>
      <c r="G20" s="39"/>
      <c r="H20" s="39"/>
      <c r="I20" s="134" t="s">
        <v>31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38</v>
      </c>
      <c r="F21" s="39"/>
      <c r="G21" s="39"/>
      <c r="H21" s="39"/>
      <c r="I21" s="134" t="s">
        <v>34</v>
      </c>
      <c r="J21" s="138" t="s">
        <v>32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40</v>
      </c>
      <c r="E23" s="39"/>
      <c r="F23" s="39"/>
      <c r="G23" s="39"/>
      <c r="H23" s="39"/>
      <c r="I23" s="134" t="s">
        <v>31</v>
      </c>
      <c r="J23" s="138" t="s">
        <v>32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41</v>
      </c>
      <c r="F24" s="39"/>
      <c r="G24" s="39"/>
      <c r="H24" s="39"/>
      <c r="I24" s="134" t="s">
        <v>34</v>
      </c>
      <c r="J24" s="138" t="s">
        <v>32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42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43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44</v>
      </c>
      <c r="E30" s="39"/>
      <c r="F30" s="39"/>
      <c r="G30" s="39"/>
      <c r="H30" s="39"/>
      <c r="I30" s="39"/>
      <c r="J30" s="146">
        <f>ROUND(J88,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46</v>
      </c>
      <c r="G32" s="39"/>
      <c r="H32" s="39"/>
      <c r="I32" s="147" t="s">
        <v>45</v>
      </c>
      <c r="J32" s="147" t="s">
        <v>47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48</v>
      </c>
      <c r="E33" s="134" t="s">
        <v>49</v>
      </c>
      <c r="F33" s="149">
        <f>ROUND((SUM(BE88:BE414)),  2)</f>
        <v>0</v>
      </c>
      <c r="G33" s="39"/>
      <c r="H33" s="39"/>
      <c r="I33" s="150">
        <v>0.20999999999999999</v>
      </c>
      <c r="J33" s="149">
        <f>ROUND(((SUM(BE88:BE414))*I33),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50</v>
      </c>
      <c r="F34" s="149">
        <f>ROUND((SUM(BF88:BF414)),  2)</f>
        <v>0</v>
      </c>
      <c r="G34" s="39"/>
      <c r="H34" s="39"/>
      <c r="I34" s="150">
        <v>0.12</v>
      </c>
      <c r="J34" s="149">
        <f>ROUND(((SUM(BF88:BF414))*I34),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51</v>
      </c>
      <c r="F35" s="149">
        <f>ROUND((SUM(BG88:BG414)),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52</v>
      </c>
      <c r="F36" s="149">
        <f>ROUND((SUM(BH88:BH414)),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53</v>
      </c>
      <c r="F37" s="149">
        <f>ROUND((SUM(BI88:BI414)),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3" t="s">
        <v>128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Řešení dopravní situace u MŠ Plešivec, Český Krumlov</v>
      </c>
      <c r="F48" s="32"/>
      <c r="G48" s="32"/>
      <c r="H48" s="32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117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SO101 - Parkovací stání u MŠ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2" t="s">
        <v>22</v>
      </c>
      <c r="D52" s="41"/>
      <c r="E52" s="41"/>
      <c r="F52" s="27" t="str">
        <f>F12</f>
        <v>Český Krumlov</v>
      </c>
      <c r="G52" s="41"/>
      <c r="H52" s="41"/>
      <c r="I52" s="32" t="s">
        <v>24</v>
      </c>
      <c r="J52" s="73" t="str">
        <f>IF(J12="","",J12)</f>
        <v>30. 5. 2024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 xml:space="preserve"> </v>
      </c>
      <c r="G54" s="41"/>
      <c r="H54" s="41"/>
      <c r="I54" s="32" t="s">
        <v>37</v>
      </c>
      <c r="J54" s="37" t="str">
        <f>E21</f>
        <v>Ing. Jan Rambousek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2" t="s">
        <v>35</v>
      </c>
      <c r="D55" s="41"/>
      <c r="E55" s="41"/>
      <c r="F55" s="27" t="str">
        <f>IF(E18="","",E18)</f>
        <v>Vyplň údaj</v>
      </c>
      <c r="G55" s="41"/>
      <c r="H55" s="41"/>
      <c r="I55" s="32" t="s">
        <v>40</v>
      </c>
      <c r="J55" s="37" t="str">
        <f>E24</f>
        <v>Ing. Eva Horčičková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129</v>
      </c>
      <c r="D57" s="164"/>
      <c r="E57" s="164"/>
      <c r="F57" s="164"/>
      <c r="G57" s="164"/>
      <c r="H57" s="164"/>
      <c r="I57" s="164"/>
      <c r="J57" s="165" t="s">
        <v>130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76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131</v>
      </c>
    </row>
    <row r="60" hidden="1" s="9" customFormat="1" ht="24.96" customHeight="1">
      <c r="A60" s="9"/>
      <c r="B60" s="167"/>
      <c r="C60" s="168"/>
      <c r="D60" s="169" t="s">
        <v>132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133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134</v>
      </c>
      <c r="E62" s="176"/>
      <c r="F62" s="176"/>
      <c r="G62" s="176"/>
      <c r="H62" s="176"/>
      <c r="I62" s="176"/>
      <c r="J62" s="177">
        <f>J282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135</v>
      </c>
      <c r="E63" s="176"/>
      <c r="F63" s="176"/>
      <c r="G63" s="176"/>
      <c r="H63" s="176"/>
      <c r="I63" s="176"/>
      <c r="J63" s="177">
        <f>J290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136</v>
      </c>
      <c r="E64" s="176"/>
      <c r="F64" s="176"/>
      <c r="G64" s="176"/>
      <c r="H64" s="176"/>
      <c r="I64" s="176"/>
      <c r="J64" s="177">
        <f>J325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3"/>
      <c r="C65" s="174"/>
      <c r="D65" s="175" t="s">
        <v>137</v>
      </c>
      <c r="E65" s="176"/>
      <c r="F65" s="176"/>
      <c r="G65" s="176"/>
      <c r="H65" s="176"/>
      <c r="I65" s="176"/>
      <c r="J65" s="177">
        <f>J374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3"/>
      <c r="C66" s="174"/>
      <c r="D66" s="175" t="s">
        <v>138</v>
      </c>
      <c r="E66" s="176"/>
      <c r="F66" s="176"/>
      <c r="G66" s="176"/>
      <c r="H66" s="176"/>
      <c r="I66" s="176"/>
      <c r="J66" s="177">
        <f>J396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67"/>
      <c r="C67" s="168"/>
      <c r="D67" s="169" t="s">
        <v>139</v>
      </c>
      <c r="E67" s="170"/>
      <c r="F67" s="170"/>
      <c r="G67" s="170"/>
      <c r="H67" s="170"/>
      <c r="I67" s="170"/>
      <c r="J67" s="171">
        <f>J399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73"/>
      <c r="C68" s="174"/>
      <c r="D68" s="175" t="s">
        <v>140</v>
      </c>
      <c r="E68" s="176"/>
      <c r="F68" s="176"/>
      <c r="G68" s="176"/>
      <c r="H68" s="176"/>
      <c r="I68" s="176"/>
      <c r="J68" s="177">
        <f>J400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3" t="s">
        <v>141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2" t="s">
        <v>16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2" t="str">
        <f>E7</f>
        <v>Řešení dopravní situace u MŠ Plešivec, Český Krumlov</v>
      </c>
      <c r="F78" s="32"/>
      <c r="G78" s="32"/>
      <c r="H78" s="32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2" t="s">
        <v>117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SO101 - Parkovací stání u MŠ</v>
      </c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2" t="s">
        <v>22</v>
      </c>
      <c r="D82" s="41"/>
      <c r="E82" s="41"/>
      <c r="F82" s="27" t="str">
        <f>F12</f>
        <v>Český Krumlov</v>
      </c>
      <c r="G82" s="41"/>
      <c r="H82" s="41"/>
      <c r="I82" s="32" t="s">
        <v>24</v>
      </c>
      <c r="J82" s="73" t="str">
        <f>IF(J12="","",J12)</f>
        <v>30. 5. 2024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2" t="s">
        <v>30</v>
      </c>
      <c r="D84" s="41"/>
      <c r="E84" s="41"/>
      <c r="F84" s="27" t="str">
        <f>E15</f>
        <v xml:space="preserve"> </v>
      </c>
      <c r="G84" s="41"/>
      <c r="H84" s="41"/>
      <c r="I84" s="32" t="s">
        <v>37</v>
      </c>
      <c r="J84" s="37" t="str">
        <f>E21</f>
        <v>Ing. Jan Rambousek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2" t="s">
        <v>35</v>
      </c>
      <c r="D85" s="41"/>
      <c r="E85" s="41"/>
      <c r="F85" s="27" t="str">
        <f>IF(E18="","",E18)</f>
        <v>Vyplň údaj</v>
      </c>
      <c r="G85" s="41"/>
      <c r="H85" s="41"/>
      <c r="I85" s="32" t="s">
        <v>40</v>
      </c>
      <c r="J85" s="37" t="str">
        <f>E24</f>
        <v>Ing. Eva Horčičková</v>
      </c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9"/>
      <c r="B87" s="180"/>
      <c r="C87" s="181" t="s">
        <v>142</v>
      </c>
      <c r="D87" s="182" t="s">
        <v>63</v>
      </c>
      <c r="E87" s="182" t="s">
        <v>59</v>
      </c>
      <c r="F87" s="182" t="s">
        <v>60</v>
      </c>
      <c r="G87" s="182" t="s">
        <v>143</v>
      </c>
      <c r="H87" s="182" t="s">
        <v>144</v>
      </c>
      <c r="I87" s="182" t="s">
        <v>145</v>
      </c>
      <c r="J87" s="183" t="s">
        <v>130</v>
      </c>
      <c r="K87" s="184" t="s">
        <v>146</v>
      </c>
      <c r="L87" s="185"/>
      <c r="M87" s="93" t="s">
        <v>32</v>
      </c>
      <c r="N87" s="94" t="s">
        <v>48</v>
      </c>
      <c r="O87" s="94" t="s">
        <v>147</v>
      </c>
      <c r="P87" s="94" t="s">
        <v>148</v>
      </c>
      <c r="Q87" s="94" t="s">
        <v>149</v>
      </c>
      <c r="R87" s="94" t="s">
        <v>150</v>
      </c>
      <c r="S87" s="94" t="s">
        <v>151</v>
      </c>
      <c r="T87" s="95" t="s">
        <v>152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39"/>
      <c r="B88" s="40"/>
      <c r="C88" s="100" t="s">
        <v>153</v>
      </c>
      <c r="D88" s="41"/>
      <c r="E88" s="41"/>
      <c r="F88" s="41"/>
      <c r="G88" s="41"/>
      <c r="H88" s="41"/>
      <c r="I88" s="41"/>
      <c r="J88" s="186">
        <f>BK88</f>
        <v>0</v>
      </c>
      <c r="K88" s="41"/>
      <c r="L88" s="45"/>
      <c r="M88" s="96"/>
      <c r="N88" s="187"/>
      <c r="O88" s="97"/>
      <c r="P88" s="188">
        <f>P89+P399</f>
        <v>0</v>
      </c>
      <c r="Q88" s="97"/>
      <c r="R88" s="188">
        <f>R89+R399</f>
        <v>84.256388000000001</v>
      </c>
      <c r="S88" s="97"/>
      <c r="T88" s="189">
        <f>T89+T399</f>
        <v>50.489999999999995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7" t="s">
        <v>77</v>
      </c>
      <c r="AU88" s="17" t="s">
        <v>131</v>
      </c>
      <c r="BK88" s="190">
        <f>BK89+BK399</f>
        <v>0</v>
      </c>
    </row>
    <row r="89" s="12" customFormat="1" ht="25.92" customHeight="1">
      <c r="A89" s="12"/>
      <c r="B89" s="191"/>
      <c r="C89" s="192"/>
      <c r="D89" s="193" t="s">
        <v>77</v>
      </c>
      <c r="E89" s="194" t="s">
        <v>154</v>
      </c>
      <c r="F89" s="194" t="s">
        <v>155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P90+P282+P290+P325+P374+P396</f>
        <v>0</v>
      </c>
      <c r="Q89" s="199"/>
      <c r="R89" s="200">
        <f>R90+R282+R290+R325+R374+R396</f>
        <v>84.062788999999995</v>
      </c>
      <c r="S89" s="199"/>
      <c r="T89" s="201">
        <f>T90+T282+T290+T325+T374+T396</f>
        <v>50.489999999999995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86</v>
      </c>
      <c r="AT89" s="203" t="s">
        <v>77</v>
      </c>
      <c r="AU89" s="203" t="s">
        <v>78</v>
      </c>
      <c r="AY89" s="202" t="s">
        <v>156</v>
      </c>
      <c r="BK89" s="204">
        <f>BK90+BK282+BK290+BK325+BK374+BK396</f>
        <v>0</v>
      </c>
    </row>
    <row r="90" s="12" customFormat="1" ht="22.8" customHeight="1">
      <c r="A90" s="12"/>
      <c r="B90" s="191"/>
      <c r="C90" s="192"/>
      <c r="D90" s="193" t="s">
        <v>77</v>
      </c>
      <c r="E90" s="205" t="s">
        <v>86</v>
      </c>
      <c r="F90" s="205" t="s">
        <v>157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SUM(P91:P281)</f>
        <v>0</v>
      </c>
      <c r="Q90" s="199"/>
      <c r="R90" s="200">
        <f>SUM(R91:R281)</f>
        <v>2.8164599999999997</v>
      </c>
      <c r="S90" s="199"/>
      <c r="T90" s="201">
        <f>SUM(T91:T281)</f>
        <v>50.489999999999995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86</v>
      </c>
      <c r="AT90" s="203" t="s">
        <v>77</v>
      </c>
      <c r="AU90" s="203" t="s">
        <v>86</v>
      </c>
      <c r="AY90" s="202" t="s">
        <v>156</v>
      </c>
      <c r="BK90" s="204">
        <f>SUM(BK91:BK281)</f>
        <v>0</v>
      </c>
    </row>
    <row r="91" s="2" customFormat="1" ht="24.15" customHeight="1">
      <c r="A91" s="39"/>
      <c r="B91" s="40"/>
      <c r="C91" s="207" t="s">
        <v>86</v>
      </c>
      <c r="D91" s="207" t="s">
        <v>158</v>
      </c>
      <c r="E91" s="208" t="s">
        <v>159</v>
      </c>
      <c r="F91" s="209" t="s">
        <v>160</v>
      </c>
      <c r="G91" s="210" t="s">
        <v>161</v>
      </c>
      <c r="H91" s="211">
        <v>3</v>
      </c>
      <c r="I91" s="212"/>
      <c r="J91" s="213">
        <f>ROUND(I91*H91,2)</f>
        <v>0</v>
      </c>
      <c r="K91" s="214"/>
      <c r="L91" s="45"/>
      <c r="M91" s="215" t="s">
        <v>32</v>
      </c>
      <c r="N91" s="216" t="s">
        <v>49</v>
      </c>
      <c r="O91" s="85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9" t="s">
        <v>162</v>
      </c>
      <c r="AT91" s="219" t="s">
        <v>158</v>
      </c>
      <c r="AU91" s="219" t="s">
        <v>88</v>
      </c>
      <c r="AY91" s="17" t="s">
        <v>156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7" t="s">
        <v>86</v>
      </c>
      <c r="BK91" s="220">
        <f>ROUND(I91*H91,2)</f>
        <v>0</v>
      </c>
      <c r="BL91" s="17" t="s">
        <v>162</v>
      </c>
      <c r="BM91" s="219" t="s">
        <v>163</v>
      </c>
    </row>
    <row r="92" s="2" customFormat="1">
      <c r="A92" s="39"/>
      <c r="B92" s="40"/>
      <c r="C92" s="41"/>
      <c r="D92" s="221" t="s">
        <v>164</v>
      </c>
      <c r="E92" s="41"/>
      <c r="F92" s="222" t="s">
        <v>165</v>
      </c>
      <c r="G92" s="41"/>
      <c r="H92" s="41"/>
      <c r="I92" s="223"/>
      <c r="J92" s="41"/>
      <c r="K92" s="41"/>
      <c r="L92" s="45"/>
      <c r="M92" s="224"/>
      <c r="N92" s="225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7" t="s">
        <v>164</v>
      </c>
      <c r="AU92" s="17" t="s">
        <v>88</v>
      </c>
    </row>
    <row r="93" s="13" customFormat="1">
      <c r="A93" s="13"/>
      <c r="B93" s="226"/>
      <c r="C93" s="227"/>
      <c r="D93" s="228" t="s">
        <v>166</v>
      </c>
      <c r="E93" s="229" t="s">
        <v>32</v>
      </c>
      <c r="F93" s="230" t="s">
        <v>167</v>
      </c>
      <c r="G93" s="227"/>
      <c r="H93" s="229" t="s">
        <v>32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166</v>
      </c>
      <c r="AU93" s="236" t="s">
        <v>88</v>
      </c>
      <c r="AV93" s="13" t="s">
        <v>86</v>
      </c>
      <c r="AW93" s="13" t="s">
        <v>39</v>
      </c>
      <c r="AX93" s="13" t="s">
        <v>78</v>
      </c>
      <c r="AY93" s="236" t="s">
        <v>156</v>
      </c>
    </row>
    <row r="94" s="14" customFormat="1">
      <c r="A94" s="14"/>
      <c r="B94" s="237"/>
      <c r="C94" s="238"/>
      <c r="D94" s="228" t="s">
        <v>166</v>
      </c>
      <c r="E94" s="239" t="s">
        <v>32</v>
      </c>
      <c r="F94" s="240" t="s">
        <v>168</v>
      </c>
      <c r="G94" s="238"/>
      <c r="H94" s="241">
        <v>3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166</v>
      </c>
      <c r="AU94" s="247" t="s">
        <v>88</v>
      </c>
      <c r="AV94" s="14" t="s">
        <v>88</v>
      </c>
      <c r="AW94" s="14" t="s">
        <v>39</v>
      </c>
      <c r="AX94" s="14" t="s">
        <v>86</v>
      </c>
      <c r="AY94" s="247" t="s">
        <v>156</v>
      </c>
    </row>
    <row r="95" s="2" customFormat="1" ht="66.75" customHeight="1">
      <c r="A95" s="39"/>
      <c r="B95" s="40"/>
      <c r="C95" s="207" t="s">
        <v>88</v>
      </c>
      <c r="D95" s="207" t="s">
        <v>158</v>
      </c>
      <c r="E95" s="208" t="s">
        <v>169</v>
      </c>
      <c r="F95" s="209" t="s">
        <v>170</v>
      </c>
      <c r="G95" s="210" t="s">
        <v>98</v>
      </c>
      <c r="H95" s="211">
        <v>99</v>
      </c>
      <c r="I95" s="212"/>
      <c r="J95" s="213">
        <f>ROUND(I95*H95,2)</f>
        <v>0</v>
      </c>
      <c r="K95" s="214"/>
      <c r="L95" s="45"/>
      <c r="M95" s="215" t="s">
        <v>32</v>
      </c>
      <c r="N95" s="216" t="s">
        <v>49</v>
      </c>
      <c r="O95" s="85"/>
      <c r="P95" s="217">
        <f>O95*H95</f>
        <v>0</v>
      </c>
      <c r="Q95" s="217">
        <v>0</v>
      </c>
      <c r="R95" s="217">
        <f>Q95*H95</f>
        <v>0</v>
      </c>
      <c r="S95" s="217">
        <v>0.28999999999999998</v>
      </c>
      <c r="T95" s="218">
        <f>S95*H95</f>
        <v>28.709999999999997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9" t="s">
        <v>162</v>
      </c>
      <c r="AT95" s="219" t="s">
        <v>158</v>
      </c>
      <c r="AU95" s="219" t="s">
        <v>88</v>
      </c>
      <c r="AY95" s="17" t="s">
        <v>156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7" t="s">
        <v>86</v>
      </c>
      <c r="BK95" s="220">
        <f>ROUND(I95*H95,2)</f>
        <v>0</v>
      </c>
      <c r="BL95" s="17" t="s">
        <v>162</v>
      </c>
      <c r="BM95" s="219" t="s">
        <v>171</v>
      </c>
    </row>
    <row r="96" s="2" customFormat="1">
      <c r="A96" s="39"/>
      <c r="B96" s="40"/>
      <c r="C96" s="41"/>
      <c r="D96" s="221" t="s">
        <v>164</v>
      </c>
      <c r="E96" s="41"/>
      <c r="F96" s="222" t="s">
        <v>172</v>
      </c>
      <c r="G96" s="41"/>
      <c r="H96" s="41"/>
      <c r="I96" s="223"/>
      <c r="J96" s="41"/>
      <c r="K96" s="41"/>
      <c r="L96" s="45"/>
      <c r="M96" s="224"/>
      <c r="N96" s="22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7" t="s">
        <v>164</v>
      </c>
      <c r="AU96" s="17" t="s">
        <v>88</v>
      </c>
    </row>
    <row r="97" s="13" customFormat="1">
      <c r="A97" s="13"/>
      <c r="B97" s="226"/>
      <c r="C97" s="227"/>
      <c r="D97" s="228" t="s">
        <v>166</v>
      </c>
      <c r="E97" s="229" t="s">
        <v>32</v>
      </c>
      <c r="F97" s="230" t="s">
        <v>173</v>
      </c>
      <c r="G97" s="227"/>
      <c r="H97" s="229" t="s">
        <v>32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166</v>
      </c>
      <c r="AU97" s="236" t="s">
        <v>88</v>
      </c>
      <c r="AV97" s="13" t="s">
        <v>86</v>
      </c>
      <c r="AW97" s="13" t="s">
        <v>39</v>
      </c>
      <c r="AX97" s="13" t="s">
        <v>78</v>
      </c>
      <c r="AY97" s="236" t="s">
        <v>156</v>
      </c>
    </row>
    <row r="98" s="14" customFormat="1">
      <c r="A98" s="14"/>
      <c r="B98" s="237"/>
      <c r="C98" s="238"/>
      <c r="D98" s="228" t="s">
        <v>166</v>
      </c>
      <c r="E98" s="239" t="s">
        <v>32</v>
      </c>
      <c r="F98" s="240" t="s">
        <v>174</v>
      </c>
      <c r="G98" s="238"/>
      <c r="H98" s="241">
        <v>99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166</v>
      </c>
      <c r="AU98" s="247" t="s">
        <v>88</v>
      </c>
      <c r="AV98" s="14" t="s">
        <v>88</v>
      </c>
      <c r="AW98" s="14" t="s">
        <v>39</v>
      </c>
      <c r="AX98" s="14" t="s">
        <v>78</v>
      </c>
      <c r="AY98" s="247" t="s">
        <v>156</v>
      </c>
    </row>
    <row r="99" s="15" customFormat="1">
      <c r="A99" s="15"/>
      <c r="B99" s="248"/>
      <c r="C99" s="249"/>
      <c r="D99" s="228" t="s">
        <v>166</v>
      </c>
      <c r="E99" s="250" t="s">
        <v>32</v>
      </c>
      <c r="F99" s="251" t="s">
        <v>175</v>
      </c>
      <c r="G99" s="249"/>
      <c r="H99" s="252">
        <v>99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8" t="s">
        <v>166</v>
      </c>
      <c r="AU99" s="258" t="s">
        <v>88</v>
      </c>
      <c r="AV99" s="15" t="s">
        <v>162</v>
      </c>
      <c r="AW99" s="15" t="s">
        <v>39</v>
      </c>
      <c r="AX99" s="15" t="s">
        <v>86</v>
      </c>
      <c r="AY99" s="258" t="s">
        <v>156</v>
      </c>
    </row>
    <row r="100" s="2" customFormat="1" ht="66.75" customHeight="1">
      <c r="A100" s="39"/>
      <c r="B100" s="40"/>
      <c r="C100" s="207" t="s">
        <v>176</v>
      </c>
      <c r="D100" s="207" t="s">
        <v>158</v>
      </c>
      <c r="E100" s="208" t="s">
        <v>177</v>
      </c>
      <c r="F100" s="209" t="s">
        <v>178</v>
      </c>
      <c r="G100" s="210" t="s">
        <v>98</v>
      </c>
      <c r="H100" s="211">
        <v>99</v>
      </c>
      <c r="I100" s="212"/>
      <c r="J100" s="213">
        <f>ROUND(I100*H100,2)</f>
        <v>0</v>
      </c>
      <c r="K100" s="214"/>
      <c r="L100" s="45"/>
      <c r="M100" s="215" t="s">
        <v>32</v>
      </c>
      <c r="N100" s="216" t="s">
        <v>49</v>
      </c>
      <c r="O100" s="85"/>
      <c r="P100" s="217">
        <f>O100*H100</f>
        <v>0</v>
      </c>
      <c r="Q100" s="217">
        <v>0</v>
      </c>
      <c r="R100" s="217">
        <f>Q100*H100</f>
        <v>0</v>
      </c>
      <c r="S100" s="217">
        <v>0.22</v>
      </c>
      <c r="T100" s="218">
        <f>S100*H100</f>
        <v>21.780000000000001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9" t="s">
        <v>162</v>
      </c>
      <c r="AT100" s="219" t="s">
        <v>158</v>
      </c>
      <c r="AU100" s="219" t="s">
        <v>88</v>
      </c>
      <c r="AY100" s="17" t="s">
        <v>156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7" t="s">
        <v>86</v>
      </c>
      <c r="BK100" s="220">
        <f>ROUND(I100*H100,2)</f>
        <v>0</v>
      </c>
      <c r="BL100" s="17" t="s">
        <v>162</v>
      </c>
      <c r="BM100" s="219" t="s">
        <v>179</v>
      </c>
    </row>
    <row r="101" s="2" customFormat="1">
      <c r="A101" s="39"/>
      <c r="B101" s="40"/>
      <c r="C101" s="41"/>
      <c r="D101" s="221" t="s">
        <v>164</v>
      </c>
      <c r="E101" s="41"/>
      <c r="F101" s="222" t="s">
        <v>180</v>
      </c>
      <c r="G101" s="41"/>
      <c r="H101" s="41"/>
      <c r="I101" s="223"/>
      <c r="J101" s="41"/>
      <c r="K101" s="41"/>
      <c r="L101" s="45"/>
      <c r="M101" s="224"/>
      <c r="N101" s="22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7" t="s">
        <v>164</v>
      </c>
      <c r="AU101" s="17" t="s">
        <v>88</v>
      </c>
    </row>
    <row r="102" s="13" customFormat="1">
      <c r="A102" s="13"/>
      <c r="B102" s="226"/>
      <c r="C102" s="227"/>
      <c r="D102" s="228" t="s">
        <v>166</v>
      </c>
      <c r="E102" s="229" t="s">
        <v>32</v>
      </c>
      <c r="F102" s="230" t="s">
        <v>181</v>
      </c>
      <c r="G102" s="227"/>
      <c r="H102" s="229" t="s">
        <v>32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166</v>
      </c>
      <c r="AU102" s="236" t="s">
        <v>88</v>
      </c>
      <c r="AV102" s="13" t="s">
        <v>86</v>
      </c>
      <c r="AW102" s="13" t="s">
        <v>39</v>
      </c>
      <c r="AX102" s="13" t="s">
        <v>78</v>
      </c>
      <c r="AY102" s="236" t="s">
        <v>156</v>
      </c>
    </row>
    <row r="103" s="14" customFormat="1">
      <c r="A103" s="14"/>
      <c r="B103" s="237"/>
      <c r="C103" s="238"/>
      <c r="D103" s="228" t="s">
        <v>166</v>
      </c>
      <c r="E103" s="239" t="s">
        <v>32</v>
      </c>
      <c r="F103" s="240" t="s">
        <v>174</v>
      </c>
      <c r="G103" s="238"/>
      <c r="H103" s="241">
        <v>99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166</v>
      </c>
      <c r="AU103" s="247" t="s">
        <v>88</v>
      </c>
      <c r="AV103" s="14" t="s">
        <v>88</v>
      </c>
      <c r="AW103" s="14" t="s">
        <v>39</v>
      </c>
      <c r="AX103" s="14" t="s">
        <v>78</v>
      </c>
      <c r="AY103" s="247" t="s">
        <v>156</v>
      </c>
    </row>
    <row r="104" s="15" customFormat="1">
      <c r="A104" s="15"/>
      <c r="B104" s="248"/>
      <c r="C104" s="249"/>
      <c r="D104" s="228" t="s">
        <v>166</v>
      </c>
      <c r="E104" s="250" t="s">
        <v>32</v>
      </c>
      <c r="F104" s="251" t="s">
        <v>175</v>
      </c>
      <c r="G104" s="249"/>
      <c r="H104" s="252">
        <v>99</v>
      </c>
      <c r="I104" s="253"/>
      <c r="J104" s="249"/>
      <c r="K104" s="249"/>
      <c r="L104" s="254"/>
      <c r="M104" s="255"/>
      <c r="N104" s="256"/>
      <c r="O104" s="256"/>
      <c r="P104" s="256"/>
      <c r="Q104" s="256"/>
      <c r="R104" s="256"/>
      <c r="S104" s="256"/>
      <c r="T104" s="25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8" t="s">
        <v>166</v>
      </c>
      <c r="AU104" s="258" t="s">
        <v>88</v>
      </c>
      <c r="AV104" s="15" t="s">
        <v>162</v>
      </c>
      <c r="AW104" s="15" t="s">
        <v>39</v>
      </c>
      <c r="AX104" s="15" t="s">
        <v>86</v>
      </c>
      <c r="AY104" s="258" t="s">
        <v>156</v>
      </c>
    </row>
    <row r="105" s="2" customFormat="1" ht="24.15" customHeight="1">
      <c r="A105" s="39"/>
      <c r="B105" s="40"/>
      <c r="C105" s="207" t="s">
        <v>162</v>
      </c>
      <c r="D105" s="207" t="s">
        <v>158</v>
      </c>
      <c r="E105" s="208" t="s">
        <v>182</v>
      </c>
      <c r="F105" s="209" t="s">
        <v>183</v>
      </c>
      <c r="G105" s="210" t="s">
        <v>161</v>
      </c>
      <c r="H105" s="211">
        <v>7</v>
      </c>
      <c r="I105" s="212"/>
      <c r="J105" s="213">
        <f>ROUND(I105*H105,2)</f>
        <v>0</v>
      </c>
      <c r="K105" s="214"/>
      <c r="L105" s="45"/>
      <c r="M105" s="215" t="s">
        <v>32</v>
      </c>
      <c r="N105" s="216" t="s">
        <v>49</v>
      </c>
      <c r="O105" s="85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9" t="s">
        <v>162</v>
      </c>
      <c r="AT105" s="219" t="s">
        <v>158</v>
      </c>
      <c r="AU105" s="219" t="s">
        <v>88</v>
      </c>
      <c r="AY105" s="17" t="s">
        <v>156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7" t="s">
        <v>86</v>
      </c>
      <c r="BK105" s="220">
        <f>ROUND(I105*H105,2)</f>
        <v>0</v>
      </c>
      <c r="BL105" s="17" t="s">
        <v>162</v>
      </c>
      <c r="BM105" s="219" t="s">
        <v>184</v>
      </c>
    </row>
    <row r="106" s="2" customFormat="1">
      <c r="A106" s="39"/>
      <c r="B106" s="40"/>
      <c r="C106" s="41"/>
      <c r="D106" s="221" t="s">
        <v>164</v>
      </c>
      <c r="E106" s="41"/>
      <c r="F106" s="222" t="s">
        <v>185</v>
      </c>
      <c r="G106" s="41"/>
      <c r="H106" s="41"/>
      <c r="I106" s="223"/>
      <c r="J106" s="41"/>
      <c r="K106" s="41"/>
      <c r="L106" s="45"/>
      <c r="M106" s="224"/>
      <c r="N106" s="22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7" t="s">
        <v>164</v>
      </c>
      <c r="AU106" s="17" t="s">
        <v>88</v>
      </c>
    </row>
    <row r="107" s="13" customFormat="1">
      <c r="A107" s="13"/>
      <c r="B107" s="226"/>
      <c r="C107" s="227"/>
      <c r="D107" s="228" t="s">
        <v>166</v>
      </c>
      <c r="E107" s="229" t="s">
        <v>32</v>
      </c>
      <c r="F107" s="230" t="s">
        <v>186</v>
      </c>
      <c r="G107" s="227"/>
      <c r="H107" s="229" t="s">
        <v>32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166</v>
      </c>
      <c r="AU107" s="236" t="s">
        <v>88</v>
      </c>
      <c r="AV107" s="13" t="s">
        <v>86</v>
      </c>
      <c r="AW107" s="13" t="s">
        <v>39</v>
      </c>
      <c r="AX107" s="13" t="s">
        <v>78</v>
      </c>
      <c r="AY107" s="236" t="s">
        <v>156</v>
      </c>
    </row>
    <row r="108" s="14" customFormat="1">
      <c r="A108" s="14"/>
      <c r="B108" s="237"/>
      <c r="C108" s="238"/>
      <c r="D108" s="228" t="s">
        <v>166</v>
      </c>
      <c r="E108" s="239" t="s">
        <v>32</v>
      </c>
      <c r="F108" s="240" t="s">
        <v>176</v>
      </c>
      <c r="G108" s="238"/>
      <c r="H108" s="241">
        <v>3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166</v>
      </c>
      <c r="AU108" s="247" t="s">
        <v>88</v>
      </c>
      <c r="AV108" s="14" t="s">
        <v>88</v>
      </c>
      <c r="AW108" s="14" t="s">
        <v>39</v>
      </c>
      <c r="AX108" s="14" t="s">
        <v>78</v>
      </c>
      <c r="AY108" s="247" t="s">
        <v>156</v>
      </c>
    </row>
    <row r="109" s="13" customFormat="1">
      <c r="A109" s="13"/>
      <c r="B109" s="226"/>
      <c r="C109" s="227"/>
      <c r="D109" s="228" t="s">
        <v>166</v>
      </c>
      <c r="E109" s="229" t="s">
        <v>32</v>
      </c>
      <c r="F109" s="230" t="s">
        <v>187</v>
      </c>
      <c r="G109" s="227"/>
      <c r="H109" s="229" t="s">
        <v>32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166</v>
      </c>
      <c r="AU109" s="236" t="s">
        <v>88</v>
      </c>
      <c r="AV109" s="13" t="s">
        <v>86</v>
      </c>
      <c r="AW109" s="13" t="s">
        <v>39</v>
      </c>
      <c r="AX109" s="13" t="s">
        <v>78</v>
      </c>
      <c r="AY109" s="236" t="s">
        <v>156</v>
      </c>
    </row>
    <row r="110" s="14" customFormat="1">
      <c r="A110" s="14"/>
      <c r="B110" s="237"/>
      <c r="C110" s="238"/>
      <c r="D110" s="228" t="s">
        <v>166</v>
      </c>
      <c r="E110" s="239" t="s">
        <v>32</v>
      </c>
      <c r="F110" s="240" t="s">
        <v>188</v>
      </c>
      <c r="G110" s="238"/>
      <c r="H110" s="241">
        <v>4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166</v>
      </c>
      <c r="AU110" s="247" t="s">
        <v>88</v>
      </c>
      <c r="AV110" s="14" t="s">
        <v>88</v>
      </c>
      <c r="AW110" s="14" t="s">
        <v>39</v>
      </c>
      <c r="AX110" s="14" t="s">
        <v>78</v>
      </c>
      <c r="AY110" s="247" t="s">
        <v>156</v>
      </c>
    </row>
    <row r="111" s="15" customFormat="1">
      <c r="A111" s="15"/>
      <c r="B111" s="248"/>
      <c r="C111" s="249"/>
      <c r="D111" s="228" t="s">
        <v>166</v>
      </c>
      <c r="E111" s="250" t="s">
        <v>32</v>
      </c>
      <c r="F111" s="251" t="s">
        <v>175</v>
      </c>
      <c r="G111" s="249"/>
      <c r="H111" s="252">
        <v>7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166</v>
      </c>
      <c r="AU111" s="258" t="s">
        <v>88</v>
      </c>
      <c r="AV111" s="15" t="s">
        <v>162</v>
      </c>
      <c r="AW111" s="15" t="s">
        <v>39</v>
      </c>
      <c r="AX111" s="15" t="s">
        <v>86</v>
      </c>
      <c r="AY111" s="258" t="s">
        <v>156</v>
      </c>
    </row>
    <row r="112" s="2" customFormat="1" ht="24.15" customHeight="1">
      <c r="A112" s="39"/>
      <c r="B112" s="40"/>
      <c r="C112" s="207" t="s">
        <v>189</v>
      </c>
      <c r="D112" s="207" t="s">
        <v>158</v>
      </c>
      <c r="E112" s="208" t="s">
        <v>190</v>
      </c>
      <c r="F112" s="209" t="s">
        <v>191</v>
      </c>
      <c r="G112" s="210" t="s">
        <v>98</v>
      </c>
      <c r="H112" s="211">
        <v>260</v>
      </c>
      <c r="I112" s="212"/>
      <c r="J112" s="213">
        <f>ROUND(I112*H112,2)</f>
        <v>0</v>
      </c>
      <c r="K112" s="214"/>
      <c r="L112" s="45"/>
      <c r="M112" s="215" t="s">
        <v>32</v>
      </c>
      <c r="N112" s="216" t="s">
        <v>49</v>
      </c>
      <c r="O112" s="85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9" t="s">
        <v>162</v>
      </c>
      <c r="AT112" s="219" t="s">
        <v>158</v>
      </c>
      <c r="AU112" s="219" t="s">
        <v>88</v>
      </c>
      <c r="AY112" s="17" t="s">
        <v>156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7" t="s">
        <v>86</v>
      </c>
      <c r="BK112" s="220">
        <f>ROUND(I112*H112,2)</f>
        <v>0</v>
      </c>
      <c r="BL112" s="17" t="s">
        <v>162</v>
      </c>
      <c r="BM112" s="219" t="s">
        <v>192</v>
      </c>
    </row>
    <row r="113" s="2" customFormat="1">
      <c r="A113" s="39"/>
      <c r="B113" s="40"/>
      <c r="C113" s="41"/>
      <c r="D113" s="221" t="s">
        <v>164</v>
      </c>
      <c r="E113" s="41"/>
      <c r="F113" s="222" t="s">
        <v>193</v>
      </c>
      <c r="G113" s="41"/>
      <c r="H113" s="41"/>
      <c r="I113" s="223"/>
      <c r="J113" s="41"/>
      <c r="K113" s="41"/>
      <c r="L113" s="45"/>
      <c r="M113" s="224"/>
      <c r="N113" s="22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7" t="s">
        <v>164</v>
      </c>
      <c r="AU113" s="17" t="s">
        <v>88</v>
      </c>
    </row>
    <row r="114" s="13" customFormat="1">
      <c r="A114" s="13"/>
      <c r="B114" s="226"/>
      <c r="C114" s="227"/>
      <c r="D114" s="228" t="s">
        <v>166</v>
      </c>
      <c r="E114" s="229" t="s">
        <v>32</v>
      </c>
      <c r="F114" s="230" t="s">
        <v>194</v>
      </c>
      <c r="G114" s="227"/>
      <c r="H114" s="229" t="s">
        <v>32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166</v>
      </c>
      <c r="AU114" s="236" t="s">
        <v>88</v>
      </c>
      <c r="AV114" s="13" t="s">
        <v>86</v>
      </c>
      <c r="AW114" s="13" t="s">
        <v>39</v>
      </c>
      <c r="AX114" s="13" t="s">
        <v>78</v>
      </c>
      <c r="AY114" s="236" t="s">
        <v>156</v>
      </c>
    </row>
    <row r="115" s="14" customFormat="1">
      <c r="A115" s="14"/>
      <c r="B115" s="237"/>
      <c r="C115" s="238"/>
      <c r="D115" s="228" t="s">
        <v>166</v>
      </c>
      <c r="E115" s="239" t="s">
        <v>32</v>
      </c>
      <c r="F115" s="240" t="s">
        <v>195</v>
      </c>
      <c r="G115" s="238"/>
      <c r="H115" s="241">
        <v>260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166</v>
      </c>
      <c r="AU115" s="247" t="s">
        <v>88</v>
      </c>
      <c r="AV115" s="14" t="s">
        <v>88</v>
      </c>
      <c r="AW115" s="14" t="s">
        <v>39</v>
      </c>
      <c r="AX115" s="14" t="s">
        <v>78</v>
      </c>
      <c r="AY115" s="247" t="s">
        <v>156</v>
      </c>
    </row>
    <row r="116" s="15" customFormat="1">
      <c r="A116" s="15"/>
      <c r="B116" s="248"/>
      <c r="C116" s="249"/>
      <c r="D116" s="228" t="s">
        <v>166</v>
      </c>
      <c r="E116" s="250" t="s">
        <v>32</v>
      </c>
      <c r="F116" s="251" t="s">
        <v>175</v>
      </c>
      <c r="G116" s="249"/>
      <c r="H116" s="252">
        <v>260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166</v>
      </c>
      <c r="AU116" s="258" t="s">
        <v>88</v>
      </c>
      <c r="AV116" s="15" t="s">
        <v>162</v>
      </c>
      <c r="AW116" s="15" t="s">
        <v>39</v>
      </c>
      <c r="AX116" s="15" t="s">
        <v>86</v>
      </c>
      <c r="AY116" s="258" t="s">
        <v>156</v>
      </c>
    </row>
    <row r="117" s="2" customFormat="1" ht="49.05" customHeight="1">
      <c r="A117" s="39"/>
      <c r="B117" s="40"/>
      <c r="C117" s="207" t="s">
        <v>196</v>
      </c>
      <c r="D117" s="207" t="s">
        <v>158</v>
      </c>
      <c r="E117" s="208" t="s">
        <v>197</v>
      </c>
      <c r="F117" s="209" t="s">
        <v>198</v>
      </c>
      <c r="G117" s="210" t="s">
        <v>109</v>
      </c>
      <c r="H117" s="211">
        <v>117</v>
      </c>
      <c r="I117" s="212"/>
      <c r="J117" s="213">
        <f>ROUND(I117*H117,2)</f>
        <v>0</v>
      </c>
      <c r="K117" s="214"/>
      <c r="L117" s="45"/>
      <c r="M117" s="215" t="s">
        <v>32</v>
      </c>
      <c r="N117" s="216" t="s">
        <v>49</v>
      </c>
      <c r="O117" s="85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9" t="s">
        <v>162</v>
      </c>
      <c r="AT117" s="219" t="s">
        <v>158</v>
      </c>
      <c r="AU117" s="219" t="s">
        <v>88</v>
      </c>
      <c r="AY117" s="17" t="s">
        <v>156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7" t="s">
        <v>86</v>
      </c>
      <c r="BK117" s="220">
        <f>ROUND(I117*H117,2)</f>
        <v>0</v>
      </c>
      <c r="BL117" s="17" t="s">
        <v>162</v>
      </c>
      <c r="BM117" s="219" t="s">
        <v>199</v>
      </c>
    </row>
    <row r="118" s="2" customFormat="1">
      <c r="A118" s="39"/>
      <c r="B118" s="40"/>
      <c r="C118" s="41"/>
      <c r="D118" s="221" t="s">
        <v>164</v>
      </c>
      <c r="E118" s="41"/>
      <c r="F118" s="222" t="s">
        <v>200</v>
      </c>
      <c r="G118" s="41"/>
      <c r="H118" s="41"/>
      <c r="I118" s="223"/>
      <c r="J118" s="41"/>
      <c r="K118" s="41"/>
      <c r="L118" s="45"/>
      <c r="M118" s="224"/>
      <c r="N118" s="22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7" t="s">
        <v>164</v>
      </c>
      <c r="AU118" s="17" t="s">
        <v>88</v>
      </c>
    </row>
    <row r="119" s="13" customFormat="1">
      <c r="A119" s="13"/>
      <c r="B119" s="226"/>
      <c r="C119" s="227"/>
      <c r="D119" s="228" t="s">
        <v>166</v>
      </c>
      <c r="E119" s="229" t="s">
        <v>32</v>
      </c>
      <c r="F119" s="230" t="s">
        <v>201</v>
      </c>
      <c r="G119" s="227"/>
      <c r="H119" s="229" t="s">
        <v>32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166</v>
      </c>
      <c r="AU119" s="236" t="s">
        <v>88</v>
      </c>
      <c r="AV119" s="13" t="s">
        <v>86</v>
      </c>
      <c r="AW119" s="13" t="s">
        <v>39</v>
      </c>
      <c r="AX119" s="13" t="s">
        <v>78</v>
      </c>
      <c r="AY119" s="236" t="s">
        <v>156</v>
      </c>
    </row>
    <row r="120" s="14" customFormat="1">
      <c r="A120" s="14"/>
      <c r="B120" s="237"/>
      <c r="C120" s="238"/>
      <c r="D120" s="228" t="s">
        <v>166</v>
      </c>
      <c r="E120" s="239" t="s">
        <v>32</v>
      </c>
      <c r="F120" s="240" t="s">
        <v>202</v>
      </c>
      <c r="G120" s="238"/>
      <c r="H120" s="241">
        <v>117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166</v>
      </c>
      <c r="AU120" s="247" t="s">
        <v>88</v>
      </c>
      <c r="AV120" s="14" t="s">
        <v>88</v>
      </c>
      <c r="AW120" s="14" t="s">
        <v>39</v>
      </c>
      <c r="AX120" s="14" t="s">
        <v>78</v>
      </c>
      <c r="AY120" s="247" t="s">
        <v>156</v>
      </c>
    </row>
    <row r="121" s="15" customFormat="1">
      <c r="A121" s="15"/>
      <c r="B121" s="248"/>
      <c r="C121" s="249"/>
      <c r="D121" s="228" t="s">
        <v>166</v>
      </c>
      <c r="E121" s="250" t="s">
        <v>32</v>
      </c>
      <c r="F121" s="251" t="s">
        <v>175</v>
      </c>
      <c r="G121" s="249"/>
      <c r="H121" s="252">
        <v>117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166</v>
      </c>
      <c r="AU121" s="258" t="s">
        <v>88</v>
      </c>
      <c r="AV121" s="15" t="s">
        <v>162</v>
      </c>
      <c r="AW121" s="15" t="s">
        <v>39</v>
      </c>
      <c r="AX121" s="15" t="s">
        <v>86</v>
      </c>
      <c r="AY121" s="258" t="s">
        <v>156</v>
      </c>
    </row>
    <row r="122" s="2" customFormat="1" ht="44.25" customHeight="1">
      <c r="A122" s="39"/>
      <c r="B122" s="40"/>
      <c r="C122" s="207" t="s">
        <v>203</v>
      </c>
      <c r="D122" s="207" t="s">
        <v>158</v>
      </c>
      <c r="E122" s="208" t="s">
        <v>204</v>
      </c>
      <c r="F122" s="209" t="s">
        <v>205</v>
      </c>
      <c r="G122" s="210" t="s">
        <v>109</v>
      </c>
      <c r="H122" s="211">
        <v>8.4600000000000009</v>
      </c>
      <c r="I122" s="212"/>
      <c r="J122" s="213">
        <f>ROUND(I122*H122,2)</f>
        <v>0</v>
      </c>
      <c r="K122" s="214"/>
      <c r="L122" s="45"/>
      <c r="M122" s="215" t="s">
        <v>32</v>
      </c>
      <c r="N122" s="216" t="s">
        <v>49</v>
      </c>
      <c r="O122" s="85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9" t="s">
        <v>162</v>
      </c>
      <c r="AT122" s="219" t="s">
        <v>158</v>
      </c>
      <c r="AU122" s="219" t="s">
        <v>88</v>
      </c>
      <c r="AY122" s="17" t="s">
        <v>156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7" t="s">
        <v>86</v>
      </c>
      <c r="BK122" s="220">
        <f>ROUND(I122*H122,2)</f>
        <v>0</v>
      </c>
      <c r="BL122" s="17" t="s">
        <v>162</v>
      </c>
      <c r="BM122" s="219" t="s">
        <v>206</v>
      </c>
    </row>
    <row r="123" s="2" customFormat="1">
      <c r="A123" s="39"/>
      <c r="B123" s="40"/>
      <c r="C123" s="41"/>
      <c r="D123" s="221" t="s">
        <v>164</v>
      </c>
      <c r="E123" s="41"/>
      <c r="F123" s="222" t="s">
        <v>207</v>
      </c>
      <c r="G123" s="41"/>
      <c r="H123" s="41"/>
      <c r="I123" s="223"/>
      <c r="J123" s="41"/>
      <c r="K123" s="41"/>
      <c r="L123" s="45"/>
      <c r="M123" s="224"/>
      <c r="N123" s="22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7" t="s">
        <v>164</v>
      </c>
      <c r="AU123" s="17" t="s">
        <v>88</v>
      </c>
    </row>
    <row r="124" s="13" customFormat="1">
      <c r="A124" s="13"/>
      <c r="B124" s="226"/>
      <c r="C124" s="227"/>
      <c r="D124" s="228" t="s">
        <v>166</v>
      </c>
      <c r="E124" s="229" t="s">
        <v>32</v>
      </c>
      <c r="F124" s="230" t="s">
        <v>208</v>
      </c>
      <c r="G124" s="227"/>
      <c r="H124" s="229" t="s">
        <v>32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166</v>
      </c>
      <c r="AU124" s="236" t="s">
        <v>88</v>
      </c>
      <c r="AV124" s="13" t="s">
        <v>86</v>
      </c>
      <c r="AW124" s="13" t="s">
        <v>39</v>
      </c>
      <c r="AX124" s="13" t="s">
        <v>78</v>
      </c>
      <c r="AY124" s="236" t="s">
        <v>156</v>
      </c>
    </row>
    <row r="125" s="14" customFormat="1">
      <c r="A125" s="14"/>
      <c r="B125" s="237"/>
      <c r="C125" s="238"/>
      <c r="D125" s="228" t="s">
        <v>166</v>
      </c>
      <c r="E125" s="239" t="s">
        <v>32</v>
      </c>
      <c r="F125" s="240" t="s">
        <v>209</v>
      </c>
      <c r="G125" s="238"/>
      <c r="H125" s="241">
        <v>8.4600000000000009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166</v>
      </c>
      <c r="AU125" s="247" t="s">
        <v>88</v>
      </c>
      <c r="AV125" s="14" t="s">
        <v>88</v>
      </c>
      <c r="AW125" s="14" t="s">
        <v>39</v>
      </c>
      <c r="AX125" s="14" t="s">
        <v>78</v>
      </c>
      <c r="AY125" s="247" t="s">
        <v>156</v>
      </c>
    </row>
    <row r="126" s="15" customFormat="1">
      <c r="A126" s="15"/>
      <c r="B126" s="248"/>
      <c r="C126" s="249"/>
      <c r="D126" s="228" t="s">
        <v>166</v>
      </c>
      <c r="E126" s="250" t="s">
        <v>32</v>
      </c>
      <c r="F126" s="251" t="s">
        <v>175</v>
      </c>
      <c r="G126" s="249"/>
      <c r="H126" s="252">
        <v>8.4600000000000009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166</v>
      </c>
      <c r="AU126" s="258" t="s">
        <v>88</v>
      </c>
      <c r="AV126" s="15" t="s">
        <v>162</v>
      </c>
      <c r="AW126" s="15" t="s">
        <v>39</v>
      </c>
      <c r="AX126" s="15" t="s">
        <v>86</v>
      </c>
      <c r="AY126" s="258" t="s">
        <v>156</v>
      </c>
    </row>
    <row r="127" s="2" customFormat="1" ht="37.8" customHeight="1">
      <c r="A127" s="39"/>
      <c r="B127" s="40"/>
      <c r="C127" s="207" t="s">
        <v>210</v>
      </c>
      <c r="D127" s="207" t="s">
        <v>158</v>
      </c>
      <c r="E127" s="208" t="s">
        <v>211</v>
      </c>
      <c r="F127" s="209" t="s">
        <v>212</v>
      </c>
      <c r="G127" s="210" t="s">
        <v>109</v>
      </c>
      <c r="H127" s="211">
        <v>12.545999999999999</v>
      </c>
      <c r="I127" s="212"/>
      <c r="J127" s="213">
        <f>ROUND(I127*H127,2)</f>
        <v>0</v>
      </c>
      <c r="K127" s="214"/>
      <c r="L127" s="45"/>
      <c r="M127" s="215" t="s">
        <v>32</v>
      </c>
      <c r="N127" s="216" t="s">
        <v>49</v>
      </c>
      <c r="O127" s="85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9" t="s">
        <v>162</v>
      </c>
      <c r="AT127" s="219" t="s">
        <v>158</v>
      </c>
      <c r="AU127" s="219" t="s">
        <v>88</v>
      </c>
      <c r="AY127" s="17" t="s">
        <v>156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7" t="s">
        <v>86</v>
      </c>
      <c r="BK127" s="220">
        <f>ROUND(I127*H127,2)</f>
        <v>0</v>
      </c>
      <c r="BL127" s="17" t="s">
        <v>162</v>
      </c>
      <c r="BM127" s="219" t="s">
        <v>213</v>
      </c>
    </row>
    <row r="128" s="2" customFormat="1">
      <c r="A128" s="39"/>
      <c r="B128" s="40"/>
      <c r="C128" s="41"/>
      <c r="D128" s="221" t="s">
        <v>164</v>
      </c>
      <c r="E128" s="41"/>
      <c r="F128" s="222" t="s">
        <v>214</v>
      </c>
      <c r="G128" s="41"/>
      <c r="H128" s="41"/>
      <c r="I128" s="223"/>
      <c r="J128" s="41"/>
      <c r="K128" s="41"/>
      <c r="L128" s="45"/>
      <c r="M128" s="224"/>
      <c r="N128" s="225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7" t="s">
        <v>164</v>
      </c>
      <c r="AU128" s="17" t="s">
        <v>88</v>
      </c>
    </row>
    <row r="129" s="13" customFormat="1">
      <c r="A129" s="13"/>
      <c r="B129" s="226"/>
      <c r="C129" s="227"/>
      <c r="D129" s="228" t="s">
        <v>166</v>
      </c>
      <c r="E129" s="229" t="s">
        <v>32</v>
      </c>
      <c r="F129" s="230" t="s">
        <v>215</v>
      </c>
      <c r="G129" s="227"/>
      <c r="H129" s="229" t="s">
        <v>32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166</v>
      </c>
      <c r="AU129" s="236" t="s">
        <v>88</v>
      </c>
      <c r="AV129" s="13" t="s">
        <v>86</v>
      </c>
      <c r="AW129" s="13" t="s">
        <v>39</v>
      </c>
      <c r="AX129" s="13" t="s">
        <v>78</v>
      </c>
      <c r="AY129" s="236" t="s">
        <v>156</v>
      </c>
    </row>
    <row r="130" s="14" customFormat="1">
      <c r="A130" s="14"/>
      <c r="B130" s="237"/>
      <c r="C130" s="238"/>
      <c r="D130" s="228" t="s">
        <v>166</v>
      </c>
      <c r="E130" s="239" t="s">
        <v>32</v>
      </c>
      <c r="F130" s="240" t="s">
        <v>216</v>
      </c>
      <c r="G130" s="238"/>
      <c r="H130" s="241">
        <v>12.545999999999999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166</v>
      </c>
      <c r="AU130" s="247" t="s">
        <v>88</v>
      </c>
      <c r="AV130" s="14" t="s">
        <v>88</v>
      </c>
      <c r="AW130" s="14" t="s">
        <v>39</v>
      </c>
      <c r="AX130" s="14" t="s">
        <v>78</v>
      </c>
      <c r="AY130" s="247" t="s">
        <v>156</v>
      </c>
    </row>
    <row r="131" s="15" customFormat="1">
      <c r="A131" s="15"/>
      <c r="B131" s="248"/>
      <c r="C131" s="249"/>
      <c r="D131" s="228" t="s">
        <v>166</v>
      </c>
      <c r="E131" s="250" t="s">
        <v>32</v>
      </c>
      <c r="F131" s="251" t="s">
        <v>175</v>
      </c>
      <c r="G131" s="249"/>
      <c r="H131" s="252">
        <v>12.545999999999999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166</v>
      </c>
      <c r="AU131" s="258" t="s">
        <v>88</v>
      </c>
      <c r="AV131" s="15" t="s">
        <v>162</v>
      </c>
      <c r="AW131" s="15" t="s">
        <v>39</v>
      </c>
      <c r="AX131" s="15" t="s">
        <v>86</v>
      </c>
      <c r="AY131" s="258" t="s">
        <v>156</v>
      </c>
    </row>
    <row r="132" s="2" customFormat="1" ht="37.8" customHeight="1">
      <c r="A132" s="39"/>
      <c r="B132" s="40"/>
      <c r="C132" s="207" t="s">
        <v>217</v>
      </c>
      <c r="D132" s="207" t="s">
        <v>158</v>
      </c>
      <c r="E132" s="208" t="s">
        <v>218</v>
      </c>
      <c r="F132" s="209" t="s">
        <v>219</v>
      </c>
      <c r="G132" s="210" t="s">
        <v>161</v>
      </c>
      <c r="H132" s="211">
        <v>3</v>
      </c>
      <c r="I132" s="212"/>
      <c r="J132" s="213">
        <f>ROUND(I132*H132,2)</f>
        <v>0</v>
      </c>
      <c r="K132" s="214"/>
      <c r="L132" s="45"/>
      <c r="M132" s="215" t="s">
        <v>32</v>
      </c>
      <c r="N132" s="216" t="s">
        <v>49</v>
      </c>
      <c r="O132" s="85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9" t="s">
        <v>162</v>
      </c>
      <c r="AT132" s="219" t="s">
        <v>158</v>
      </c>
      <c r="AU132" s="219" t="s">
        <v>88</v>
      </c>
      <c r="AY132" s="17" t="s">
        <v>156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7" t="s">
        <v>86</v>
      </c>
      <c r="BK132" s="220">
        <f>ROUND(I132*H132,2)</f>
        <v>0</v>
      </c>
      <c r="BL132" s="17" t="s">
        <v>162</v>
      </c>
      <c r="BM132" s="219" t="s">
        <v>220</v>
      </c>
    </row>
    <row r="133" s="2" customFormat="1">
      <c r="A133" s="39"/>
      <c r="B133" s="40"/>
      <c r="C133" s="41"/>
      <c r="D133" s="221" t="s">
        <v>164</v>
      </c>
      <c r="E133" s="41"/>
      <c r="F133" s="222" t="s">
        <v>221</v>
      </c>
      <c r="G133" s="41"/>
      <c r="H133" s="41"/>
      <c r="I133" s="223"/>
      <c r="J133" s="41"/>
      <c r="K133" s="41"/>
      <c r="L133" s="45"/>
      <c r="M133" s="224"/>
      <c r="N133" s="22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7" t="s">
        <v>164</v>
      </c>
      <c r="AU133" s="17" t="s">
        <v>88</v>
      </c>
    </row>
    <row r="134" s="2" customFormat="1" ht="62.7" customHeight="1">
      <c r="A134" s="39"/>
      <c r="B134" s="40"/>
      <c r="C134" s="207" t="s">
        <v>222</v>
      </c>
      <c r="D134" s="207" t="s">
        <v>158</v>
      </c>
      <c r="E134" s="208" t="s">
        <v>223</v>
      </c>
      <c r="F134" s="209" t="s">
        <v>224</v>
      </c>
      <c r="G134" s="210" t="s">
        <v>109</v>
      </c>
      <c r="H134" s="211">
        <v>190.89400000000001</v>
      </c>
      <c r="I134" s="212"/>
      <c r="J134" s="213">
        <f>ROUND(I134*H134,2)</f>
        <v>0</v>
      </c>
      <c r="K134" s="214"/>
      <c r="L134" s="45"/>
      <c r="M134" s="215" t="s">
        <v>32</v>
      </c>
      <c r="N134" s="216" t="s">
        <v>49</v>
      </c>
      <c r="O134" s="85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162</v>
      </c>
      <c r="AT134" s="219" t="s">
        <v>158</v>
      </c>
      <c r="AU134" s="219" t="s">
        <v>88</v>
      </c>
      <c r="AY134" s="17" t="s">
        <v>156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7" t="s">
        <v>86</v>
      </c>
      <c r="BK134" s="220">
        <f>ROUND(I134*H134,2)</f>
        <v>0</v>
      </c>
      <c r="BL134" s="17" t="s">
        <v>162</v>
      </c>
      <c r="BM134" s="219" t="s">
        <v>225</v>
      </c>
    </row>
    <row r="135" s="2" customFormat="1">
      <c r="A135" s="39"/>
      <c r="B135" s="40"/>
      <c r="C135" s="41"/>
      <c r="D135" s="221" t="s">
        <v>164</v>
      </c>
      <c r="E135" s="41"/>
      <c r="F135" s="222" t="s">
        <v>226</v>
      </c>
      <c r="G135" s="41"/>
      <c r="H135" s="41"/>
      <c r="I135" s="223"/>
      <c r="J135" s="41"/>
      <c r="K135" s="41"/>
      <c r="L135" s="45"/>
      <c r="M135" s="224"/>
      <c r="N135" s="225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7" t="s">
        <v>164</v>
      </c>
      <c r="AU135" s="17" t="s">
        <v>88</v>
      </c>
    </row>
    <row r="136" s="13" customFormat="1">
      <c r="A136" s="13"/>
      <c r="B136" s="226"/>
      <c r="C136" s="227"/>
      <c r="D136" s="228" t="s">
        <v>166</v>
      </c>
      <c r="E136" s="229" t="s">
        <v>32</v>
      </c>
      <c r="F136" s="230" t="s">
        <v>227</v>
      </c>
      <c r="G136" s="227"/>
      <c r="H136" s="229" t="s">
        <v>32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166</v>
      </c>
      <c r="AU136" s="236" t="s">
        <v>88</v>
      </c>
      <c r="AV136" s="13" t="s">
        <v>86</v>
      </c>
      <c r="AW136" s="13" t="s">
        <v>39</v>
      </c>
      <c r="AX136" s="13" t="s">
        <v>78</v>
      </c>
      <c r="AY136" s="236" t="s">
        <v>156</v>
      </c>
    </row>
    <row r="137" s="14" customFormat="1">
      <c r="A137" s="14"/>
      <c r="B137" s="237"/>
      <c r="C137" s="238"/>
      <c r="D137" s="228" t="s">
        <v>166</v>
      </c>
      <c r="E137" s="239" t="s">
        <v>32</v>
      </c>
      <c r="F137" s="240" t="s">
        <v>228</v>
      </c>
      <c r="G137" s="238"/>
      <c r="H137" s="241">
        <v>52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166</v>
      </c>
      <c r="AU137" s="247" t="s">
        <v>88</v>
      </c>
      <c r="AV137" s="14" t="s">
        <v>88</v>
      </c>
      <c r="AW137" s="14" t="s">
        <v>39</v>
      </c>
      <c r="AX137" s="14" t="s">
        <v>78</v>
      </c>
      <c r="AY137" s="247" t="s">
        <v>156</v>
      </c>
    </row>
    <row r="138" s="13" customFormat="1">
      <c r="A138" s="13"/>
      <c r="B138" s="226"/>
      <c r="C138" s="227"/>
      <c r="D138" s="228" t="s">
        <v>166</v>
      </c>
      <c r="E138" s="229" t="s">
        <v>32</v>
      </c>
      <c r="F138" s="230" t="s">
        <v>229</v>
      </c>
      <c r="G138" s="227"/>
      <c r="H138" s="229" t="s">
        <v>32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166</v>
      </c>
      <c r="AU138" s="236" t="s">
        <v>88</v>
      </c>
      <c r="AV138" s="13" t="s">
        <v>86</v>
      </c>
      <c r="AW138" s="13" t="s">
        <v>39</v>
      </c>
      <c r="AX138" s="13" t="s">
        <v>78</v>
      </c>
      <c r="AY138" s="236" t="s">
        <v>156</v>
      </c>
    </row>
    <row r="139" s="14" customFormat="1">
      <c r="A139" s="14"/>
      <c r="B139" s="237"/>
      <c r="C139" s="238"/>
      <c r="D139" s="228" t="s">
        <v>166</v>
      </c>
      <c r="E139" s="239" t="s">
        <v>32</v>
      </c>
      <c r="F139" s="240" t="s">
        <v>230</v>
      </c>
      <c r="G139" s="238"/>
      <c r="H139" s="241">
        <v>125.45999999999999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166</v>
      </c>
      <c r="AU139" s="247" t="s">
        <v>88</v>
      </c>
      <c r="AV139" s="14" t="s">
        <v>88</v>
      </c>
      <c r="AW139" s="14" t="s">
        <v>39</v>
      </c>
      <c r="AX139" s="14" t="s">
        <v>78</v>
      </c>
      <c r="AY139" s="247" t="s">
        <v>156</v>
      </c>
    </row>
    <row r="140" s="13" customFormat="1">
      <c r="A140" s="13"/>
      <c r="B140" s="226"/>
      <c r="C140" s="227"/>
      <c r="D140" s="228" t="s">
        <v>166</v>
      </c>
      <c r="E140" s="229" t="s">
        <v>32</v>
      </c>
      <c r="F140" s="230" t="s">
        <v>231</v>
      </c>
      <c r="G140" s="227"/>
      <c r="H140" s="229" t="s">
        <v>32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166</v>
      </c>
      <c r="AU140" s="236" t="s">
        <v>88</v>
      </c>
      <c r="AV140" s="13" t="s">
        <v>86</v>
      </c>
      <c r="AW140" s="13" t="s">
        <v>39</v>
      </c>
      <c r="AX140" s="13" t="s">
        <v>78</v>
      </c>
      <c r="AY140" s="236" t="s">
        <v>156</v>
      </c>
    </row>
    <row r="141" s="14" customFormat="1">
      <c r="A141" s="14"/>
      <c r="B141" s="237"/>
      <c r="C141" s="238"/>
      <c r="D141" s="228" t="s">
        <v>166</v>
      </c>
      <c r="E141" s="239" t="s">
        <v>32</v>
      </c>
      <c r="F141" s="240" t="s">
        <v>232</v>
      </c>
      <c r="G141" s="238"/>
      <c r="H141" s="241">
        <v>8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166</v>
      </c>
      <c r="AU141" s="247" t="s">
        <v>88</v>
      </c>
      <c r="AV141" s="14" t="s">
        <v>88</v>
      </c>
      <c r="AW141" s="14" t="s">
        <v>39</v>
      </c>
      <c r="AX141" s="14" t="s">
        <v>78</v>
      </c>
      <c r="AY141" s="247" t="s">
        <v>156</v>
      </c>
    </row>
    <row r="142" s="13" customFormat="1">
      <c r="A142" s="13"/>
      <c r="B142" s="226"/>
      <c r="C142" s="227"/>
      <c r="D142" s="228" t="s">
        <v>166</v>
      </c>
      <c r="E142" s="229" t="s">
        <v>32</v>
      </c>
      <c r="F142" s="230" t="s">
        <v>233</v>
      </c>
      <c r="G142" s="227"/>
      <c r="H142" s="229" t="s">
        <v>32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166</v>
      </c>
      <c r="AU142" s="236" t="s">
        <v>88</v>
      </c>
      <c r="AV142" s="13" t="s">
        <v>86</v>
      </c>
      <c r="AW142" s="13" t="s">
        <v>39</v>
      </c>
      <c r="AX142" s="13" t="s">
        <v>78</v>
      </c>
      <c r="AY142" s="236" t="s">
        <v>156</v>
      </c>
    </row>
    <row r="143" s="14" customFormat="1">
      <c r="A143" s="14"/>
      <c r="B143" s="237"/>
      <c r="C143" s="238"/>
      <c r="D143" s="228" t="s">
        <v>166</v>
      </c>
      <c r="E143" s="239" t="s">
        <v>32</v>
      </c>
      <c r="F143" s="240" t="s">
        <v>234</v>
      </c>
      <c r="G143" s="238"/>
      <c r="H143" s="241">
        <v>4.3499999999999996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166</v>
      </c>
      <c r="AU143" s="247" t="s">
        <v>88</v>
      </c>
      <c r="AV143" s="14" t="s">
        <v>88</v>
      </c>
      <c r="AW143" s="14" t="s">
        <v>39</v>
      </c>
      <c r="AX143" s="14" t="s">
        <v>78</v>
      </c>
      <c r="AY143" s="247" t="s">
        <v>156</v>
      </c>
    </row>
    <row r="144" s="13" customFormat="1">
      <c r="A144" s="13"/>
      <c r="B144" s="226"/>
      <c r="C144" s="227"/>
      <c r="D144" s="228" t="s">
        <v>166</v>
      </c>
      <c r="E144" s="229" t="s">
        <v>32</v>
      </c>
      <c r="F144" s="230" t="s">
        <v>235</v>
      </c>
      <c r="G144" s="227"/>
      <c r="H144" s="229" t="s">
        <v>32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166</v>
      </c>
      <c r="AU144" s="236" t="s">
        <v>88</v>
      </c>
      <c r="AV144" s="13" t="s">
        <v>86</v>
      </c>
      <c r="AW144" s="13" t="s">
        <v>39</v>
      </c>
      <c r="AX144" s="13" t="s">
        <v>78</v>
      </c>
      <c r="AY144" s="236" t="s">
        <v>156</v>
      </c>
    </row>
    <row r="145" s="14" customFormat="1">
      <c r="A145" s="14"/>
      <c r="B145" s="237"/>
      <c r="C145" s="238"/>
      <c r="D145" s="228" t="s">
        <v>166</v>
      </c>
      <c r="E145" s="239" t="s">
        <v>32</v>
      </c>
      <c r="F145" s="240" t="s">
        <v>236</v>
      </c>
      <c r="G145" s="238"/>
      <c r="H145" s="241">
        <v>1.0840000000000001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166</v>
      </c>
      <c r="AU145" s="247" t="s">
        <v>88</v>
      </c>
      <c r="AV145" s="14" t="s">
        <v>88</v>
      </c>
      <c r="AW145" s="14" t="s">
        <v>39</v>
      </c>
      <c r="AX145" s="14" t="s">
        <v>78</v>
      </c>
      <c r="AY145" s="247" t="s">
        <v>156</v>
      </c>
    </row>
    <row r="146" s="15" customFormat="1">
      <c r="A146" s="15"/>
      <c r="B146" s="248"/>
      <c r="C146" s="249"/>
      <c r="D146" s="228" t="s">
        <v>166</v>
      </c>
      <c r="E146" s="250" t="s">
        <v>32</v>
      </c>
      <c r="F146" s="251" t="s">
        <v>175</v>
      </c>
      <c r="G146" s="249"/>
      <c r="H146" s="252">
        <v>190.89400000000001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8" t="s">
        <v>166</v>
      </c>
      <c r="AU146" s="258" t="s">
        <v>88</v>
      </c>
      <c r="AV146" s="15" t="s">
        <v>162</v>
      </c>
      <c r="AW146" s="15" t="s">
        <v>39</v>
      </c>
      <c r="AX146" s="15" t="s">
        <v>86</v>
      </c>
      <c r="AY146" s="258" t="s">
        <v>156</v>
      </c>
    </row>
    <row r="147" s="2" customFormat="1" ht="55.5" customHeight="1">
      <c r="A147" s="39"/>
      <c r="B147" s="40"/>
      <c r="C147" s="207" t="s">
        <v>237</v>
      </c>
      <c r="D147" s="207" t="s">
        <v>158</v>
      </c>
      <c r="E147" s="208" t="s">
        <v>238</v>
      </c>
      <c r="F147" s="209" t="s">
        <v>239</v>
      </c>
      <c r="G147" s="210" t="s">
        <v>161</v>
      </c>
      <c r="H147" s="211">
        <v>57</v>
      </c>
      <c r="I147" s="212"/>
      <c r="J147" s="213">
        <f>ROUND(I147*H147,2)</f>
        <v>0</v>
      </c>
      <c r="K147" s="214"/>
      <c r="L147" s="45"/>
      <c r="M147" s="215" t="s">
        <v>32</v>
      </c>
      <c r="N147" s="216" t="s">
        <v>49</v>
      </c>
      <c r="O147" s="85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162</v>
      </c>
      <c r="AT147" s="219" t="s">
        <v>158</v>
      </c>
      <c r="AU147" s="219" t="s">
        <v>88</v>
      </c>
      <c r="AY147" s="17" t="s">
        <v>156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7" t="s">
        <v>86</v>
      </c>
      <c r="BK147" s="220">
        <f>ROUND(I147*H147,2)</f>
        <v>0</v>
      </c>
      <c r="BL147" s="17" t="s">
        <v>162</v>
      </c>
      <c r="BM147" s="219" t="s">
        <v>240</v>
      </c>
    </row>
    <row r="148" s="2" customFormat="1">
      <c r="A148" s="39"/>
      <c r="B148" s="40"/>
      <c r="C148" s="41"/>
      <c r="D148" s="221" t="s">
        <v>164</v>
      </c>
      <c r="E148" s="41"/>
      <c r="F148" s="222" t="s">
        <v>241</v>
      </c>
      <c r="G148" s="41"/>
      <c r="H148" s="41"/>
      <c r="I148" s="223"/>
      <c r="J148" s="41"/>
      <c r="K148" s="41"/>
      <c r="L148" s="45"/>
      <c r="M148" s="224"/>
      <c r="N148" s="225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7" t="s">
        <v>164</v>
      </c>
      <c r="AU148" s="17" t="s">
        <v>88</v>
      </c>
    </row>
    <row r="149" s="14" customFormat="1">
      <c r="A149" s="14"/>
      <c r="B149" s="237"/>
      <c r="C149" s="238"/>
      <c r="D149" s="228" t="s">
        <v>166</v>
      </c>
      <c r="E149" s="238"/>
      <c r="F149" s="240" t="s">
        <v>242</v>
      </c>
      <c r="G149" s="238"/>
      <c r="H149" s="241">
        <v>57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166</v>
      </c>
      <c r="AU149" s="247" t="s">
        <v>88</v>
      </c>
      <c r="AV149" s="14" t="s">
        <v>88</v>
      </c>
      <c r="AW149" s="14" t="s">
        <v>4</v>
      </c>
      <c r="AX149" s="14" t="s">
        <v>86</v>
      </c>
      <c r="AY149" s="247" t="s">
        <v>156</v>
      </c>
    </row>
    <row r="150" s="2" customFormat="1" ht="62.7" customHeight="1">
      <c r="A150" s="39"/>
      <c r="B150" s="40"/>
      <c r="C150" s="207" t="s">
        <v>8</v>
      </c>
      <c r="D150" s="207" t="s">
        <v>158</v>
      </c>
      <c r="E150" s="208" t="s">
        <v>243</v>
      </c>
      <c r="F150" s="209" t="s">
        <v>244</v>
      </c>
      <c r="G150" s="210" t="s">
        <v>109</v>
      </c>
      <c r="H150" s="211">
        <v>164.02600000000001</v>
      </c>
      <c r="I150" s="212"/>
      <c r="J150" s="213">
        <f>ROUND(I150*H150,2)</f>
        <v>0</v>
      </c>
      <c r="K150" s="214"/>
      <c r="L150" s="45"/>
      <c r="M150" s="215" t="s">
        <v>32</v>
      </c>
      <c r="N150" s="216" t="s">
        <v>49</v>
      </c>
      <c r="O150" s="85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9" t="s">
        <v>162</v>
      </c>
      <c r="AT150" s="219" t="s">
        <v>158</v>
      </c>
      <c r="AU150" s="219" t="s">
        <v>88</v>
      </c>
      <c r="AY150" s="17" t="s">
        <v>156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7" t="s">
        <v>86</v>
      </c>
      <c r="BK150" s="220">
        <f>ROUND(I150*H150,2)</f>
        <v>0</v>
      </c>
      <c r="BL150" s="17" t="s">
        <v>162</v>
      </c>
      <c r="BM150" s="219" t="s">
        <v>245</v>
      </c>
    </row>
    <row r="151" s="2" customFormat="1">
      <c r="A151" s="39"/>
      <c r="B151" s="40"/>
      <c r="C151" s="41"/>
      <c r="D151" s="221" t="s">
        <v>164</v>
      </c>
      <c r="E151" s="41"/>
      <c r="F151" s="222" t="s">
        <v>246</v>
      </c>
      <c r="G151" s="41"/>
      <c r="H151" s="41"/>
      <c r="I151" s="223"/>
      <c r="J151" s="41"/>
      <c r="K151" s="41"/>
      <c r="L151" s="45"/>
      <c r="M151" s="224"/>
      <c r="N151" s="225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7" t="s">
        <v>164</v>
      </c>
      <c r="AU151" s="17" t="s">
        <v>88</v>
      </c>
    </row>
    <row r="152" s="14" customFormat="1">
      <c r="A152" s="14"/>
      <c r="B152" s="237"/>
      <c r="C152" s="238"/>
      <c r="D152" s="228" t="s">
        <v>166</v>
      </c>
      <c r="E152" s="239" t="s">
        <v>32</v>
      </c>
      <c r="F152" s="240" t="s">
        <v>247</v>
      </c>
      <c r="G152" s="238"/>
      <c r="H152" s="241">
        <v>164.02600000000001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166</v>
      </c>
      <c r="AU152" s="247" t="s">
        <v>88</v>
      </c>
      <c r="AV152" s="14" t="s">
        <v>88</v>
      </c>
      <c r="AW152" s="14" t="s">
        <v>39</v>
      </c>
      <c r="AX152" s="14" t="s">
        <v>86</v>
      </c>
      <c r="AY152" s="247" t="s">
        <v>156</v>
      </c>
    </row>
    <row r="153" s="2" customFormat="1" ht="66.75" customHeight="1">
      <c r="A153" s="39"/>
      <c r="B153" s="40"/>
      <c r="C153" s="207" t="s">
        <v>248</v>
      </c>
      <c r="D153" s="207" t="s">
        <v>158</v>
      </c>
      <c r="E153" s="208" t="s">
        <v>249</v>
      </c>
      <c r="F153" s="209" t="s">
        <v>250</v>
      </c>
      <c r="G153" s="210" t="s">
        <v>109</v>
      </c>
      <c r="H153" s="211">
        <v>1640.26</v>
      </c>
      <c r="I153" s="212"/>
      <c r="J153" s="213">
        <f>ROUND(I153*H153,2)</f>
        <v>0</v>
      </c>
      <c r="K153" s="214"/>
      <c r="L153" s="45"/>
      <c r="M153" s="215" t="s">
        <v>32</v>
      </c>
      <c r="N153" s="216" t="s">
        <v>49</v>
      </c>
      <c r="O153" s="85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162</v>
      </c>
      <c r="AT153" s="219" t="s">
        <v>158</v>
      </c>
      <c r="AU153" s="219" t="s">
        <v>88</v>
      </c>
      <c r="AY153" s="17" t="s">
        <v>156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7" t="s">
        <v>86</v>
      </c>
      <c r="BK153" s="220">
        <f>ROUND(I153*H153,2)</f>
        <v>0</v>
      </c>
      <c r="BL153" s="17" t="s">
        <v>162</v>
      </c>
      <c r="BM153" s="219" t="s">
        <v>251</v>
      </c>
    </row>
    <row r="154" s="2" customFormat="1">
      <c r="A154" s="39"/>
      <c r="B154" s="40"/>
      <c r="C154" s="41"/>
      <c r="D154" s="221" t="s">
        <v>164</v>
      </c>
      <c r="E154" s="41"/>
      <c r="F154" s="222" t="s">
        <v>252</v>
      </c>
      <c r="G154" s="41"/>
      <c r="H154" s="41"/>
      <c r="I154" s="223"/>
      <c r="J154" s="41"/>
      <c r="K154" s="41"/>
      <c r="L154" s="45"/>
      <c r="M154" s="224"/>
      <c r="N154" s="225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7" t="s">
        <v>164</v>
      </c>
      <c r="AU154" s="17" t="s">
        <v>88</v>
      </c>
    </row>
    <row r="155" s="14" customFormat="1">
      <c r="A155" s="14"/>
      <c r="B155" s="237"/>
      <c r="C155" s="238"/>
      <c r="D155" s="228" t="s">
        <v>166</v>
      </c>
      <c r="E155" s="239" t="s">
        <v>32</v>
      </c>
      <c r="F155" s="240" t="s">
        <v>247</v>
      </c>
      <c r="G155" s="238"/>
      <c r="H155" s="241">
        <v>164.02600000000001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166</v>
      </c>
      <c r="AU155" s="247" t="s">
        <v>88</v>
      </c>
      <c r="AV155" s="14" t="s">
        <v>88</v>
      </c>
      <c r="AW155" s="14" t="s">
        <v>39</v>
      </c>
      <c r="AX155" s="14" t="s">
        <v>86</v>
      </c>
      <c r="AY155" s="247" t="s">
        <v>156</v>
      </c>
    </row>
    <row r="156" s="14" customFormat="1">
      <c r="A156" s="14"/>
      <c r="B156" s="237"/>
      <c r="C156" s="238"/>
      <c r="D156" s="228" t="s">
        <v>166</v>
      </c>
      <c r="E156" s="238"/>
      <c r="F156" s="240" t="s">
        <v>253</v>
      </c>
      <c r="G156" s="238"/>
      <c r="H156" s="241">
        <v>1640.26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166</v>
      </c>
      <c r="AU156" s="247" t="s">
        <v>88</v>
      </c>
      <c r="AV156" s="14" t="s">
        <v>88</v>
      </c>
      <c r="AW156" s="14" t="s">
        <v>4</v>
      </c>
      <c r="AX156" s="14" t="s">
        <v>86</v>
      </c>
      <c r="AY156" s="247" t="s">
        <v>156</v>
      </c>
    </row>
    <row r="157" s="2" customFormat="1" ht="44.25" customHeight="1">
      <c r="A157" s="39"/>
      <c r="B157" s="40"/>
      <c r="C157" s="207" t="s">
        <v>124</v>
      </c>
      <c r="D157" s="207" t="s">
        <v>158</v>
      </c>
      <c r="E157" s="208" t="s">
        <v>254</v>
      </c>
      <c r="F157" s="209" t="s">
        <v>255</v>
      </c>
      <c r="G157" s="210" t="s">
        <v>109</v>
      </c>
      <c r="H157" s="211">
        <v>177.46000000000001</v>
      </c>
      <c r="I157" s="212"/>
      <c r="J157" s="213">
        <f>ROUND(I157*H157,2)</f>
        <v>0</v>
      </c>
      <c r="K157" s="214"/>
      <c r="L157" s="45"/>
      <c r="M157" s="215" t="s">
        <v>32</v>
      </c>
      <c r="N157" s="216" t="s">
        <v>49</v>
      </c>
      <c r="O157" s="85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9" t="s">
        <v>162</v>
      </c>
      <c r="AT157" s="219" t="s">
        <v>158</v>
      </c>
      <c r="AU157" s="219" t="s">
        <v>88</v>
      </c>
      <c r="AY157" s="17" t="s">
        <v>156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7" t="s">
        <v>86</v>
      </c>
      <c r="BK157" s="220">
        <f>ROUND(I157*H157,2)</f>
        <v>0</v>
      </c>
      <c r="BL157" s="17" t="s">
        <v>162</v>
      </c>
      <c r="BM157" s="219" t="s">
        <v>256</v>
      </c>
    </row>
    <row r="158" s="2" customFormat="1">
      <c r="A158" s="39"/>
      <c r="B158" s="40"/>
      <c r="C158" s="41"/>
      <c r="D158" s="221" t="s">
        <v>164</v>
      </c>
      <c r="E158" s="41"/>
      <c r="F158" s="222" t="s">
        <v>257</v>
      </c>
      <c r="G158" s="41"/>
      <c r="H158" s="41"/>
      <c r="I158" s="223"/>
      <c r="J158" s="41"/>
      <c r="K158" s="41"/>
      <c r="L158" s="45"/>
      <c r="M158" s="224"/>
      <c r="N158" s="225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7" t="s">
        <v>164</v>
      </c>
      <c r="AU158" s="17" t="s">
        <v>88</v>
      </c>
    </row>
    <row r="159" s="13" customFormat="1">
      <c r="A159" s="13"/>
      <c r="B159" s="226"/>
      <c r="C159" s="227"/>
      <c r="D159" s="228" t="s">
        <v>166</v>
      </c>
      <c r="E159" s="229" t="s">
        <v>32</v>
      </c>
      <c r="F159" s="230" t="s">
        <v>231</v>
      </c>
      <c r="G159" s="227"/>
      <c r="H159" s="229" t="s">
        <v>32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166</v>
      </c>
      <c r="AU159" s="236" t="s">
        <v>88</v>
      </c>
      <c r="AV159" s="13" t="s">
        <v>86</v>
      </c>
      <c r="AW159" s="13" t="s">
        <v>39</v>
      </c>
      <c r="AX159" s="13" t="s">
        <v>78</v>
      </c>
      <c r="AY159" s="236" t="s">
        <v>156</v>
      </c>
    </row>
    <row r="160" s="14" customFormat="1">
      <c r="A160" s="14"/>
      <c r="B160" s="237"/>
      <c r="C160" s="238"/>
      <c r="D160" s="228" t="s">
        <v>166</v>
      </c>
      <c r="E160" s="239" t="s">
        <v>32</v>
      </c>
      <c r="F160" s="240" t="s">
        <v>232</v>
      </c>
      <c r="G160" s="238"/>
      <c r="H160" s="241">
        <v>8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166</v>
      </c>
      <c r="AU160" s="247" t="s">
        <v>88</v>
      </c>
      <c r="AV160" s="14" t="s">
        <v>88</v>
      </c>
      <c r="AW160" s="14" t="s">
        <v>39</v>
      </c>
      <c r="AX160" s="14" t="s">
        <v>78</v>
      </c>
      <c r="AY160" s="247" t="s">
        <v>156</v>
      </c>
    </row>
    <row r="161" s="13" customFormat="1">
      <c r="A161" s="13"/>
      <c r="B161" s="226"/>
      <c r="C161" s="227"/>
      <c r="D161" s="228" t="s">
        <v>166</v>
      </c>
      <c r="E161" s="229" t="s">
        <v>32</v>
      </c>
      <c r="F161" s="230" t="s">
        <v>258</v>
      </c>
      <c r="G161" s="227"/>
      <c r="H161" s="229" t="s">
        <v>32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166</v>
      </c>
      <c r="AU161" s="236" t="s">
        <v>88</v>
      </c>
      <c r="AV161" s="13" t="s">
        <v>86</v>
      </c>
      <c r="AW161" s="13" t="s">
        <v>39</v>
      </c>
      <c r="AX161" s="13" t="s">
        <v>78</v>
      </c>
      <c r="AY161" s="236" t="s">
        <v>156</v>
      </c>
    </row>
    <row r="162" s="14" customFormat="1">
      <c r="A162" s="14"/>
      <c r="B162" s="237"/>
      <c r="C162" s="238"/>
      <c r="D162" s="228" t="s">
        <v>166</v>
      </c>
      <c r="E162" s="239" t="s">
        <v>114</v>
      </c>
      <c r="F162" s="240" t="s">
        <v>259</v>
      </c>
      <c r="G162" s="238"/>
      <c r="H162" s="241">
        <v>117.45999999999999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166</v>
      </c>
      <c r="AU162" s="247" t="s">
        <v>88</v>
      </c>
      <c r="AV162" s="14" t="s">
        <v>88</v>
      </c>
      <c r="AW162" s="14" t="s">
        <v>39</v>
      </c>
      <c r="AX162" s="14" t="s">
        <v>78</v>
      </c>
      <c r="AY162" s="247" t="s">
        <v>156</v>
      </c>
    </row>
    <row r="163" s="13" customFormat="1">
      <c r="A163" s="13"/>
      <c r="B163" s="226"/>
      <c r="C163" s="227"/>
      <c r="D163" s="228" t="s">
        <v>166</v>
      </c>
      <c r="E163" s="229" t="s">
        <v>32</v>
      </c>
      <c r="F163" s="230" t="s">
        <v>233</v>
      </c>
      <c r="G163" s="227"/>
      <c r="H163" s="229" t="s">
        <v>32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166</v>
      </c>
      <c r="AU163" s="236" t="s">
        <v>88</v>
      </c>
      <c r="AV163" s="13" t="s">
        <v>86</v>
      </c>
      <c r="AW163" s="13" t="s">
        <v>39</v>
      </c>
      <c r="AX163" s="13" t="s">
        <v>78</v>
      </c>
      <c r="AY163" s="236" t="s">
        <v>156</v>
      </c>
    </row>
    <row r="164" s="14" customFormat="1">
      <c r="A164" s="14"/>
      <c r="B164" s="237"/>
      <c r="C164" s="238"/>
      <c r="D164" s="228" t="s">
        <v>166</v>
      </c>
      <c r="E164" s="239" t="s">
        <v>32</v>
      </c>
      <c r="F164" s="240" t="s">
        <v>234</v>
      </c>
      <c r="G164" s="238"/>
      <c r="H164" s="241">
        <v>4.3499999999999996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166</v>
      </c>
      <c r="AU164" s="247" t="s">
        <v>88</v>
      </c>
      <c r="AV164" s="14" t="s">
        <v>88</v>
      </c>
      <c r="AW164" s="14" t="s">
        <v>39</v>
      </c>
      <c r="AX164" s="14" t="s">
        <v>78</v>
      </c>
      <c r="AY164" s="247" t="s">
        <v>156</v>
      </c>
    </row>
    <row r="165" s="13" customFormat="1">
      <c r="A165" s="13"/>
      <c r="B165" s="226"/>
      <c r="C165" s="227"/>
      <c r="D165" s="228" t="s">
        <v>166</v>
      </c>
      <c r="E165" s="229" t="s">
        <v>32</v>
      </c>
      <c r="F165" s="230" t="s">
        <v>235</v>
      </c>
      <c r="G165" s="227"/>
      <c r="H165" s="229" t="s">
        <v>32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166</v>
      </c>
      <c r="AU165" s="236" t="s">
        <v>88</v>
      </c>
      <c r="AV165" s="13" t="s">
        <v>86</v>
      </c>
      <c r="AW165" s="13" t="s">
        <v>39</v>
      </c>
      <c r="AX165" s="13" t="s">
        <v>78</v>
      </c>
      <c r="AY165" s="236" t="s">
        <v>156</v>
      </c>
    </row>
    <row r="166" s="14" customFormat="1">
      <c r="A166" s="14"/>
      <c r="B166" s="237"/>
      <c r="C166" s="238"/>
      <c r="D166" s="228" t="s">
        <v>166</v>
      </c>
      <c r="E166" s="239" t="s">
        <v>32</v>
      </c>
      <c r="F166" s="240" t="s">
        <v>236</v>
      </c>
      <c r="G166" s="238"/>
      <c r="H166" s="241">
        <v>1.0840000000000001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166</v>
      </c>
      <c r="AU166" s="247" t="s">
        <v>88</v>
      </c>
      <c r="AV166" s="14" t="s">
        <v>88</v>
      </c>
      <c r="AW166" s="14" t="s">
        <v>39</v>
      </c>
      <c r="AX166" s="14" t="s">
        <v>78</v>
      </c>
      <c r="AY166" s="247" t="s">
        <v>156</v>
      </c>
    </row>
    <row r="167" s="13" customFormat="1">
      <c r="A167" s="13"/>
      <c r="B167" s="226"/>
      <c r="C167" s="227"/>
      <c r="D167" s="228" t="s">
        <v>166</v>
      </c>
      <c r="E167" s="229" t="s">
        <v>32</v>
      </c>
      <c r="F167" s="230" t="s">
        <v>260</v>
      </c>
      <c r="G167" s="227"/>
      <c r="H167" s="229" t="s">
        <v>32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166</v>
      </c>
      <c r="AU167" s="236" t="s">
        <v>88</v>
      </c>
      <c r="AV167" s="13" t="s">
        <v>86</v>
      </c>
      <c r="AW167" s="13" t="s">
        <v>39</v>
      </c>
      <c r="AX167" s="13" t="s">
        <v>78</v>
      </c>
      <c r="AY167" s="236" t="s">
        <v>156</v>
      </c>
    </row>
    <row r="168" s="14" customFormat="1">
      <c r="A168" s="14"/>
      <c r="B168" s="237"/>
      <c r="C168" s="238"/>
      <c r="D168" s="228" t="s">
        <v>166</v>
      </c>
      <c r="E168" s="239" t="s">
        <v>118</v>
      </c>
      <c r="F168" s="240" t="s">
        <v>261</v>
      </c>
      <c r="G168" s="238"/>
      <c r="H168" s="241">
        <v>46.566000000000002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166</v>
      </c>
      <c r="AU168" s="247" t="s">
        <v>88</v>
      </c>
      <c r="AV168" s="14" t="s">
        <v>88</v>
      </c>
      <c r="AW168" s="14" t="s">
        <v>39</v>
      </c>
      <c r="AX168" s="14" t="s">
        <v>78</v>
      </c>
      <c r="AY168" s="247" t="s">
        <v>156</v>
      </c>
    </row>
    <row r="169" s="15" customFormat="1">
      <c r="A169" s="15"/>
      <c r="B169" s="248"/>
      <c r="C169" s="249"/>
      <c r="D169" s="228" t="s">
        <v>166</v>
      </c>
      <c r="E169" s="250" t="s">
        <v>32</v>
      </c>
      <c r="F169" s="251" t="s">
        <v>175</v>
      </c>
      <c r="G169" s="249"/>
      <c r="H169" s="252">
        <v>177.46000000000001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166</v>
      </c>
      <c r="AU169" s="258" t="s">
        <v>88</v>
      </c>
      <c r="AV169" s="15" t="s">
        <v>162</v>
      </c>
      <c r="AW169" s="15" t="s">
        <v>39</v>
      </c>
      <c r="AX169" s="15" t="s">
        <v>86</v>
      </c>
      <c r="AY169" s="258" t="s">
        <v>156</v>
      </c>
    </row>
    <row r="170" s="2" customFormat="1" ht="44.25" customHeight="1">
      <c r="A170" s="39"/>
      <c r="B170" s="40"/>
      <c r="C170" s="207" t="s">
        <v>262</v>
      </c>
      <c r="D170" s="207" t="s">
        <v>158</v>
      </c>
      <c r="E170" s="208" t="s">
        <v>263</v>
      </c>
      <c r="F170" s="209" t="s">
        <v>264</v>
      </c>
      <c r="G170" s="210" t="s">
        <v>109</v>
      </c>
      <c r="H170" s="211">
        <v>8</v>
      </c>
      <c r="I170" s="212"/>
      <c r="J170" s="213">
        <f>ROUND(I170*H170,2)</f>
        <v>0</v>
      </c>
      <c r="K170" s="214"/>
      <c r="L170" s="45"/>
      <c r="M170" s="215" t="s">
        <v>32</v>
      </c>
      <c r="N170" s="216" t="s">
        <v>49</v>
      </c>
      <c r="O170" s="85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9" t="s">
        <v>162</v>
      </c>
      <c r="AT170" s="219" t="s">
        <v>158</v>
      </c>
      <c r="AU170" s="219" t="s">
        <v>88</v>
      </c>
      <c r="AY170" s="17" t="s">
        <v>156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7" t="s">
        <v>86</v>
      </c>
      <c r="BK170" s="220">
        <f>ROUND(I170*H170,2)</f>
        <v>0</v>
      </c>
      <c r="BL170" s="17" t="s">
        <v>162</v>
      </c>
      <c r="BM170" s="219" t="s">
        <v>265</v>
      </c>
    </row>
    <row r="171" s="2" customFormat="1">
      <c r="A171" s="39"/>
      <c r="B171" s="40"/>
      <c r="C171" s="41"/>
      <c r="D171" s="221" t="s">
        <v>164</v>
      </c>
      <c r="E171" s="41"/>
      <c r="F171" s="222" t="s">
        <v>266</v>
      </c>
      <c r="G171" s="41"/>
      <c r="H171" s="41"/>
      <c r="I171" s="223"/>
      <c r="J171" s="41"/>
      <c r="K171" s="41"/>
      <c r="L171" s="45"/>
      <c r="M171" s="224"/>
      <c r="N171" s="225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7" t="s">
        <v>164</v>
      </c>
      <c r="AU171" s="17" t="s">
        <v>88</v>
      </c>
    </row>
    <row r="172" s="13" customFormat="1">
      <c r="A172" s="13"/>
      <c r="B172" s="226"/>
      <c r="C172" s="227"/>
      <c r="D172" s="228" t="s">
        <v>166</v>
      </c>
      <c r="E172" s="229" t="s">
        <v>32</v>
      </c>
      <c r="F172" s="230" t="s">
        <v>267</v>
      </c>
      <c r="G172" s="227"/>
      <c r="H172" s="229" t="s">
        <v>32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166</v>
      </c>
      <c r="AU172" s="236" t="s">
        <v>88</v>
      </c>
      <c r="AV172" s="13" t="s">
        <v>86</v>
      </c>
      <c r="AW172" s="13" t="s">
        <v>39</v>
      </c>
      <c r="AX172" s="13" t="s">
        <v>78</v>
      </c>
      <c r="AY172" s="236" t="s">
        <v>156</v>
      </c>
    </row>
    <row r="173" s="14" customFormat="1">
      <c r="A173" s="14"/>
      <c r="B173" s="237"/>
      <c r="C173" s="238"/>
      <c r="D173" s="228" t="s">
        <v>166</v>
      </c>
      <c r="E173" s="239" t="s">
        <v>32</v>
      </c>
      <c r="F173" s="240" t="s">
        <v>268</v>
      </c>
      <c r="G173" s="238"/>
      <c r="H173" s="241">
        <v>8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166</v>
      </c>
      <c r="AU173" s="247" t="s">
        <v>88</v>
      </c>
      <c r="AV173" s="14" t="s">
        <v>88</v>
      </c>
      <c r="AW173" s="14" t="s">
        <v>39</v>
      </c>
      <c r="AX173" s="14" t="s">
        <v>78</v>
      </c>
      <c r="AY173" s="247" t="s">
        <v>156</v>
      </c>
    </row>
    <row r="174" s="15" customFormat="1">
      <c r="A174" s="15"/>
      <c r="B174" s="248"/>
      <c r="C174" s="249"/>
      <c r="D174" s="228" t="s">
        <v>166</v>
      </c>
      <c r="E174" s="250" t="s">
        <v>32</v>
      </c>
      <c r="F174" s="251" t="s">
        <v>175</v>
      </c>
      <c r="G174" s="249"/>
      <c r="H174" s="252">
        <v>8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8" t="s">
        <v>166</v>
      </c>
      <c r="AU174" s="258" t="s">
        <v>88</v>
      </c>
      <c r="AV174" s="15" t="s">
        <v>162</v>
      </c>
      <c r="AW174" s="15" t="s">
        <v>39</v>
      </c>
      <c r="AX174" s="15" t="s">
        <v>86</v>
      </c>
      <c r="AY174" s="258" t="s">
        <v>156</v>
      </c>
    </row>
    <row r="175" s="2" customFormat="1" ht="37.8" customHeight="1">
      <c r="A175" s="39"/>
      <c r="B175" s="40"/>
      <c r="C175" s="207" t="s">
        <v>269</v>
      </c>
      <c r="D175" s="207" t="s">
        <v>158</v>
      </c>
      <c r="E175" s="208" t="s">
        <v>270</v>
      </c>
      <c r="F175" s="209" t="s">
        <v>271</v>
      </c>
      <c r="G175" s="210" t="s">
        <v>98</v>
      </c>
      <c r="H175" s="211">
        <v>29</v>
      </c>
      <c r="I175" s="212"/>
      <c r="J175" s="213">
        <f>ROUND(I175*H175,2)</f>
        <v>0</v>
      </c>
      <c r="K175" s="214"/>
      <c r="L175" s="45"/>
      <c r="M175" s="215" t="s">
        <v>32</v>
      </c>
      <c r="N175" s="216" t="s">
        <v>49</v>
      </c>
      <c r="O175" s="85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9" t="s">
        <v>162</v>
      </c>
      <c r="AT175" s="219" t="s">
        <v>158</v>
      </c>
      <c r="AU175" s="219" t="s">
        <v>88</v>
      </c>
      <c r="AY175" s="17" t="s">
        <v>156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7" t="s">
        <v>86</v>
      </c>
      <c r="BK175" s="220">
        <f>ROUND(I175*H175,2)</f>
        <v>0</v>
      </c>
      <c r="BL175" s="17" t="s">
        <v>162</v>
      </c>
      <c r="BM175" s="219" t="s">
        <v>272</v>
      </c>
    </row>
    <row r="176" s="2" customFormat="1">
      <c r="A176" s="39"/>
      <c r="B176" s="40"/>
      <c r="C176" s="41"/>
      <c r="D176" s="221" t="s">
        <v>164</v>
      </c>
      <c r="E176" s="41"/>
      <c r="F176" s="222" t="s">
        <v>273</v>
      </c>
      <c r="G176" s="41"/>
      <c r="H176" s="41"/>
      <c r="I176" s="223"/>
      <c r="J176" s="41"/>
      <c r="K176" s="41"/>
      <c r="L176" s="45"/>
      <c r="M176" s="224"/>
      <c r="N176" s="225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7" t="s">
        <v>164</v>
      </c>
      <c r="AU176" s="17" t="s">
        <v>88</v>
      </c>
    </row>
    <row r="177" s="13" customFormat="1">
      <c r="A177" s="13"/>
      <c r="B177" s="226"/>
      <c r="C177" s="227"/>
      <c r="D177" s="228" t="s">
        <v>166</v>
      </c>
      <c r="E177" s="229" t="s">
        <v>32</v>
      </c>
      <c r="F177" s="230" t="s">
        <v>274</v>
      </c>
      <c r="G177" s="227"/>
      <c r="H177" s="229" t="s">
        <v>32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166</v>
      </c>
      <c r="AU177" s="236" t="s">
        <v>88</v>
      </c>
      <c r="AV177" s="13" t="s">
        <v>86</v>
      </c>
      <c r="AW177" s="13" t="s">
        <v>39</v>
      </c>
      <c r="AX177" s="13" t="s">
        <v>78</v>
      </c>
      <c r="AY177" s="236" t="s">
        <v>156</v>
      </c>
    </row>
    <row r="178" s="14" customFormat="1">
      <c r="A178" s="14"/>
      <c r="B178" s="237"/>
      <c r="C178" s="238"/>
      <c r="D178" s="228" t="s">
        <v>166</v>
      </c>
      <c r="E178" s="239" t="s">
        <v>32</v>
      </c>
      <c r="F178" s="240" t="s">
        <v>275</v>
      </c>
      <c r="G178" s="238"/>
      <c r="H178" s="241">
        <v>29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166</v>
      </c>
      <c r="AU178" s="247" t="s">
        <v>88</v>
      </c>
      <c r="AV178" s="14" t="s">
        <v>88</v>
      </c>
      <c r="AW178" s="14" t="s">
        <v>39</v>
      </c>
      <c r="AX178" s="14" t="s">
        <v>78</v>
      </c>
      <c r="AY178" s="247" t="s">
        <v>156</v>
      </c>
    </row>
    <row r="179" s="15" customFormat="1">
      <c r="A179" s="15"/>
      <c r="B179" s="248"/>
      <c r="C179" s="249"/>
      <c r="D179" s="228" t="s">
        <v>166</v>
      </c>
      <c r="E179" s="250" t="s">
        <v>96</v>
      </c>
      <c r="F179" s="251" t="s">
        <v>175</v>
      </c>
      <c r="G179" s="249"/>
      <c r="H179" s="252">
        <v>29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8" t="s">
        <v>166</v>
      </c>
      <c r="AU179" s="258" t="s">
        <v>88</v>
      </c>
      <c r="AV179" s="15" t="s">
        <v>162</v>
      </c>
      <c r="AW179" s="15" t="s">
        <v>39</v>
      </c>
      <c r="AX179" s="15" t="s">
        <v>86</v>
      </c>
      <c r="AY179" s="258" t="s">
        <v>156</v>
      </c>
    </row>
    <row r="180" s="2" customFormat="1" ht="37.8" customHeight="1">
      <c r="A180" s="39"/>
      <c r="B180" s="40"/>
      <c r="C180" s="207" t="s">
        <v>276</v>
      </c>
      <c r="D180" s="207" t="s">
        <v>158</v>
      </c>
      <c r="E180" s="208" t="s">
        <v>277</v>
      </c>
      <c r="F180" s="209" t="s">
        <v>278</v>
      </c>
      <c r="G180" s="210" t="s">
        <v>98</v>
      </c>
      <c r="H180" s="211">
        <v>29</v>
      </c>
      <c r="I180" s="212"/>
      <c r="J180" s="213">
        <f>ROUND(I180*H180,2)</f>
        <v>0</v>
      </c>
      <c r="K180" s="214"/>
      <c r="L180" s="45"/>
      <c r="M180" s="215" t="s">
        <v>32</v>
      </c>
      <c r="N180" s="216" t="s">
        <v>49</v>
      </c>
      <c r="O180" s="85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9" t="s">
        <v>162</v>
      </c>
      <c r="AT180" s="219" t="s">
        <v>158</v>
      </c>
      <c r="AU180" s="219" t="s">
        <v>88</v>
      </c>
      <c r="AY180" s="17" t="s">
        <v>156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7" t="s">
        <v>86</v>
      </c>
      <c r="BK180" s="220">
        <f>ROUND(I180*H180,2)</f>
        <v>0</v>
      </c>
      <c r="BL180" s="17" t="s">
        <v>162</v>
      </c>
      <c r="BM180" s="219" t="s">
        <v>279</v>
      </c>
    </row>
    <row r="181" s="2" customFormat="1">
      <c r="A181" s="39"/>
      <c r="B181" s="40"/>
      <c r="C181" s="41"/>
      <c r="D181" s="221" t="s">
        <v>164</v>
      </c>
      <c r="E181" s="41"/>
      <c r="F181" s="222" t="s">
        <v>280</v>
      </c>
      <c r="G181" s="41"/>
      <c r="H181" s="41"/>
      <c r="I181" s="223"/>
      <c r="J181" s="41"/>
      <c r="K181" s="41"/>
      <c r="L181" s="45"/>
      <c r="M181" s="224"/>
      <c r="N181" s="225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7" t="s">
        <v>164</v>
      </c>
      <c r="AU181" s="17" t="s">
        <v>88</v>
      </c>
    </row>
    <row r="182" s="14" customFormat="1">
      <c r="A182" s="14"/>
      <c r="B182" s="237"/>
      <c r="C182" s="238"/>
      <c r="D182" s="228" t="s">
        <v>166</v>
      </c>
      <c r="E182" s="239" t="s">
        <v>32</v>
      </c>
      <c r="F182" s="240" t="s">
        <v>96</v>
      </c>
      <c r="G182" s="238"/>
      <c r="H182" s="241">
        <v>29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166</v>
      </c>
      <c r="AU182" s="247" t="s">
        <v>88</v>
      </c>
      <c r="AV182" s="14" t="s">
        <v>88</v>
      </c>
      <c r="AW182" s="14" t="s">
        <v>39</v>
      </c>
      <c r="AX182" s="14" t="s">
        <v>86</v>
      </c>
      <c r="AY182" s="247" t="s">
        <v>156</v>
      </c>
    </row>
    <row r="183" s="2" customFormat="1" ht="16.5" customHeight="1">
      <c r="A183" s="39"/>
      <c r="B183" s="40"/>
      <c r="C183" s="259" t="s">
        <v>281</v>
      </c>
      <c r="D183" s="259" t="s">
        <v>282</v>
      </c>
      <c r="E183" s="260" t="s">
        <v>283</v>
      </c>
      <c r="F183" s="261" t="s">
        <v>284</v>
      </c>
      <c r="G183" s="262" t="s">
        <v>285</v>
      </c>
      <c r="H183" s="263">
        <v>0.87</v>
      </c>
      <c r="I183" s="264"/>
      <c r="J183" s="265">
        <f>ROUND(I183*H183,2)</f>
        <v>0</v>
      </c>
      <c r="K183" s="266"/>
      <c r="L183" s="267"/>
      <c r="M183" s="268" t="s">
        <v>32</v>
      </c>
      <c r="N183" s="269" t="s">
        <v>49</v>
      </c>
      <c r="O183" s="85"/>
      <c r="P183" s="217">
        <f>O183*H183</f>
        <v>0</v>
      </c>
      <c r="Q183" s="217">
        <v>0.001</v>
      </c>
      <c r="R183" s="217">
        <f>Q183*H183</f>
        <v>0.00087000000000000001</v>
      </c>
      <c r="S183" s="217">
        <v>0</v>
      </c>
      <c r="T183" s="21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9" t="s">
        <v>210</v>
      </c>
      <c r="AT183" s="219" t="s">
        <v>282</v>
      </c>
      <c r="AU183" s="219" t="s">
        <v>88</v>
      </c>
      <c r="AY183" s="17" t="s">
        <v>156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7" t="s">
        <v>86</v>
      </c>
      <c r="BK183" s="220">
        <f>ROUND(I183*H183,2)</f>
        <v>0</v>
      </c>
      <c r="BL183" s="17" t="s">
        <v>162</v>
      </c>
      <c r="BM183" s="219" t="s">
        <v>286</v>
      </c>
    </row>
    <row r="184" s="14" customFormat="1">
      <c r="A184" s="14"/>
      <c r="B184" s="237"/>
      <c r="C184" s="238"/>
      <c r="D184" s="228" t="s">
        <v>166</v>
      </c>
      <c r="E184" s="239" t="s">
        <v>32</v>
      </c>
      <c r="F184" s="240" t="s">
        <v>96</v>
      </c>
      <c r="G184" s="238"/>
      <c r="H184" s="241">
        <v>29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166</v>
      </c>
      <c r="AU184" s="247" t="s">
        <v>88</v>
      </c>
      <c r="AV184" s="14" t="s">
        <v>88</v>
      </c>
      <c r="AW184" s="14" t="s">
        <v>39</v>
      </c>
      <c r="AX184" s="14" t="s">
        <v>86</v>
      </c>
      <c r="AY184" s="247" t="s">
        <v>156</v>
      </c>
    </row>
    <row r="185" s="14" customFormat="1">
      <c r="A185" s="14"/>
      <c r="B185" s="237"/>
      <c r="C185" s="238"/>
      <c r="D185" s="228" t="s">
        <v>166</v>
      </c>
      <c r="E185" s="238"/>
      <c r="F185" s="240" t="s">
        <v>287</v>
      </c>
      <c r="G185" s="238"/>
      <c r="H185" s="241">
        <v>0.87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166</v>
      </c>
      <c r="AU185" s="247" t="s">
        <v>88</v>
      </c>
      <c r="AV185" s="14" t="s">
        <v>88</v>
      </c>
      <c r="AW185" s="14" t="s">
        <v>4</v>
      </c>
      <c r="AX185" s="14" t="s">
        <v>86</v>
      </c>
      <c r="AY185" s="247" t="s">
        <v>156</v>
      </c>
    </row>
    <row r="186" s="2" customFormat="1" ht="33" customHeight="1">
      <c r="A186" s="39"/>
      <c r="B186" s="40"/>
      <c r="C186" s="207" t="s">
        <v>288</v>
      </c>
      <c r="D186" s="207" t="s">
        <v>158</v>
      </c>
      <c r="E186" s="208" t="s">
        <v>289</v>
      </c>
      <c r="F186" s="209" t="s">
        <v>290</v>
      </c>
      <c r="G186" s="210" t="s">
        <v>98</v>
      </c>
      <c r="H186" s="211">
        <v>29</v>
      </c>
      <c r="I186" s="212"/>
      <c r="J186" s="213">
        <f>ROUND(I186*H186,2)</f>
        <v>0</v>
      </c>
      <c r="K186" s="214"/>
      <c r="L186" s="45"/>
      <c r="M186" s="215" t="s">
        <v>32</v>
      </c>
      <c r="N186" s="216" t="s">
        <v>49</v>
      </c>
      <c r="O186" s="85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9" t="s">
        <v>162</v>
      </c>
      <c r="AT186" s="219" t="s">
        <v>158</v>
      </c>
      <c r="AU186" s="219" t="s">
        <v>88</v>
      </c>
      <c r="AY186" s="17" t="s">
        <v>156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7" t="s">
        <v>86</v>
      </c>
      <c r="BK186" s="220">
        <f>ROUND(I186*H186,2)</f>
        <v>0</v>
      </c>
      <c r="BL186" s="17" t="s">
        <v>162</v>
      </c>
      <c r="BM186" s="219" t="s">
        <v>291</v>
      </c>
    </row>
    <row r="187" s="2" customFormat="1">
      <c r="A187" s="39"/>
      <c r="B187" s="40"/>
      <c r="C187" s="41"/>
      <c r="D187" s="221" t="s">
        <v>164</v>
      </c>
      <c r="E187" s="41"/>
      <c r="F187" s="222" t="s">
        <v>292</v>
      </c>
      <c r="G187" s="41"/>
      <c r="H187" s="41"/>
      <c r="I187" s="223"/>
      <c r="J187" s="41"/>
      <c r="K187" s="41"/>
      <c r="L187" s="45"/>
      <c r="M187" s="224"/>
      <c r="N187" s="225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7" t="s">
        <v>164</v>
      </c>
      <c r="AU187" s="17" t="s">
        <v>88</v>
      </c>
    </row>
    <row r="188" s="14" customFormat="1">
      <c r="A188" s="14"/>
      <c r="B188" s="237"/>
      <c r="C188" s="238"/>
      <c r="D188" s="228" t="s">
        <v>166</v>
      </c>
      <c r="E188" s="239" t="s">
        <v>32</v>
      </c>
      <c r="F188" s="240" t="s">
        <v>96</v>
      </c>
      <c r="G188" s="238"/>
      <c r="H188" s="241">
        <v>29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166</v>
      </c>
      <c r="AU188" s="247" t="s">
        <v>88</v>
      </c>
      <c r="AV188" s="14" t="s">
        <v>88</v>
      </c>
      <c r="AW188" s="14" t="s">
        <v>39</v>
      </c>
      <c r="AX188" s="14" t="s">
        <v>86</v>
      </c>
      <c r="AY188" s="247" t="s">
        <v>156</v>
      </c>
    </row>
    <row r="189" s="2" customFormat="1" ht="33" customHeight="1">
      <c r="A189" s="39"/>
      <c r="B189" s="40"/>
      <c r="C189" s="207" t="s">
        <v>293</v>
      </c>
      <c r="D189" s="207" t="s">
        <v>158</v>
      </c>
      <c r="E189" s="208" t="s">
        <v>294</v>
      </c>
      <c r="F189" s="209" t="s">
        <v>295</v>
      </c>
      <c r="G189" s="210" t="s">
        <v>98</v>
      </c>
      <c r="H189" s="211">
        <v>319.39999999999998</v>
      </c>
      <c r="I189" s="212"/>
      <c r="J189" s="213">
        <f>ROUND(I189*H189,2)</f>
        <v>0</v>
      </c>
      <c r="K189" s="214"/>
      <c r="L189" s="45"/>
      <c r="M189" s="215" t="s">
        <v>32</v>
      </c>
      <c r="N189" s="216" t="s">
        <v>49</v>
      </c>
      <c r="O189" s="85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9" t="s">
        <v>162</v>
      </c>
      <c r="AT189" s="219" t="s">
        <v>158</v>
      </c>
      <c r="AU189" s="219" t="s">
        <v>88</v>
      </c>
      <c r="AY189" s="17" t="s">
        <v>156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7" t="s">
        <v>86</v>
      </c>
      <c r="BK189" s="220">
        <f>ROUND(I189*H189,2)</f>
        <v>0</v>
      </c>
      <c r="BL189" s="17" t="s">
        <v>162</v>
      </c>
      <c r="BM189" s="219" t="s">
        <v>296</v>
      </c>
    </row>
    <row r="190" s="2" customFormat="1">
      <c r="A190" s="39"/>
      <c r="B190" s="40"/>
      <c r="C190" s="41"/>
      <c r="D190" s="221" t="s">
        <v>164</v>
      </c>
      <c r="E190" s="41"/>
      <c r="F190" s="222" t="s">
        <v>297</v>
      </c>
      <c r="G190" s="41"/>
      <c r="H190" s="41"/>
      <c r="I190" s="223"/>
      <c r="J190" s="41"/>
      <c r="K190" s="41"/>
      <c r="L190" s="45"/>
      <c r="M190" s="224"/>
      <c r="N190" s="225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7" t="s">
        <v>164</v>
      </c>
      <c r="AU190" s="17" t="s">
        <v>88</v>
      </c>
    </row>
    <row r="191" s="14" customFormat="1">
      <c r="A191" s="14"/>
      <c r="B191" s="237"/>
      <c r="C191" s="238"/>
      <c r="D191" s="228" t="s">
        <v>166</v>
      </c>
      <c r="E191" s="239" t="s">
        <v>32</v>
      </c>
      <c r="F191" s="240" t="s">
        <v>298</v>
      </c>
      <c r="G191" s="238"/>
      <c r="H191" s="241">
        <v>180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166</v>
      </c>
      <c r="AU191" s="247" t="s">
        <v>88</v>
      </c>
      <c r="AV191" s="14" t="s">
        <v>88</v>
      </c>
      <c r="AW191" s="14" t="s">
        <v>39</v>
      </c>
      <c r="AX191" s="14" t="s">
        <v>78</v>
      </c>
      <c r="AY191" s="247" t="s">
        <v>156</v>
      </c>
    </row>
    <row r="192" s="14" customFormat="1">
      <c r="A192" s="14"/>
      <c r="B192" s="237"/>
      <c r="C192" s="238"/>
      <c r="D192" s="228" t="s">
        <v>166</v>
      </c>
      <c r="E192" s="239" t="s">
        <v>32</v>
      </c>
      <c r="F192" s="240" t="s">
        <v>299</v>
      </c>
      <c r="G192" s="238"/>
      <c r="H192" s="241">
        <v>14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166</v>
      </c>
      <c r="AU192" s="247" t="s">
        <v>88</v>
      </c>
      <c r="AV192" s="14" t="s">
        <v>88</v>
      </c>
      <c r="AW192" s="14" t="s">
        <v>39</v>
      </c>
      <c r="AX192" s="14" t="s">
        <v>78</v>
      </c>
      <c r="AY192" s="247" t="s">
        <v>156</v>
      </c>
    </row>
    <row r="193" s="14" customFormat="1">
      <c r="A193" s="14"/>
      <c r="B193" s="237"/>
      <c r="C193" s="238"/>
      <c r="D193" s="228" t="s">
        <v>166</v>
      </c>
      <c r="E193" s="239" t="s">
        <v>32</v>
      </c>
      <c r="F193" s="240" t="s">
        <v>300</v>
      </c>
      <c r="G193" s="238"/>
      <c r="H193" s="241">
        <v>125.40000000000001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166</v>
      </c>
      <c r="AU193" s="247" t="s">
        <v>88</v>
      </c>
      <c r="AV193" s="14" t="s">
        <v>88</v>
      </c>
      <c r="AW193" s="14" t="s">
        <v>39</v>
      </c>
      <c r="AX193" s="14" t="s">
        <v>78</v>
      </c>
      <c r="AY193" s="247" t="s">
        <v>156</v>
      </c>
    </row>
    <row r="194" s="15" customFormat="1">
      <c r="A194" s="15"/>
      <c r="B194" s="248"/>
      <c r="C194" s="249"/>
      <c r="D194" s="228" t="s">
        <v>166</v>
      </c>
      <c r="E194" s="250" t="s">
        <v>32</v>
      </c>
      <c r="F194" s="251" t="s">
        <v>175</v>
      </c>
      <c r="G194" s="249"/>
      <c r="H194" s="252">
        <v>319.39999999999998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166</v>
      </c>
      <c r="AU194" s="258" t="s">
        <v>88</v>
      </c>
      <c r="AV194" s="15" t="s">
        <v>162</v>
      </c>
      <c r="AW194" s="15" t="s">
        <v>39</v>
      </c>
      <c r="AX194" s="15" t="s">
        <v>86</v>
      </c>
      <c r="AY194" s="258" t="s">
        <v>156</v>
      </c>
    </row>
    <row r="195" s="2" customFormat="1" ht="44.25" customHeight="1">
      <c r="A195" s="39"/>
      <c r="B195" s="40"/>
      <c r="C195" s="207" t="s">
        <v>7</v>
      </c>
      <c r="D195" s="207" t="s">
        <v>158</v>
      </c>
      <c r="E195" s="208" t="s">
        <v>301</v>
      </c>
      <c r="F195" s="209" t="s">
        <v>302</v>
      </c>
      <c r="G195" s="210" t="s">
        <v>161</v>
      </c>
      <c r="H195" s="211">
        <v>5</v>
      </c>
      <c r="I195" s="212"/>
      <c r="J195" s="213">
        <f>ROUND(I195*H195,2)</f>
        <v>0</v>
      </c>
      <c r="K195" s="214"/>
      <c r="L195" s="45"/>
      <c r="M195" s="215" t="s">
        <v>32</v>
      </c>
      <c r="N195" s="216" t="s">
        <v>49</v>
      </c>
      <c r="O195" s="85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9" t="s">
        <v>162</v>
      </c>
      <c r="AT195" s="219" t="s">
        <v>158</v>
      </c>
      <c r="AU195" s="219" t="s">
        <v>88</v>
      </c>
      <c r="AY195" s="17" t="s">
        <v>156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7" t="s">
        <v>86</v>
      </c>
      <c r="BK195" s="220">
        <f>ROUND(I195*H195,2)</f>
        <v>0</v>
      </c>
      <c r="BL195" s="17" t="s">
        <v>162</v>
      </c>
      <c r="BM195" s="219" t="s">
        <v>303</v>
      </c>
    </row>
    <row r="196" s="2" customFormat="1">
      <c r="A196" s="39"/>
      <c r="B196" s="40"/>
      <c r="C196" s="41"/>
      <c r="D196" s="221" t="s">
        <v>164</v>
      </c>
      <c r="E196" s="41"/>
      <c r="F196" s="222" t="s">
        <v>304</v>
      </c>
      <c r="G196" s="41"/>
      <c r="H196" s="41"/>
      <c r="I196" s="223"/>
      <c r="J196" s="41"/>
      <c r="K196" s="41"/>
      <c r="L196" s="45"/>
      <c r="M196" s="224"/>
      <c r="N196" s="225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7" t="s">
        <v>164</v>
      </c>
      <c r="AU196" s="17" t="s">
        <v>88</v>
      </c>
    </row>
    <row r="197" s="13" customFormat="1">
      <c r="A197" s="13"/>
      <c r="B197" s="226"/>
      <c r="C197" s="227"/>
      <c r="D197" s="228" t="s">
        <v>166</v>
      </c>
      <c r="E197" s="229" t="s">
        <v>32</v>
      </c>
      <c r="F197" s="230" t="s">
        <v>305</v>
      </c>
      <c r="G197" s="227"/>
      <c r="H197" s="229" t="s">
        <v>32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166</v>
      </c>
      <c r="AU197" s="236" t="s">
        <v>88</v>
      </c>
      <c r="AV197" s="13" t="s">
        <v>86</v>
      </c>
      <c r="AW197" s="13" t="s">
        <v>39</v>
      </c>
      <c r="AX197" s="13" t="s">
        <v>78</v>
      </c>
      <c r="AY197" s="236" t="s">
        <v>156</v>
      </c>
    </row>
    <row r="198" s="14" customFormat="1">
      <c r="A198" s="14"/>
      <c r="B198" s="237"/>
      <c r="C198" s="238"/>
      <c r="D198" s="228" t="s">
        <v>166</v>
      </c>
      <c r="E198" s="239" t="s">
        <v>32</v>
      </c>
      <c r="F198" s="240" t="s">
        <v>176</v>
      </c>
      <c r="G198" s="238"/>
      <c r="H198" s="241">
        <v>3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166</v>
      </c>
      <c r="AU198" s="247" t="s">
        <v>88</v>
      </c>
      <c r="AV198" s="14" t="s">
        <v>88</v>
      </c>
      <c r="AW198" s="14" t="s">
        <v>39</v>
      </c>
      <c r="AX198" s="14" t="s">
        <v>78</v>
      </c>
      <c r="AY198" s="247" t="s">
        <v>156</v>
      </c>
    </row>
    <row r="199" s="13" customFormat="1">
      <c r="A199" s="13"/>
      <c r="B199" s="226"/>
      <c r="C199" s="227"/>
      <c r="D199" s="228" t="s">
        <v>166</v>
      </c>
      <c r="E199" s="229" t="s">
        <v>32</v>
      </c>
      <c r="F199" s="230" t="s">
        <v>306</v>
      </c>
      <c r="G199" s="227"/>
      <c r="H199" s="229" t="s">
        <v>32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166</v>
      </c>
      <c r="AU199" s="236" t="s">
        <v>88</v>
      </c>
      <c r="AV199" s="13" t="s">
        <v>86</v>
      </c>
      <c r="AW199" s="13" t="s">
        <v>39</v>
      </c>
      <c r="AX199" s="13" t="s">
        <v>78</v>
      </c>
      <c r="AY199" s="236" t="s">
        <v>156</v>
      </c>
    </row>
    <row r="200" s="14" customFormat="1">
      <c r="A200" s="14"/>
      <c r="B200" s="237"/>
      <c r="C200" s="238"/>
      <c r="D200" s="228" t="s">
        <v>166</v>
      </c>
      <c r="E200" s="239" t="s">
        <v>32</v>
      </c>
      <c r="F200" s="240" t="s">
        <v>88</v>
      </c>
      <c r="G200" s="238"/>
      <c r="H200" s="241">
        <v>2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166</v>
      </c>
      <c r="AU200" s="247" t="s">
        <v>88</v>
      </c>
      <c r="AV200" s="14" t="s">
        <v>88</v>
      </c>
      <c r="AW200" s="14" t="s">
        <v>39</v>
      </c>
      <c r="AX200" s="14" t="s">
        <v>78</v>
      </c>
      <c r="AY200" s="247" t="s">
        <v>156</v>
      </c>
    </row>
    <row r="201" s="15" customFormat="1">
      <c r="A201" s="15"/>
      <c r="B201" s="248"/>
      <c r="C201" s="249"/>
      <c r="D201" s="228" t="s">
        <v>166</v>
      </c>
      <c r="E201" s="250" t="s">
        <v>32</v>
      </c>
      <c r="F201" s="251" t="s">
        <v>175</v>
      </c>
      <c r="G201" s="249"/>
      <c r="H201" s="252">
        <v>5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166</v>
      </c>
      <c r="AU201" s="258" t="s">
        <v>88</v>
      </c>
      <c r="AV201" s="15" t="s">
        <v>162</v>
      </c>
      <c r="AW201" s="15" t="s">
        <v>39</v>
      </c>
      <c r="AX201" s="15" t="s">
        <v>86</v>
      </c>
      <c r="AY201" s="258" t="s">
        <v>156</v>
      </c>
    </row>
    <row r="202" s="2" customFormat="1" ht="16.5" customHeight="1">
      <c r="A202" s="39"/>
      <c r="B202" s="40"/>
      <c r="C202" s="259" t="s">
        <v>307</v>
      </c>
      <c r="D202" s="259" t="s">
        <v>282</v>
      </c>
      <c r="E202" s="260" t="s">
        <v>308</v>
      </c>
      <c r="F202" s="261" t="s">
        <v>309</v>
      </c>
      <c r="G202" s="262" t="s">
        <v>109</v>
      </c>
      <c r="H202" s="263">
        <v>1.538</v>
      </c>
      <c r="I202" s="264"/>
      <c r="J202" s="265">
        <f>ROUND(I202*H202,2)</f>
        <v>0</v>
      </c>
      <c r="K202" s="266"/>
      <c r="L202" s="267"/>
      <c r="M202" s="268" t="s">
        <v>32</v>
      </c>
      <c r="N202" s="269" t="s">
        <v>49</v>
      </c>
      <c r="O202" s="85"/>
      <c r="P202" s="217">
        <f>O202*H202</f>
        <v>0</v>
      </c>
      <c r="Q202" s="217">
        <v>0.22</v>
      </c>
      <c r="R202" s="217">
        <f>Q202*H202</f>
        <v>0.33835999999999999</v>
      </c>
      <c r="S202" s="217">
        <v>0</v>
      </c>
      <c r="T202" s="21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9" t="s">
        <v>210</v>
      </c>
      <c r="AT202" s="219" t="s">
        <v>282</v>
      </c>
      <c r="AU202" s="219" t="s">
        <v>88</v>
      </c>
      <c r="AY202" s="17" t="s">
        <v>156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7" t="s">
        <v>86</v>
      </c>
      <c r="BK202" s="220">
        <f>ROUND(I202*H202,2)</f>
        <v>0</v>
      </c>
      <c r="BL202" s="17" t="s">
        <v>162</v>
      </c>
      <c r="BM202" s="219" t="s">
        <v>310</v>
      </c>
    </row>
    <row r="203" s="14" customFormat="1">
      <c r="A203" s="14"/>
      <c r="B203" s="237"/>
      <c r="C203" s="238"/>
      <c r="D203" s="228" t="s">
        <v>166</v>
      </c>
      <c r="E203" s="239" t="s">
        <v>32</v>
      </c>
      <c r="F203" s="240" t="s">
        <v>311</v>
      </c>
      <c r="G203" s="238"/>
      <c r="H203" s="241">
        <v>2.5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166</v>
      </c>
      <c r="AU203" s="247" t="s">
        <v>88</v>
      </c>
      <c r="AV203" s="14" t="s">
        <v>88</v>
      </c>
      <c r="AW203" s="14" t="s">
        <v>39</v>
      </c>
      <c r="AX203" s="14" t="s">
        <v>86</v>
      </c>
      <c r="AY203" s="247" t="s">
        <v>156</v>
      </c>
    </row>
    <row r="204" s="14" customFormat="1">
      <c r="A204" s="14"/>
      <c r="B204" s="237"/>
      <c r="C204" s="238"/>
      <c r="D204" s="228" t="s">
        <v>166</v>
      </c>
      <c r="E204" s="238"/>
      <c r="F204" s="240" t="s">
        <v>312</v>
      </c>
      <c r="G204" s="238"/>
      <c r="H204" s="241">
        <v>1.538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166</v>
      </c>
      <c r="AU204" s="247" t="s">
        <v>88</v>
      </c>
      <c r="AV204" s="14" t="s">
        <v>88</v>
      </c>
      <c r="AW204" s="14" t="s">
        <v>4</v>
      </c>
      <c r="AX204" s="14" t="s">
        <v>86</v>
      </c>
      <c r="AY204" s="247" t="s">
        <v>156</v>
      </c>
    </row>
    <row r="205" s="2" customFormat="1" ht="44.25" customHeight="1">
      <c r="A205" s="39"/>
      <c r="B205" s="40"/>
      <c r="C205" s="207" t="s">
        <v>313</v>
      </c>
      <c r="D205" s="207" t="s">
        <v>158</v>
      </c>
      <c r="E205" s="208" t="s">
        <v>314</v>
      </c>
      <c r="F205" s="209" t="s">
        <v>315</v>
      </c>
      <c r="G205" s="210" t="s">
        <v>161</v>
      </c>
      <c r="H205" s="211">
        <v>2</v>
      </c>
      <c r="I205" s="212"/>
      <c r="J205" s="213">
        <f>ROUND(I205*H205,2)</f>
        <v>0</v>
      </c>
      <c r="K205" s="214"/>
      <c r="L205" s="45"/>
      <c r="M205" s="215" t="s">
        <v>32</v>
      </c>
      <c r="N205" s="216" t="s">
        <v>49</v>
      </c>
      <c r="O205" s="85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9" t="s">
        <v>162</v>
      </c>
      <c r="AT205" s="219" t="s">
        <v>158</v>
      </c>
      <c r="AU205" s="219" t="s">
        <v>88</v>
      </c>
      <c r="AY205" s="17" t="s">
        <v>156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7" t="s">
        <v>86</v>
      </c>
      <c r="BK205" s="220">
        <f>ROUND(I205*H205,2)</f>
        <v>0</v>
      </c>
      <c r="BL205" s="17" t="s">
        <v>162</v>
      </c>
      <c r="BM205" s="219" t="s">
        <v>316</v>
      </c>
    </row>
    <row r="206" s="2" customFormat="1">
      <c r="A206" s="39"/>
      <c r="B206" s="40"/>
      <c r="C206" s="41"/>
      <c r="D206" s="221" t="s">
        <v>164</v>
      </c>
      <c r="E206" s="41"/>
      <c r="F206" s="222" t="s">
        <v>317</v>
      </c>
      <c r="G206" s="41"/>
      <c r="H206" s="41"/>
      <c r="I206" s="223"/>
      <c r="J206" s="41"/>
      <c r="K206" s="41"/>
      <c r="L206" s="45"/>
      <c r="M206" s="224"/>
      <c r="N206" s="225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7" t="s">
        <v>164</v>
      </c>
      <c r="AU206" s="17" t="s">
        <v>88</v>
      </c>
    </row>
    <row r="207" s="13" customFormat="1">
      <c r="A207" s="13"/>
      <c r="B207" s="226"/>
      <c r="C207" s="227"/>
      <c r="D207" s="228" t="s">
        <v>166</v>
      </c>
      <c r="E207" s="229" t="s">
        <v>32</v>
      </c>
      <c r="F207" s="230" t="s">
        <v>318</v>
      </c>
      <c r="G207" s="227"/>
      <c r="H207" s="229" t="s">
        <v>32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166</v>
      </c>
      <c r="AU207" s="236" t="s">
        <v>88</v>
      </c>
      <c r="AV207" s="13" t="s">
        <v>86</v>
      </c>
      <c r="AW207" s="13" t="s">
        <v>39</v>
      </c>
      <c r="AX207" s="13" t="s">
        <v>78</v>
      </c>
      <c r="AY207" s="236" t="s">
        <v>156</v>
      </c>
    </row>
    <row r="208" s="14" customFormat="1">
      <c r="A208" s="14"/>
      <c r="B208" s="237"/>
      <c r="C208" s="238"/>
      <c r="D208" s="228" t="s">
        <v>166</v>
      </c>
      <c r="E208" s="239" t="s">
        <v>32</v>
      </c>
      <c r="F208" s="240" t="s">
        <v>88</v>
      </c>
      <c r="G208" s="238"/>
      <c r="H208" s="241">
        <v>2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166</v>
      </c>
      <c r="AU208" s="247" t="s">
        <v>88</v>
      </c>
      <c r="AV208" s="14" t="s">
        <v>88</v>
      </c>
      <c r="AW208" s="14" t="s">
        <v>39</v>
      </c>
      <c r="AX208" s="14" t="s">
        <v>78</v>
      </c>
      <c r="AY208" s="247" t="s">
        <v>156</v>
      </c>
    </row>
    <row r="209" s="15" customFormat="1">
      <c r="A209" s="15"/>
      <c r="B209" s="248"/>
      <c r="C209" s="249"/>
      <c r="D209" s="228" t="s">
        <v>166</v>
      </c>
      <c r="E209" s="250" t="s">
        <v>32</v>
      </c>
      <c r="F209" s="251" t="s">
        <v>175</v>
      </c>
      <c r="G209" s="249"/>
      <c r="H209" s="252">
        <v>2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8" t="s">
        <v>166</v>
      </c>
      <c r="AU209" s="258" t="s">
        <v>88</v>
      </c>
      <c r="AV209" s="15" t="s">
        <v>162</v>
      </c>
      <c r="AW209" s="15" t="s">
        <v>39</v>
      </c>
      <c r="AX209" s="15" t="s">
        <v>86</v>
      </c>
      <c r="AY209" s="258" t="s">
        <v>156</v>
      </c>
    </row>
    <row r="210" s="2" customFormat="1" ht="16.5" customHeight="1">
      <c r="A210" s="39"/>
      <c r="B210" s="40"/>
      <c r="C210" s="259" t="s">
        <v>319</v>
      </c>
      <c r="D210" s="259" t="s">
        <v>282</v>
      </c>
      <c r="E210" s="260" t="s">
        <v>308</v>
      </c>
      <c r="F210" s="261" t="s">
        <v>309</v>
      </c>
      <c r="G210" s="262" t="s">
        <v>109</v>
      </c>
      <c r="H210" s="263">
        <v>1.845</v>
      </c>
      <c r="I210" s="264"/>
      <c r="J210" s="265">
        <f>ROUND(I210*H210,2)</f>
        <v>0</v>
      </c>
      <c r="K210" s="266"/>
      <c r="L210" s="267"/>
      <c r="M210" s="268" t="s">
        <v>32</v>
      </c>
      <c r="N210" s="269" t="s">
        <v>49</v>
      </c>
      <c r="O210" s="85"/>
      <c r="P210" s="217">
        <f>O210*H210</f>
        <v>0</v>
      </c>
      <c r="Q210" s="217">
        <v>0.22</v>
      </c>
      <c r="R210" s="217">
        <f>Q210*H210</f>
        <v>0.40589999999999998</v>
      </c>
      <c r="S210" s="217">
        <v>0</v>
      </c>
      <c r="T210" s="21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9" t="s">
        <v>210</v>
      </c>
      <c r="AT210" s="219" t="s">
        <v>282</v>
      </c>
      <c r="AU210" s="219" t="s">
        <v>88</v>
      </c>
      <c r="AY210" s="17" t="s">
        <v>156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7" t="s">
        <v>86</v>
      </c>
      <c r="BK210" s="220">
        <f>ROUND(I210*H210,2)</f>
        <v>0</v>
      </c>
      <c r="BL210" s="17" t="s">
        <v>162</v>
      </c>
      <c r="BM210" s="219" t="s">
        <v>320</v>
      </c>
    </row>
    <row r="211" s="14" customFormat="1">
      <c r="A211" s="14"/>
      <c r="B211" s="237"/>
      <c r="C211" s="238"/>
      <c r="D211" s="228" t="s">
        <v>166</v>
      </c>
      <c r="E211" s="239" t="s">
        <v>32</v>
      </c>
      <c r="F211" s="240" t="s">
        <v>321</v>
      </c>
      <c r="G211" s="238"/>
      <c r="H211" s="241">
        <v>3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166</v>
      </c>
      <c r="AU211" s="247" t="s">
        <v>88</v>
      </c>
      <c r="AV211" s="14" t="s">
        <v>88</v>
      </c>
      <c r="AW211" s="14" t="s">
        <v>39</v>
      </c>
      <c r="AX211" s="14" t="s">
        <v>86</v>
      </c>
      <c r="AY211" s="247" t="s">
        <v>156</v>
      </c>
    </row>
    <row r="212" s="14" customFormat="1">
      <c r="A212" s="14"/>
      <c r="B212" s="237"/>
      <c r="C212" s="238"/>
      <c r="D212" s="228" t="s">
        <v>166</v>
      </c>
      <c r="E212" s="238"/>
      <c r="F212" s="240" t="s">
        <v>322</v>
      </c>
      <c r="G212" s="238"/>
      <c r="H212" s="241">
        <v>1.845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166</v>
      </c>
      <c r="AU212" s="247" t="s">
        <v>88</v>
      </c>
      <c r="AV212" s="14" t="s">
        <v>88</v>
      </c>
      <c r="AW212" s="14" t="s">
        <v>4</v>
      </c>
      <c r="AX212" s="14" t="s">
        <v>86</v>
      </c>
      <c r="AY212" s="247" t="s">
        <v>156</v>
      </c>
    </row>
    <row r="213" s="2" customFormat="1" ht="37.8" customHeight="1">
      <c r="A213" s="39"/>
      <c r="B213" s="40"/>
      <c r="C213" s="207" t="s">
        <v>323</v>
      </c>
      <c r="D213" s="207" t="s">
        <v>158</v>
      </c>
      <c r="E213" s="208" t="s">
        <v>324</v>
      </c>
      <c r="F213" s="209" t="s">
        <v>325</v>
      </c>
      <c r="G213" s="210" t="s">
        <v>161</v>
      </c>
      <c r="H213" s="211">
        <v>5</v>
      </c>
      <c r="I213" s="212"/>
      <c r="J213" s="213">
        <f>ROUND(I213*H213,2)</f>
        <v>0</v>
      </c>
      <c r="K213" s="214"/>
      <c r="L213" s="45"/>
      <c r="M213" s="215" t="s">
        <v>32</v>
      </c>
      <c r="N213" s="216" t="s">
        <v>49</v>
      </c>
      <c r="O213" s="85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9" t="s">
        <v>162</v>
      </c>
      <c r="AT213" s="219" t="s">
        <v>158</v>
      </c>
      <c r="AU213" s="219" t="s">
        <v>88</v>
      </c>
      <c r="AY213" s="17" t="s">
        <v>156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7" t="s">
        <v>86</v>
      </c>
      <c r="BK213" s="220">
        <f>ROUND(I213*H213,2)</f>
        <v>0</v>
      </c>
      <c r="BL213" s="17" t="s">
        <v>162</v>
      </c>
      <c r="BM213" s="219" t="s">
        <v>326</v>
      </c>
    </row>
    <row r="214" s="2" customFormat="1">
      <c r="A214" s="39"/>
      <c r="B214" s="40"/>
      <c r="C214" s="41"/>
      <c r="D214" s="221" t="s">
        <v>164</v>
      </c>
      <c r="E214" s="41"/>
      <c r="F214" s="222" t="s">
        <v>327</v>
      </c>
      <c r="G214" s="41"/>
      <c r="H214" s="41"/>
      <c r="I214" s="223"/>
      <c r="J214" s="41"/>
      <c r="K214" s="41"/>
      <c r="L214" s="45"/>
      <c r="M214" s="224"/>
      <c r="N214" s="225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7" t="s">
        <v>164</v>
      </c>
      <c r="AU214" s="17" t="s">
        <v>88</v>
      </c>
    </row>
    <row r="215" s="13" customFormat="1">
      <c r="A215" s="13"/>
      <c r="B215" s="226"/>
      <c r="C215" s="227"/>
      <c r="D215" s="228" t="s">
        <v>166</v>
      </c>
      <c r="E215" s="229" t="s">
        <v>32</v>
      </c>
      <c r="F215" s="230" t="s">
        <v>305</v>
      </c>
      <c r="G215" s="227"/>
      <c r="H215" s="229" t="s">
        <v>32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166</v>
      </c>
      <c r="AU215" s="236" t="s">
        <v>88</v>
      </c>
      <c r="AV215" s="13" t="s">
        <v>86</v>
      </c>
      <c r="AW215" s="13" t="s">
        <v>39</v>
      </c>
      <c r="AX215" s="13" t="s">
        <v>78</v>
      </c>
      <c r="AY215" s="236" t="s">
        <v>156</v>
      </c>
    </row>
    <row r="216" s="14" customFormat="1">
      <c r="A216" s="14"/>
      <c r="B216" s="237"/>
      <c r="C216" s="238"/>
      <c r="D216" s="228" t="s">
        <v>166</v>
      </c>
      <c r="E216" s="239" t="s">
        <v>32</v>
      </c>
      <c r="F216" s="240" t="s">
        <v>176</v>
      </c>
      <c r="G216" s="238"/>
      <c r="H216" s="241">
        <v>3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166</v>
      </c>
      <c r="AU216" s="247" t="s">
        <v>88</v>
      </c>
      <c r="AV216" s="14" t="s">
        <v>88</v>
      </c>
      <c r="AW216" s="14" t="s">
        <v>39</v>
      </c>
      <c r="AX216" s="14" t="s">
        <v>78</v>
      </c>
      <c r="AY216" s="247" t="s">
        <v>156</v>
      </c>
    </row>
    <row r="217" s="13" customFormat="1">
      <c r="A217" s="13"/>
      <c r="B217" s="226"/>
      <c r="C217" s="227"/>
      <c r="D217" s="228" t="s">
        <v>166</v>
      </c>
      <c r="E217" s="229" t="s">
        <v>32</v>
      </c>
      <c r="F217" s="230" t="s">
        <v>306</v>
      </c>
      <c r="G217" s="227"/>
      <c r="H217" s="229" t="s">
        <v>32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166</v>
      </c>
      <c r="AU217" s="236" t="s">
        <v>88</v>
      </c>
      <c r="AV217" s="13" t="s">
        <v>86</v>
      </c>
      <c r="AW217" s="13" t="s">
        <v>39</v>
      </c>
      <c r="AX217" s="13" t="s">
        <v>78</v>
      </c>
      <c r="AY217" s="236" t="s">
        <v>156</v>
      </c>
    </row>
    <row r="218" s="14" customFormat="1">
      <c r="A218" s="14"/>
      <c r="B218" s="237"/>
      <c r="C218" s="238"/>
      <c r="D218" s="228" t="s">
        <v>166</v>
      </c>
      <c r="E218" s="239" t="s">
        <v>32</v>
      </c>
      <c r="F218" s="240" t="s">
        <v>88</v>
      </c>
      <c r="G218" s="238"/>
      <c r="H218" s="241">
        <v>2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166</v>
      </c>
      <c r="AU218" s="247" t="s">
        <v>88</v>
      </c>
      <c r="AV218" s="14" t="s">
        <v>88</v>
      </c>
      <c r="AW218" s="14" t="s">
        <v>39</v>
      </c>
      <c r="AX218" s="14" t="s">
        <v>78</v>
      </c>
      <c r="AY218" s="247" t="s">
        <v>156</v>
      </c>
    </row>
    <row r="219" s="15" customFormat="1">
      <c r="A219" s="15"/>
      <c r="B219" s="248"/>
      <c r="C219" s="249"/>
      <c r="D219" s="228" t="s">
        <v>166</v>
      </c>
      <c r="E219" s="250" t="s">
        <v>32</v>
      </c>
      <c r="F219" s="251" t="s">
        <v>175</v>
      </c>
      <c r="G219" s="249"/>
      <c r="H219" s="252">
        <v>5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8" t="s">
        <v>166</v>
      </c>
      <c r="AU219" s="258" t="s">
        <v>88</v>
      </c>
      <c r="AV219" s="15" t="s">
        <v>162</v>
      </c>
      <c r="AW219" s="15" t="s">
        <v>39</v>
      </c>
      <c r="AX219" s="15" t="s">
        <v>86</v>
      </c>
      <c r="AY219" s="258" t="s">
        <v>156</v>
      </c>
    </row>
    <row r="220" s="2" customFormat="1" ht="16.5" customHeight="1">
      <c r="A220" s="39"/>
      <c r="B220" s="40"/>
      <c r="C220" s="259" t="s">
        <v>328</v>
      </c>
      <c r="D220" s="259" t="s">
        <v>282</v>
      </c>
      <c r="E220" s="260" t="s">
        <v>329</v>
      </c>
      <c r="F220" s="261" t="s">
        <v>330</v>
      </c>
      <c r="G220" s="262" t="s">
        <v>161</v>
      </c>
      <c r="H220" s="263">
        <v>3</v>
      </c>
      <c r="I220" s="264"/>
      <c r="J220" s="265">
        <f>ROUND(I220*H220,2)</f>
        <v>0</v>
      </c>
      <c r="K220" s="266"/>
      <c r="L220" s="267"/>
      <c r="M220" s="268" t="s">
        <v>32</v>
      </c>
      <c r="N220" s="269" t="s">
        <v>49</v>
      </c>
      <c r="O220" s="85"/>
      <c r="P220" s="217">
        <f>O220*H220</f>
        <v>0</v>
      </c>
      <c r="Q220" s="217">
        <v>0.040000000000000001</v>
      </c>
      <c r="R220" s="217">
        <f>Q220*H220</f>
        <v>0.12</v>
      </c>
      <c r="S220" s="217">
        <v>0</v>
      </c>
      <c r="T220" s="21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9" t="s">
        <v>210</v>
      </c>
      <c r="AT220" s="219" t="s">
        <v>282</v>
      </c>
      <c r="AU220" s="219" t="s">
        <v>88</v>
      </c>
      <c r="AY220" s="17" t="s">
        <v>156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7" t="s">
        <v>86</v>
      </c>
      <c r="BK220" s="220">
        <f>ROUND(I220*H220,2)</f>
        <v>0</v>
      </c>
      <c r="BL220" s="17" t="s">
        <v>162</v>
      </c>
      <c r="BM220" s="219" t="s">
        <v>331</v>
      </c>
    </row>
    <row r="221" s="2" customFormat="1">
      <c r="A221" s="39"/>
      <c r="B221" s="40"/>
      <c r="C221" s="41"/>
      <c r="D221" s="228" t="s">
        <v>332</v>
      </c>
      <c r="E221" s="41"/>
      <c r="F221" s="270" t="s">
        <v>333</v>
      </c>
      <c r="G221" s="41"/>
      <c r="H221" s="41"/>
      <c r="I221" s="223"/>
      <c r="J221" s="41"/>
      <c r="K221" s="41"/>
      <c r="L221" s="45"/>
      <c r="M221" s="224"/>
      <c r="N221" s="225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7" t="s">
        <v>332</v>
      </c>
      <c r="AU221" s="17" t="s">
        <v>88</v>
      </c>
    </row>
    <row r="222" s="2" customFormat="1" ht="37.8" customHeight="1">
      <c r="A222" s="39"/>
      <c r="B222" s="40"/>
      <c r="C222" s="207" t="s">
        <v>334</v>
      </c>
      <c r="D222" s="207" t="s">
        <v>158</v>
      </c>
      <c r="E222" s="208" t="s">
        <v>335</v>
      </c>
      <c r="F222" s="209" t="s">
        <v>336</v>
      </c>
      <c r="G222" s="210" t="s">
        <v>161</v>
      </c>
      <c r="H222" s="211">
        <v>2</v>
      </c>
      <c r="I222" s="212"/>
      <c r="J222" s="213">
        <f>ROUND(I222*H222,2)</f>
        <v>0</v>
      </c>
      <c r="K222" s="214"/>
      <c r="L222" s="45"/>
      <c r="M222" s="215" t="s">
        <v>32</v>
      </c>
      <c r="N222" s="216" t="s">
        <v>49</v>
      </c>
      <c r="O222" s="85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9" t="s">
        <v>162</v>
      </c>
      <c r="AT222" s="219" t="s">
        <v>158</v>
      </c>
      <c r="AU222" s="219" t="s">
        <v>88</v>
      </c>
      <c r="AY222" s="17" t="s">
        <v>156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7" t="s">
        <v>86</v>
      </c>
      <c r="BK222" s="220">
        <f>ROUND(I222*H222,2)</f>
        <v>0</v>
      </c>
      <c r="BL222" s="17" t="s">
        <v>162</v>
      </c>
      <c r="BM222" s="219" t="s">
        <v>337</v>
      </c>
    </row>
    <row r="223" s="2" customFormat="1">
      <c r="A223" s="39"/>
      <c r="B223" s="40"/>
      <c r="C223" s="41"/>
      <c r="D223" s="221" t="s">
        <v>164</v>
      </c>
      <c r="E223" s="41"/>
      <c r="F223" s="222" t="s">
        <v>338</v>
      </c>
      <c r="G223" s="41"/>
      <c r="H223" s="41"/>
      <c r="I223" s="223"/>
      <c r="J223" s="41"/>
      <c r="K223" s="41"/>
      <c r="L223" s="45"/>
      <c r="M223" s="224"/>
      <c r="N223" s="225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7" t="s">
        <v>164</v>
      </c>
      <c r="AU223" s="17" t="s">
        <v>88</v>
      </c>
    </row>
    <row r="224" s="13" customFormat="1">
      <c r="A224" s="13"/>
      <c r="B224" s="226"/>
      <c r="C224" s="227"/>
      <c r="D224" s="228" t="s">
        <v>166</v>
      </c>
      <c r="E224" s="229" t="s">
        <v>32</v>
      </c>
      <c r="F224" s="230" t="s">
        <v>318</v>
      </c>
      <c r="G224" s="227"/>
      <c r="H224" s="229" t="s">
        <v>32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166</v>
      </c>
      <c r="AU224" s="236" t="s">
        <v>88</v>
      </c>
      <c r="AV224" s="13" t="s">
        <v>86</v>
      </c>
      <c r="AW224" s="13" t="s">
        <v>39</v>
      </c>
      <c r="AX224" s="13" t="s">
        <v>78</v>
      </c>
      <c r="AY224" s="236" t="s">
        <v>156</v>
      </c>
    </row>
    <row r="225" s="14" customFormat="1">
      <c r="A225" s="14"/>
      <c r="B225" s="237"/>
      <c r="C225" s="238"/>
      <c r="D225" s="228" t="s">
        <v>166</v>
      </c>
      <c r="E225" s="239" t="s">
        <v>32</v>
      </c>
      <c r="F225" s="240" t="s">
        <v>88</v>
      </c>
      <c r="G225" s="238"/>
      <c r="H225" s="241">
        <v>2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166</v>
      </c>
      <c r="AU225" s="247" t="s">
        <v>88</v>
      </c>
      <c r="AV225" s="14" t="s">
        <v>88</v>
      </c>
      <c r="AW225" s="14" t="s">
        <v>39</v>
      </c>
      <c r="AX225" s="14" t="s">
        <v>86</v>
      </c>
      <c r="AY225" s="247" t="s">
        <v>156</v>
      </c>
    </row>
    <row r="226" s="2" customFormat="1" ht="24.15" customHeight="1">
      <c r="A226" s="39"/>
      <c r="B226" s="40"/>
      <c r="C226" s="207" t="s">
        <v>339</v>
      </c>
      <c r="D226" s="207" t="s">
        <v>158</v>
      </c>
      <c r="E226" s="208" t="s">
        <v>340</v>
      </c>
      <c r="F226" s="209" t="s">
        <v>341</v>
      </c>
      <c r="G226" s="210" t="s">
        <v>161</v>
      </c>
      <c r="H226" s="211">
        <v>5</v>
      </c>
      <c r="I226" s="212"/>
      <c r="J226" s="213">
        <f>ROUND(I226*H226,2)</f>
        <v>0</v>
      </c>
      <c r="K226" s="214"/>
      <c r="L226" s="45"/>
      <c r="M226" s="215" t="s">
        <v>32</v>
      </c>
      <c r="N226" s="216" t="s">
        <v>49</v>
      </c>
      <c r="O226" s="85"/>
      <c r="P226" s="217">
        <f>O226*H226</f>
        <v>0</v>
      </c>
      <c r="Q226" s="217">
        <v>5.0000000000000002E-05</v>
      </c>
      <c r="R226" s="217">
        <f>Q226*H226</f>
        <v>0.00025000000000000001</v>
      </c>
      <c r="S226" s="217">
        <v>0</v>
      </c>
      <c r="T226" s="21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9" t="s">
        <v>162</v>
      </c>
      <c r="AT226" s="219" t="s">
        <v>158</v>
      </c>
      <c r="AU226" s="219" t="s">
        <v>88</v>
      </c>
      <c r="AY226" s="17" t="s">
        <v>156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7" t="s">
        <v>86</v>
      </c>
      <c r="BK226" s="220">
        <f>ROUND(I226*H226,2)</f>
        <v>0</v>
      </c>
      <c r="BL226" s="17" t="s">
        <v>162</v>
      </c>
      <c r="BM226" s="219" t="s">
        <v>342</v>
      </c>
    </row>
    <row r="227" s="2" customFormat="1">
      <c r="A227" s="39"/>
      <c r="B227" s="40"/>
      <c r="C227" s="41"/>
      <c r="D227" s="221" t="s">
        <v>164</v>
      </c>
      <c r="E227" s="41"/>
      <c r="F227" s="222" t="s">
        <v>343</v>
      </c>
      <c r="G227" s="41"/>
      <c r="H227" s="41"/>
      <c r="I227" s="223"/>
      <c r="J227" s="41"/>
      <c r="K227" s="41"/>
      <c r="L227" s="45"/>
      <c r="M227" s="224"/>
      <c r="N227" s="225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7" t="s">
        <v>164</v>
      </c>
      <c r="AU227" s="17" t="s">
        <v>88</v>
      </c>
    </row>
    <row r="228" s="2" customFormat="1" ht="21.75" customHeight="1">
      <c r="A228" s="39"/>
      <c r="B228" s="40"/>
      <c r="C228" s="259" t="s">
        <v>99</v>
      </c>
      <c r="D228" s="259" t="s">
        <v>282</v>
      </c>
      <c r="E228" s="260" t="s">
        <v>344</v>
      </c>
      <c r="F228" s="261" t="s">
        <v>345</v>
      </c>
      <c r="G228" s="262" t="s">
        <v>161</v>
      </c>
      <c r="H228" s="263">
        <v>15</v>
      </c>
      <c r="I228" s="264"/>
      <c r="J228" s="265">
        <f>ROUND(I228*H228,2)</f>
        <v>0</v>
      </c>
      <c r="K228" s="266"/>
      <c r="L228" s="267"/>
      <c r="M228" s="268" t="s">
        <v>32</v>
      </c>
      <c r="N228" s="269" t="s">
        <v>49</v>
      </c>
      <c r="O228" s="85"/>
      <c r="P228" s="217">
        <f>O228*H228</f>
        <v>0</v>
      </c>
      <c r="Q228" s="217">
        <v>0.0047200000000000002</v>
      </c>
      <c r="R228" s="217">
        <f>Q228*H228</f>
        <v>0.070800000000000002</v>
      </c>
      <c r="S228" s="217">
        <v>0</v>
      </c>
      <c r="T228" s="21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9" t="s">
        <v>210</v>
      </c>
      <c r="AT228" s="219" t="s">
        <v>282</v>
      </c>
      <c r="AU228" s="219" t="s">
        <v>88</v>
      </c>
      <c r="AY228" s="17" t="s">
        <v>156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7" t="s">
        <v>86</v>
      </c>
      <c r="BK228" s="220">
        <f>ROUND(I228*H228,2)</f>
        <v>0</v>
      </c>
      <c r="BL228" s="17" t="s">
        <v>162</v>
      </c>
      <c r="BM228" s="219" t="s">
        <v>346</v>
      </c>
    </row>
    <row r="229" s="14" customFormat="1">
      <c r="A229" s="14"/>
      <c r="B229" s="237"/>
      <c r="C229" s="238"/>
      <c r="D229" s="228" t="s">
        <v>166</v>
      </c>
      <c r="E229" s="239" t="s">
        <v>32</v>
      </c>
      <c r="F229" s="240" t="s">
        <v>347</v>
      </c>
      <c r="G229" s="238"/>
      <c r="H229" s="241">
        <v>15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166</v>
      </c>
      <c r="AU229" s="247" t="s">
        <v>88</v>
      </c>
      <c r="AV229" s="14" t="s">
        <v>88</v>
      </c>
      <c r="AW229" s="14" t="s">
        <v>39</v>
      </c>
      <c r="AX229" s="14" t="s">
        <v>86</v>
      </c>
      <c r="AY229" s="247" t="s">
        <v>156</v>
      </c>
    </row>
    <row r="230" s="2" customFormat="1" ht="33" customHeight="1">
      <c r="A230" s="39"/>
      <c r="B230" s="40"/>
      <c r="C230" s="207" t="s">
        <v>348</v>
      </c>
      <c r="D230" s="207" t="s">
        <v>158</v>
      </c>
      <c r="E230" s="208" t="s">
        <v>349</v>
      </c>
      <c r="F230" s="209" t="s">
        <v>350</v>
      </c>
      <c r="G230" s="210" t="s">
        <v>161</v>
      </c>
      <c r="H230" s="211">
        <v>2</v>
      </c>
      <c r="I230" s="212"/>
      <c r="J230" s="213">
        <f>ROUND(I230*H230,2)</f>
        <v>0</v>
      </c>
      <c r="K230" s="214"/>
      <c r="L230" s="45"/>
      <c r="M230" s="215" t="s">
        <v>32</v>
      </c>
      <c r="N230" s="216" t="s">
        <v>49</v>
      </c>
      <c r="O230" s="85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9" t="s">
        <v>162</v>
      </c>
      <c r="AT230" s="219" t="s">
        <v>158</v>
      </c>
      <c r="AU230" s="219" t="s">
        <v>88</v>
      </c>
      <c r="AY230" s="17" t="s">
        <v>156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7" t="s">
        <v>86</v>
      </c>
      <c r="BK230" s="220">
        <f>ROUND(I230*H230,2)</f>
        <v>0</v>
      </c>
      <c r="BL230" s="17" t="s">
        <v>162</v>
      </c>
      <c r="BM230" s="219" t="s">
        <v>351</v>
      </c>
    </row>
    <row r="231" s="2" customFormat="1">
      <c r="A231" s="39"/>
      <c r="B231" s="40"/>
      <c r="C231" s="41"/>
      <c r="D231" s="221" t="s">
        <v>164</v>
      </c>
      <c r="E231" s="41"/>
      <c r="F231" s="222" t="s">
        <v>352</v>
      </c>
      <c r="G231" s="41"/>
      <c r="H231" s="41"/>
      <c r="I231" s="223"/>
      <c r="J231" s="41"/>
      <c r="K231" s="41"/>
      <c r="L231" s="45"/>
      <c r="M231" s="224"/>
      <c r="N231" s="225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7" t="s">
        <v>164</v>
      </c>
      <c r="AU231" s="17" t="s">
        <v>88</v>
      </c>
    </row>
    <row r="232" s="13" customFormat="1">
      <c r="A232" s="13"/>
      <c r="B232" s="226"/>
      <c r="C232" s="227"/>
      <c r="D232" s="228" t="s">
        <v>166</v>
      </c>
      <c r="E232" s="229" t="s">
        <v>32</v>
      </c>
      <c r="F232" s="230" t="s">
        <v>306</v>
      </c>
      <c r="G232" s="227"/>
      <c r="H232" s="229" t="s">
        <v>32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166</v>
      </c>
      <c r="AU232" s="236" t="s">
        <v>88</v>
      </c>
      <c r="AV232" s="13" t="s">
        <v>86</v>
      </c>
      <c r="AW232" s="13" t="s">
        <v>39</v>
      </c>
      <c r="AX232" s="13" t="s">
        <v>78</v>
      </c>
      <c r="AY232" s="236" t="s">
        <v>156</v>
      </c>
    </row>
    <row r="233" s="14" customFormat="1">
      <c r="A233" s="14"/>
      <c r="B233" s="237"/>
      <c r="C233" s="238"/>
      <c r="D233" s="228" t="s">
        <v>166</v>
      </c>
      <c r="E233" s="239" t="s">
        <v>32</v>
      </c>
      <c r="F233" s="240" t="s">
        <v>88</v>
      </c>
      <c r="G233" s="238"/>
      <c r="H233" s="241">
        <v>2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166</v>
      </c>
      <c r="AU233" s="247" t="s">
        <v>88</v>
      </c>
      <c r="AV233" s="14" t="s">
        <v>88</v>
      </c>
      <c r="AW233" s="14" t="s">
        <v>39</v>
      </c>
      <c r="AX233" s="14" t="s">
        <v>86</v>
      </c>
      <c r="AY233" s="247" t="s">
        <v>156</v>
      </c>
    </row>
    <row r="234" s="2" customFormat="1" ht="16.5" customHeight="1">
      <c r="A234" s="39"/>
      <c r="B234" s="40"/>
      <c r="C234" s="259" t="s">
        <v>353</v>
      </c>
      <c r="D234" s="259" t="s">
        <v>282</v>
      </c>
      <c r="E234" s="260" t="s">
        <v>354</v>
      </c>
      <c r="F234" s="261" t="s">
        <v>355</v>
      </c>
      <c r="G234" s="262" t="s">
        <v>356</v>
      </c>
      <c r="H234" s="263">
        <v>0.35399999999999998</v>
      </c>
      <c r="I234" s="264"/>
      <c r="J234" s="265">
        <f>ROUND(I234*H234,2)</f>
        <v>0</v>
      </c>
      <c r="K234" s="266"/>
      <c r="L234" s="267"/>
      <c r="M234" s="268" t="s">
        <v>32</v>
      </c>
      <c r="N234" s="269" t="s">
        <v>49</v>
      </c>
      <c r="O234" s="85"/>
      <c r="P234" s="217">
        <f>O234*H234</f>
        <v>0</v>
      </c>
      <c r="Q234" s="217">
        <v>1</v>
      </c>
      <c r="R234" s="217">
        <f>Q234*H234</f>
        <v>0.35399999999999998</v>
      </c>
      <c r="S234" s="217">
        <v>0</v>
      </c>
      <c r="T234" s="21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9" t="s">
        <v>210</v>
      </c>
      <c r="AT234" s="219" t="s">
        <v>282</v>
      </c>
      <c r="AU234" s="219" t="s">
        <v>88</v>
      </c>
      <c r="AY234" s="17" t="s">
        <v>156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7" t="s">
        <v>86</v>
      </c>
      <c r="BK234" s="220">
        <f>ROUND(I234*H234,2)</f>
        <v>0</v>
      </c>
      <c r="BL234" s="17" t="s">
        <v>162</v>
      </c>
      <c r="BM234" s="219" t="s">
        <v>357</v>
      </c>
    </row>
    <row r="235" s="2" customFormat="1">
      <c r="A235" s="39"/>
      <c r="B235" s="40"/>
      <c r="C235" s="41"/>
      <c r="D235" s="228" t="s">
        <v>332</v>
      </c>
      <c r="E235" s="41"/>
      <c r="F235" s="270" t="s">
        <v>358</v>
      </c>
      <c r="G235" s="41"/>
      <c r="H235" s="41"/>
      <c r="I235" s="223"/>
      <c r="J235" s="41"/>
      <c r="K235" s="41"/>
      <c r="L235" s="45"/>
      <c r="M235" s="224"/>
      <c r="N235" s="225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7" t="s">
        <v>332</v>
      </c>
      <c r="AU235" s="17" t="s">
        <v>88</v>
      </c>
    </row>
    <row r="236" s="14" customFormat="1">
      <c r="A236" s="14"/>
      <c r="B236" s="237"/>
      <c r="C236" s="238"/>
      <c r="D236" s="228" t="s">
        <v>166</v>
      </c>
      <c r="E236" s="239" t="s">
        <v>32</v>
      </c>
      <c r="F236" s="240" t="s">
        <v>359</v>
      </c>
      <c r="G236" s="238"/>
      <c r="H236" s="241">
        <v>0.23599999999999999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166</v>
      </c>
      <c r="AU236" s="247" t="s">
        <v>88</v>
      </c>
      <c r="AV236" s="14" t="s">
        <v>88</v>
      </c>
      <c r="AW236" s="14" t="s">
        <v>39</v>
      </c>
      <c r="AX236" s="14" t="s">
        <v>86</v>
      </c>
      <c r="AY236" s="247" t="s">
        <v>156</v>
      </c>
    </row>
    <row r="237" s="14" customFormat="1">
      <c r="A237" s="14"/>
      <c r="B237" s="237"/>
      <c r="C237" s="238"/>
      <c r="D237" s="228" t="s">
        <v>166</v>
      </c>
      <c r="E237" s="238"/>
      <c r="F237" s="240" t="s">
        <v>360</v>
      </c>
      <c r="G237" s="238"/>
      <c r="H237" s="241">
        <v>0.35399999999999998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166</v>
      </c>
      <c r="AU237" s="247" t="s">
        <v>88</v>
      </c>
      <c r="AV237" s="14" t="s">
        <v>88</v>
      </c>
      <c r="AW237" s="14" t="s">
        <v>4</v>
      </c>
      <c r="AX237" s="14" t="s">
        <v>86</v>
      </c>
      <c r="AY237" s="247" t="s">
        <v>156</v>
      </c>
    </row>
    <row r="238" s="2" customFormat="1" ht="33" customHeight="1">
      <c r="A238" s="39"/>
      <c r="B238" s="40"/>
      <c r="C238" s="207" t="s">
        <v>361</v>
      </c>
      <c r="D238" s="207" t="s">
        <v>158</v>
      </c>
      <c r="E238" s="208" t="s">
        <v>362</v>
      </c>
      <c r="F238" s="209" t="s">
        <v>363</v>
      </c>
      <c r="G238" s="210" t="s">
        <v>161</v>
      </c>
      <c r="H238" s="211">
        <v>5</v>
      </c>
      <c r="I238" s="212"/>
      <c r="J238" s="213">
        <f>ROUND(I238*H238,2)</f>
        <v>0</v>
      </c>
      <c r="K238" s="214"/>
      <c r="L238" s="45"/>
      <c r="M238" s="215" t="s">
        <v>32</v>
      </c>
      <c r="N238" s="216" t="s">
        <v>49</v>
      </c>
      <c r="O238" s="85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9" t="s">
        <v>162</v>
      </c>
      <c r="AT238" s="219" t="s">
        <v>158</v>
      </c>
      <c r="AU238" s="219" t="s">
        <v>88</v>
      </c>
      <c r="AY238" s="17" t="s">
        <v>156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7" t="s">
        <v>86</v>
      </c>
      <c r="BK238" s="220">
        <f>ROUND(I238*H238,2)</f>
        <v>0</v>
      </c>
      <c r="BL238" s="17" t="s">
        <v>162</v>
      </c>
      <c r="BM238" s="219" t="s">
        <v>364</v>
      </c>
    </row>
    <row r="239" s="2" customFormat="1">
      <c r="A239" s="39"/>
      <c r="B239" s="40"/>
      <c r="C239" s="41"/>
      <c r="D239" s="221" t="s">
        <v>164</v>
      </c>
      <c r="E239" s="41"/>
      <c r="F239" s="222" t="s">
        <v>365</v>
      </c>
      <c r="G239" s="41"/>
      <c r="H239" s="41"/>
      <c r="I239" s="223"/>
      <c r="J239" s="41"/>
      <c r="K239" s="41"/>
      <c r="L239" s="45"/>
      <c r="M239" s="224"/>
      <c r="N239" s="225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7" t="s">
        <v>164</v>
      </c>
      <c r="AU239" s="17" t="s">
        <v>88</v>
      </c>
    </row>
    <row r="240" s="13" customFormat="1">
      <c r="A240" s="13"/>
      <c r="B240" s="226"/>
      <c r="C240" s="227"/>
      <c r="D240" s="228" t="s">
        <v>166</v>
      </c>
      <c r="E240" s="229" t="s">
        <v>32</v>
      </c>
      <c r="F240" s="230" t="s">
        <v>318</v>
      </c>
      <c r="G240" s="227"/>
      <c r="H240" s="229" t="s">
        <v>32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166</v>
      </c>
      <c r="AU240" s="236" t="s">
        <v>88</v>
      </c>
      <c r="AV240" s="13" t="s">
        <v>86</v>
      </c>
      <c r="AW240" s="13" t="s">
        <v>39</v>
      </c>
      <c r="AX240" s="13" t="s">
        <v>78</v>
      </c>
      <c r="AY240" s="236" t="s">
        <v>156</v>
      </c>
    </row>
    <row r="241" s="14" customFormat="1">
      <c r="A241" s="14"/>
      <c r="B241" s="237"/>
      <c r="C241" s="238"/>
      <c r="D241" s="228" t="s">
        <v>166</v>
      </c>
      <c r="E241" s="239" t="s">
        <v>32</v>
      </c>
      <c r="F241" s="240" t="s">
        <v>88</v>
      </c>
      <c r="G241" s="238"/>
      <c r="H241" s="241">
        <v>2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166</v>
      </c>
      <c r="AU241" s="247" t="s">
        <v>88</v>
      </c>
      <c r="AV241" s="14" t="s">
        <v>88</v>
      </c>
      <c r="AW241" s="14" t="s">
        <v>39</v>
      </c>
      <c r="AX241" s="14" t="s">
        <v>78</v>
      </c>
      <c r="AY241" s="247" t="s">
        <v>156</v>
      </c>
    </row>
    <row r="242" s="13" customFormat="1">
      <c r="A242" s="13"/>
      <c r="B242" s="226"/>
      <c r="C242" s="227"/>
      <c r="D242" s="228" t="s">
        <v>166</v>
      </c>
      <c r="E242" s="229" t="s">
        <v>32</v>
      </c>
      <c r="F242" s="230" t="s">
        <v>305</v>
      </c>
      <c r="G242" s="227"/>
      <c r="H242" s="229" t="s">
        <v>32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166</v>
      </c>
      <c r="AU242" s="236" t="s">
        <v>88</v>
      </c>
      <c r="AV242" s="13" t="s">
        <v>86</v>
      </c>
      <c r="AW242" s="13" t="s">
        <v>39</v>
      </c>
      <c r="AX242" s="13" t="s">
        <v>78</v>
      </c>
      <c r="AY242" s="236" t="s">
        <v>156</v>
      </c>
    </row>
    <row r="243" s="14" customFormat="1">
      <c r="A243" s="14"/>
      <c r="B243" s="237"/>
      <c r="C243" s="238"/>
      <c r="D243" s="228" t="s">
        <v>166</v>
      </c>
      <c r="E243" s="239" t="s">
        <v>32</v>
      </c>
      <c r="F243" s="240" t="s">
        <v>176</v>
      </c>
      <c r="G243" s="238"/>
      <c r="H243" s="241">
        <v>3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166</v>
      </c>
      <c r="AU243" s="247" t="s">
        <v>88</v>
      </c>
      <c r="AV243" s="14" t="s">
        <v>88</v>
      </c>
      <c r="AW243" s="14" t="s">
        <v>39</v>
      </c>
      <c r="AX243" s="14" t="s">
        <v>78</v>
      </c>
      <c r="AY243" s="247" t="s">
        <v>156</v>
      </c>
    </row>
    <row r="244" s="15" customFormat="1">
      <c r="A244" s="15"/>
      <c r="B244" s="248"/>
      <c r="C244" s="249"/>
      <c r="D244" s="228" t="s">
        <v>166</v>
      </c>
      <c r="E244" s="250" t="s">
        <v>32</v>
      </c>
      <c r="F244" s="251" t="s">
        <v>175</v>
      </c>
      <c r="G244" s="249"/>
      <c r="H244" s="252">
        <v>5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8" t="s">
        <v>166</v>
      </c>
      <c r="AU244" s="258" t="s">
        <v>88</v>
      </c>
      <c r="AV244" s="15" t="s">
        <v>162</v>
      </c>
      <c r="AW244" s="15" t="s">
        <v>39</v>
      </c>
      <c r="AX244" s="15" t="s">
        <v>86</v>
      </c>
      <c r="AY244" s="258" t="s">
        <v>156</v>
      </c>
    </row>
    <row r="245" s="2" customFormat="1" ht="16.5" customHeight="1">
      <c r="A245" s="39"/>
      <c r="B245" s="40"/>
      <c r="C245" s="259" t="s">
        <v>366</v>
      </c>
      <c r="D245" s="259" t="s">
        <v>282</v>
      </c>
      <c r="E245" s="260" t="s">
        <v>354</v>
      </c>
      <c r="F245" s="261" t="s">
        <v>355</v>
      </c>
      <c r="G245" s="262" t="s">
        <v>356</v>
      </c>
      <c r="H245" s="263">
        <v>1.272</v>
      </c>
      <c r="I245" s="264"/>
      <c r="J245" s="265">
        <f>ROUND(I245*H245,2)</f>
        <v>0</v>
      </c>
      <c r="K245" s="266"/>
      <c r="L245" s="267"/>
      <c r="M245" s="268" t="s">
        <v>32</v>
      </c>
      <c r="N245" s="269" t="s">
        <v>49</v>
      </c>
      <c r="O245" s="85"/>
      <c r="P245" s="217">
        <f>O245*H245</f>
        <v>0</v>
      </c>
      <c r="Q245" s="217">
        <v>1</v>
      </c>
      <c r="R245" s="217">
        <f>Q245*H245</f>
        <v>1.272</v>
      </c>
      <c r="S245" s="217">
        <v>0</v>
      </c>
      <c r="T245" s="21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9" t="s">
        <v>210</v>
      </c>
      <c r="AT245" s="219" t="s">
        <v>282</v>
      </c>
      <c r="AU245" s="219" t="s">
        <v>88</v>
      </c>
      <c r="AY245" s="17" t="s">
        <v>156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7" t="s">
        <v>86</v>
      </c>
      <c r="BK245" s="220">
        <f>ROUND(I245*H245,2)</f>
        <v>0</v>
      </c>
      <c r="BL245" s="17" t="s">
        <v>162</v>
      </c>
      <c r="BM245" s="219" t="s">
        <v>367</v>
      </c>
    </row>
    <row r="246" s="2" customFormat="1">
      <c r="A246" s="39"/>
      <c r="B246" s="40"/>
      <c r="C246" s="41"/>
      <c r="D246" s="228" t="s">
        <v>332</v>
      </c>
      <c r="E246" s="41"/>
      <c r="F246" s="270" t="s">
        <v>358</v>
      </c>
      <c r="G246" s="41"/>
      <c r="H246" s="41"/>
      <c r="I246" s="223"/>
      <c r="J246" s="41"/>
      <c r="K246" s="41"/>
      <c r="L246" s="45"/>
      <c r="M246" s="224"/>
      <c r="N246" s="225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7" t="s">
        <v>332</v>
      </c>
      <c r="AU246" s="17" t="s">
        <v>88</v>
      </c>
    </row>
    <row r="247" s="14" customFormat="1">
      <c r="A247" s="14"/>
      <c r="B247" s="237"/>
      <c r="C247" s="238"/>
      <c r="D247" s="228" t="s">
        <v>166</v>
      </c>
      <c r="E247" s="239" t="s">
        <v>32</v>
      </c>
      <c r="F247" s="240" t="s">
        <v>368</v>
      </c>
      <c r="G247" s="238"/>
      <c r="H247" s="241">
        <v>0.84799999999999998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166</v>
      </c>
      <c r="AU247" s="247" t="s">
        <v>88</v>
      </c>
      <c r="AV247" s="14" t="s">
        <v>88</v>
      </c>
      <c r="AW247" s="14" t="s">
        <v>39</v>
      </c>
      <c r="AX247" s="14" t="s">
        <v>86</v>
      </c>
      <c r="AY247" s="247" t="s">
        <v>156</v>
      </c>
    </row>
    <row r="248" s="14" customFormat="1">
      <c r="A248" s="14"/>
      <c r="B248" s="237"/>
      <c r="C248" s="238"/>
      <c r="D248" s="228" t="s">
        <v>166</v>
      </c>
      <c r="E248" s="238"/>
      <c r="F248" s="240" t="s">
        <v>369</v>
      </c>
      <c r="G248" s="238"/>
      <c r="H248" s="241">
        <v>1.272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166</v>
      </c>
      <c r="AU248" s="247" t="s">
        <v>88</v>
      </c>
      <c r="AV248" s="14" t="s">
        <v>88</v>
      </c>
      <c r="AW248" s="14" t="s">
        <v>4</v>
      </c>
      <c r="AX248" s="14" t="s">
        <v>86</v>
      </c>
      <c r="AY248" s="247" t="s">
        <v>156</v>
      </c>
    </row>
    <row r="249" s="2" customFormat="1" ht="33" customHeight="1">
      <c r="A249" s="39"/>
      <c r="B249" s="40"/>
      <c r="C249" s="207" t="s">
        <v>370</v>
      </c>
      <c r="D249" s="207" t="s">
        <v>158</v>
      </c>
      <c r="E249" s="208" t="s">
        <v>371</v>
      </c>
      <c r="F249" s="209" t="s">
        <v>372</v>
      </c>
      <c r="G249" s="210" t="s">
        <v>161</v>
      </c>
      <c r="H249" s="211">
        <v>2</v>
      </c>
      <c r="I249" s="212"/>
      <c r="J249" s="213">
        <f>ROUND(I249*H249,2)</f>
        <v>0</v>
      </c>
      <c r="K249" s="214"/>
      <c r="L249" s="45"/>
      <c r="M249" s="215" t="s">
        <v>32</v>
      </c>
      <c r="N249" s="216" t="s">
        <v>49</v>
      </c>
      <c r="O249" s="85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9" t="s">
        <v>162</v>
      </c>
      <c r="AT249" s="219" t="s">
        <v>158</v>
      </c>
      <c r="AU249" s="219" t="s">
        <v>88</v>
      </c>
      <c r="AY249" s="17" t="s">
        <v>156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7" t="s">
        <v>86</v>
      </c>
      <c r="BK249" s="220">
        <f>ROUND(I249*H249,2)</f>
        <v>0</v>
      </c>
      <c r="BL249" s="17" t="s">
        <v>162</v>
      </c>
      <c r="BM249" s="219" t="s">
        <v>373</v>
      </c>
    </row>
    <row r="250" s="2" customFormat="1">
      <c r="A250" s="39"/>
      <c r="B250" s="40"/>
      <c r="C250" s="41"/>
      <c r="D250" s="221" t="s">
        <v>164</v>
      </c>
      <c r="E250" s="41"/>
      <c r="F250" s="222" t="s">
        <v>374</v>
      </c>
      <c r="G250" s="41"/>
      <c r="H250" s="41"/>
      <c r="I250" s="223"/>
      <c r="J250" s="41"/>
      <c r="K250" s="41"/>
      <c r="L250" s="45"/>
      <c r="M250" s="224"/>
      <c r="N250" s="225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7" t="s">
        <v>164</v>
      </c>
      <c r="AU250" s="17" t="s">
        <v>88</v>
      </c>
    </row>
    <row r="251" s="13" customFormat="1">
      <c r="A251" s="13"/>
      <c r="B251" s="226"/>
      <c r="C251" s="227"/>
      <c r="D251" s="228" t="s">
        <v>166</v>
      </c>
      <c r="E251" s="229" t="s">
        <v>32</v>
      </c>
      <c r="F251" s="230" t="s">
        <v>375</v>
      </c>
      <c r="G251" s="227"/>
      <c r="H251" s="229" t="s">
        <v>32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166</v>
      </c>
      <c r="AU251" s="236" t="s">
        <v>88</v>
      </c>
      <c r="AV251" s="13" t="s">
        <v>86</v>
      </c>
      <c r="AW251" s="13" t="s">
        <v>39</v>
      </c>
      <c r="AX251" s="13" t="s">
        <v>78</v>
      </c>
      <c r="AY251" s="236" t="s">
        <v>156</v>
      </c>
    </row>
    <row r="252" s="14" customFormat="1">
      <c r="A252" s="14"/>
      <c r="B252" s="237"/>
      <c r="C252" s="238"/>
      <c r="D252" s="228" t="s">
        <v>166</v>
      </c>
      <c r="E252" s="239" t="s">
        <v>32</v>
      </c>
      <c r="F252" s="240" t="s">
        <v>88</v>
      </c>
      <c r="G252" s="238"/>
      <c r="H252" s="241">
        <v>2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166</v>
      </c>
      <c r="AU252" s="247" t="s">
        <v>88</v>
      </c>
      <c r="AV252" s="14" t="s">
        <v>88</v>
      </c>
      <c r="AW252" s="14" t="s">
        <v>39</v>
      </c>
      <c r="AX252" s="14" t="s">
        <v>86</v>
      </c>
      <c r="AY252" s="247" t="s">
        <v>156</v>
      </c>
    </row>
    <row r="253" s="2" customFormat="1" ht="33" customHeight="1">
      <c r="A253" s="39"/>
      <c r="B253" s="40"/>
      <c r="C253" s="207" t="s">
        <v>376</v>
      </c>
      <c r="D253" s="207" t="s">
        <v>158</v>
      </c>
      <c r="E253" s="208" t="s">
        <v>377</v>
      </c>
      <c r="F253" s="209" t="s">
        <v>378</v>
      </c>
      <c r="G253" s="210" t="s">
        <v>161</v>
      </c>
      <c r="H253" s="211">
        <v>2</v>
      </c>
      <c r="I253" s="212"/>
      <c r="J253" s="213">
        <f>ROUND(I253*H253,2)</f>
        <v>0</v>
      </c>
      <c r="K253" s="214"/>
      <c r="L253" s="45"/>
      <c r="M253" s="215" t="s">
        <v>32</v>
      </c>
      <c r="N253" s="216" t="s">
        <v>49</v>
      </c>
      <c r="O253" s="85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9" t="s">
        <v>162</v>
      </c>
      <c r="AT253" s="219" t="s">
        <v>158</v>
      </c>
      <c r="AU253" s="219" t="s">
        <v>88</v>
      </c>
      <c r="AY253" s="17" t="s">
        <v>156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7" t="s">
        <v>86</v>
      </c>
      <c r="BK253" s="220">
        <f>ROUND(I253*H253,2)</f>
        <v>0</v>
      </c>
      <c r="BL253" s="17" t="s">
        <v>162</v>
      </c>
      <c r="BM253" s="219" t="s">
        <v>379</v>
      </c>
    </row>
    <row r="254" s="2" customFormat="1">
      <c r="A254" s="39"/>
      <c r="B254" s="40"/>
      <c r="C254" s="41"/>
      <c r="D254" s="221" t="s">
        <v>164</v>
      </c>
      <c r="E254" s="41"/>
      <c r="F254" s="222" t="s">
        <v>380</v>
      </c>
      <c r="G254" s="41"/>
      <c r="H254" s="41"/>
      <c r="I254" s="223"/>
      <c r="J254" s="41"/>
      <c r="K254" s="41"/>
      <c r="L254" s="45"/>
      <c r="M254" s="224"/>
      <c r="N254" s="225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7" t="s">
        <v>164</v>
      </c>
      <c r="AU254" s="17" t="s">
        <v>88</v>
      </c>
    </row>
    <row r="255" s="13" customFormat="1">
      <c r="A255" s="13"/>
      <c r="B255" s="226"/>
      <c r="C255" s="227"/>
      <c r="D255" s="228" t="s">
        <v>166</v>
      </c>
      <c r="E255" s="229" t="s">
        <v>32</v>
      </c>
      <c r="F255" s="230" t="s">
        <v>381</v>
      </c>
      <c r="G255" s="227"/>
      <c r="H255" s="229" t="s">
        <v>32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166</v>
      </c>
      <c r="AU255" s="236" t="s">
        <v>88</v>
      </c>
      <c r="AV255" s="13" t="s">
        <v>86</v>
      </c>
      <c r="AW255" s="13" t="s">
        <v>39</v>
      </c>
      <c r="AX255" s="13" t="s">
        <v>78</v>
      </c>
      <c r="AY255" s="236" t="s">
        <v>156</v>
      </c>
    </row>
    <row r="256" s="14" customFormat="1">
      <c r="A256" s="14"/>
      <c r="B256" s="237"/>
      <c r="C256" s="238"/>
      <c r="D256" s="228" t="s">
        <v>166</v>
      </c>
      <c r="E256" s="239" t="s">
        <v>32</v>
      </c>
      <c r="F256" s="240" t="s">
        <v>88</v>
      </c>
      <c r="G256" s="238"/>
      <c r="H256" s="241">
        <v>2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166</v>
      </c>
      <c r="AU256" s="247" t="s">
        <v>88</v>
      </c>
      <c r="AV256" s="14" t="s">
        <v>88</v>
      </c>
      <c r="AW256" s="14" t="s">
        <v>39</v>
      </c>
      <c r="AX256" s="14" t="s">
        <v>86</v>
      </c>
      <c r="AY256" s="247" t="s">
        <v>156</v>
      </c>
    </row>
    <row r="257" s="2" customFormat="1" ht="37.8" customHeight="1">
      <c r="A257" s="39"/>
      <c r="B257" s="40"/>
      <c r="C257" s="207" t="s">
        <v>382</v>
      </c>
      <c r="D257" s="207" t="s">
        <v>158</v>
      </c>
      <c r="E257" s="208" t="s">
        <v>383</v>
      </c>
      <c r="F257" s="209" t="s">
        <v>384</v>
      </c>
      <c r="G257" s="210" t="s">
        <v>161</v>
      </c>
      <c r="H257" s="211">
        <v>2</v>
      </c>
      <c r="I257" s="212"/>
      <c r="J257" s="213">
        <f>ROUND(I257*H257,2)</f>
        <v>0</v>
      </c>
      <c r="K257" s="214"/>
      <c r="L257" s="45"/>
      <c r="M257" s="215" t="s">
        <v>32</v>
      </c>
      <c r="N257" s="216" t="s">
        <v>49</v>
      </c>
      <c r="O257" s="85"/>
      <c r="P257" s="217">
        <f>O257*H257</f>
        <v>0</v>
      </c>
      <c r="Q257" s="217">
        <v>0.0012800000000000001</v>
      </c>
      <c r="R257" s="217">
        <f>Q257*H257</f>
        <v>0.0025600000000000002</v>
      </c>
      <c r="S257" s="217">
        <v>0</v>
      </c>
      <c r="T257" s="21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9" t="s">
        <v>162</v>
      </c>
      <c r="AT257" s="219" t="s">
        <v>158</v>
      </c>
      <c r="AU257" s="219" t="s">
        <v>88</v>
      </c>
      <c r="AY257" s="17" t="s">
        <v>156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7" t="s">
        <v>86</v>
      </c>
      <c r="BK257" s="220">
        <f>ROUND(I257*H257,2)</f>
        <v>0</v>
      </c>
      <c r="BL257" s="17" t="s">
        <v>162</v>
      </c>
      <c r="BM257" s="219" t="s">
        <v>385</v>
      </c>
    </row>
    <row r="258" s="2" customFormat="1">
      <c r="A258" s="39"/>
      <c r="B258" s="40"/>
      <c r="C258" s="41"/>
      <c r="D258" s="221" t="s">
        <v>164</v>
      </c>
      <c r="E258" s="41"/>
      <c r="F258" s="222" t="s">
        <v>386</v>
      </c>
      <c r="G258" s="41"/>
      <c r="H258" s="41"/>
      <c r="I258" s="223"/>
      <c r="J258" s="41"/>
      <c r="K258" s="41"/>
      <c r="L258" s="45"/>
      <c r="M258" s="224"/>
      <c r="N258" s="225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7" t="s">
        <v>164</v>
      </c>
      <c r="AU258" s="17" t="s">
        <v>88</v>
      </c>
    </row>
    <row r="259" s="2" customFormat="1" ht="37.8" customHeight="1">
      <c r="A259" s="39"/>
      <c r="B259" s="40"/>
      <c r="C259" s="207" t="s">
        <v>387</v>
      </c>
      <c r="D259" s="207" t="s">
        <v>158</v>
      </c>
      <c r="E259" s="208" t="s">
        <v>388</v>
      </c>
      <c r="F259" s="209" t="s">
        <v>389</v>
      </c>
      <c r="G259" s="210" t="s">
        <v>161</v>
      </c>
      <c r="H259" s="211">
        <v>2</v>
      </c>
      <c r="I259" s="212"/>
      <c r="J259" s="213">
        <f>ROUND(I259*H259,2)</f>
        <v>0</v>
      </c>
      <c r="K259" s="214"/>
      <c r="L259" s="45"/>
      <c r="M259" s="215" t="s">
        <v>32</v>
      </c>
      <c r="N259" s="216" t="s">
        <v>49</v>
      </c>
      <c r="O259" s="85"/>
      <c r="P259" s="217">
        <f>O259*H259</f>
        <v>0</v>
      </c>
      <c r="Q259" s="217">
        <v>0.00346</v>
      </c>
      <c r="R259" s="217">
        <f>Q259*H259</f>
        <v>0.0069199999999999999</v>
      </c>
      <c r="S259" s="217">
        <v>0</v>
      </c>
      <c r="T259" s="21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9" t="s">
        <v>162</v>
      </c>
      <c r="AT259" s="219" t="s">
        <v>158</v>
      </c>
      <c r="AU259" s="219" t="s">
        <v>88</v>
      </c>
      <c r="AY259" s="17" t="s">
        <v>156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7" t="s">
        <v>86</v>
      </c>
      <c r="BK259" s="220">
        <f>ROUND(I259*H259,2)</f>
        <v>0</v>
      </c>
      <c r="BL259" s="17" t="s">
        <v>162</v>
      </c>
      <c r="BM259" s="219" t="s">
        <v>390</v>
      </c>
    </row>
    <row r="260" s="2" customFormat="1">
      <c r="A260" s="39"/>
      <c r="B260" s="40"/>
      <c r="C260" s="41"/>
      <c r="D260" s="221" t="s">
        <v>164</v>
      </c>
      <c r="E260" s="41"/>
      <c r="F260" s="222" t="s">
        <v>391</v>
      </c>
      <c r="G260" s="41"/>
      <c r="H260" s="41"/>
      <c r="I260" s="223"/>
      <c r="J260" s="41"/>
      <c r="K260" s="41"/>
      <c r="L260" s="45"/>
      <c r="M260" s="224"/>
      <c r="N260" s="225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7" t="s">
        <v>164</v>
      </c>
      <c r="AU260" s="17" t="s">
        <v>88</v>
      </c>
    </row>
    <row r="261" s="2" customFormat="1" ht="24.15" customHeight="1">
      <c r="A261" s="39"/>
      <c r="B261" s="40"/>
      <c r="C261" s="207" t="s">
        <v>392</v>
      </c>
      <c r="D261" s="207" t="s">
        <v>158</v>
      </c>
      <c r="E261" s="208" t="s">
        <v>393</v>
      </c>
      <c r="F261" s="209" t="s">
        <v>394</v>
      </c>
      <c r="G261" s="210" t="s">
        <v>161</v>
      </c>
      <c r="H261" s="211">
        <v>7</v>
      </c>
      <c r="I261" s="212"/>
      <c r="J261" s="213">
        <f>ROUND(I261*H261,2)</f>
        <v>0</v>
      </c>
      <c r="K261" s="214"/>
      <c r="L261" s="45"/>
      <c r="M261" s="215" t="s">
        <v>32</v>
      </c>
      <c r="N261" s="216" t="s">
        <v>49</v>
      </c>
      <c r="O261" s="85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9" t="s">
        <v>162</v>
      </c>
      <c r="AT261" s="219" t="s">
        <v>158</v>
      </c>
      <c r="AU261" s="219" t="s">
        <v>88</v>
      </c>
      <c r="AY261" s="17" t="s">
        <v>156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7" t="s">
        <v>86</v>
      </c>
      <c r="BK261" s="220">
        <f>ROUND(I261*H261,2)</f>
        <v>0</v>
      </c>
      <c r="BL261" s="17" t="s">
        <v>162</v>
      </c>
      <c r="BM261" s="219" t="s">
        <v>395</v>
      </c>
    </row>
    <row r="262" s="2" customFormat="1">
      <c r="A262" s="39"/>
      <c r="B262" s="40"/>
      <c r="C262" s="41"/>
      <c r="D262" s="221" t="s">
        <v>164</v>
      </c>
      <c r="E262" s="41"/>
      <c r="F262" s="222" t="s">
        <v>396</v>
      </c>
      <c r="G262" s="41"/>
      <c r="H262" s="41"/>
      <c r="I262" s="223"/>
      <c r="J262" s="41"/>
      <c r="K262" s="41"/>
      <c r="L262" s="45"/>
      <c r="M262" s="224"/>
      <c r="N262" s="225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7" t="s">
        <v>164</v>
      </c>
      <c r="AU262" s="17" t="s">
        <v>88</v>
      </c>
    </row>
    <row r="263" s="2" customFormat="1" ht="33" customHeight="1">
      <c r="A263" s="39"/>
      <c r="B263" s="40"/>
      <c r="C263" s="207" t="s">
        <v>397</v>
      </c>
      <c r="D263" s="207" t="s">
        <v>158</v>
      </c>
      <c r="E263" s="208" t="s">
        <v>398</v>
      </c>
      <c r="F263" s="209" t="s">
        <v>399</v>
      </c>
      <c r="G263" s="210" t="s">
        <v>98</v>
      </c>
      <c r="H263" s="211">
        <v>8</v>
      </c>
      <c r="I263" s="212"/>
      <c r="J263" s="213">
        <f>ROUND(I263*H263,2)</f>
        <v>0</v>
      </c>
      <c r="K263" s="214"/>
      <c r="L263" s="45"/>
      <c r="M263" s="215" t="s">
        <v>32</v>
      </c>
      <c r="N263" s="216" t="s">
        <v>49</v>
      </c>
      <c r="O263" s="85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9" t="s">
        <v>162</v>
      </c>
      <c r="AT263" s="219" t="s">
        <v>158</v>
      </c>
      <c r="AU263" s="219" t="s">
        <v>88</v>
      </c>
      <c r="AY263" s="17" t="s">
        <v>156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7" t="s">
        <v>86</v>
      </c>
      <c r="BK263" s="220">
        <f>ROUND(I263*H263,2)</f>
        <v>0</v>
      </c>
      <c r="BL263" s="17" t="s">
        <v>162</v>
      </c>
      <c r="BM263" s="219" t="s">
        <v>400</v>
      </c>
    </row>
    <row r="264" s="2" customFormat="1">
      <c r="A264" s="39"/>
      <c r="B264" s="40"/>
      <c r="C264" s="41"/>
      <c r="D264" s="221" t="s">
        <v>164</v>
      </c>
      <c r="E264" s="41"/>
      <c r="F264" s="222" t="s">
        <v>401</v>
      </c>
      <c r="G264" s="41"/>
      <c r="H264" s="41"/>
      <c r="I264" s="223"/>
      <c r="J264" s="41"/>
      <c r="K264" s="41"/>
      <c r="L264" s="45"/>
      <c r="M264" s="224"/>
      <c r="N264" s="225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7" t="s">
        <v>164</v>
      </c>
      <c r="AU264" s="17" t="s">
        <v>88</v>
      </c>
    </row>
    <row r="265" s="13" customFormat="1">
      <c r="A265" s="13"/>
      <c r="B265" s="226"/>
      <c r="C265" s="227"/>
      <c r="D265" s="228" t="s">
        <v>166</v>
      </c>
      <c r="E265" s="229" t="s">
        <v>32</v>
      </c>
      <c r="F265" s="230" t="s">
        <v>402</v>
      </c>
      <c r="G265" s="227"/>
      <c r="H265" s="229" t="s">
        <v>32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166</v>
      </c>
      <c r="AU265" s="236" t="s">
        <v>88</v>
      </c>
      <c r="AV265" s="13" t="s">
        <v>86</v>
      </c>
      <c r="AW265" s="13" t="s">
        <v>39</v>
      </c>
      <c r="AX265" s="13" t="s">
        <v>78</v>
      </c>
      <c r="AY265" s="236" t="s">
        <v>156</v>
      </c>
    </row>
    <row r="266" s="14" customFormat="1">
      <c r="A266" s="14"/>
      <c r="B266" s="237"/>
      <c r="C266" s="238"/>
      <c r="D266" s="228" t="s">
        <v>166</v>
      </c>
      <c r="E266" s="239" t="s">
        <v>32</v>
      </c>
      <c r="F266" s="240" t="s">
        <v>403</v>
      </c>
      <c r="G266" s="238"/>
      <c r="H266" s="241">
        <v>8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166</v>
      </c>
      <c r="AU266" s="247" t="s">
        <v>88</v>
      </c>
      <c r="AV266" s="14" t="s">
        <v>88</v>
      </c>
      <c r="AW266" s="14" t="s">
        <v>39</v>
      </c>
      <c r="AX266" s="14" t="s">
        <v>86</v>
      </c>
      <c r="AY266" s="247" t="s">
        <v>156</v>
      </c>
    </row>
    <row r="267" s="2" customFormat="1" ht="16.5" customHeight="1">
      <c r="A267" s="39"/>
      <c r="B267" s="40"/>
      <c r="C267" s="259" t="s">
        <v>404</v>
      </c>
      <c r="D267" s="259" t="s">
        <v>282</v>
      </c>
      <c r="E267" s="260" t="s">
        <v>405</v>
      </c>
      <c r="F267" s="261" t="s">
        <v>406</v>
      </c>
      <c r="G267" s="262" t="s">
        <v>109</v>
      </c>
      <c r="H267" s="263">
        <v>1.224</v>
      </c>
      <c r="I267" s="264"/>
      <c r="J267" s="265">
        <f>ROUND(I267*H267,2)</f>
        <v>0</v>
      </c>
      <c r="K267" s="266"/>
      <c r="L267" s="267"/>
      <c r="M267" s="268" t="s">
        <v>32</v>
      </c>
      <c r="N267" s="269" t="s">
        <v>49</v>
      </c>
      <c r="O267" s="85"/>
      <c r="P267" s="217">
        <f>O267*H267</f>
        <v>0</v>
      </c>
      <c r="Q267" s="217">
        <v>0.20000000000000001</v>
      </c>
      <c r="R267" s="217">
        <f>Q267*H267</f>
        <v>0.24480000000000002</v>
      </c>
      <c r="S267" s="217">
        <v>0</v>
      </c>
      <c r="T267" s="21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9" t="s">
        <v>210</v>
      </c>
      <c r="AT267" s="219" t="s">
        <v>282</v>
      </c>
      <c r="AU267" s="219" t="s">
        <v>88</v>
      </c>
      <c r="AY267" s="17" t="s">
        <v>156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7" t="s">
        <v>86</v>
      </c>
      <c r="BK267" s="220">
        <f>ROUND(I267*H267,2)</f>
        <v>0</v>
      </c>
      <c r="BL267" s="17" t="s">
        <v>162</v>
      </c>
      <c r="BM267" s="219" t="s">
        <v>407</v>
      </c>
    </row>
    <row r="268" s="14" customFormat="1">
      <c r="A268" s="14"/>
      <c r="B268" s="237"/>
      <c r="C268" s="238"/>
      <c r="D268" s="228" t="s">
        <v>166</v>
      </c>
      <c r="E268" s="238"/>
      <c r="F268" s="240" t="s">
        <v>408</v>
      </c>
      <c r="G268" s="238"/>
      <c r="H268" s="241">
        <v>1.224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166</v>
      </c>
      <c r="AU268" s="247" t="s">
        <v>88</v>
      </c>
      <c r="AV268" s="14" t="s">
        <v>88</v>
      </c>
      <c r="AW268" s="14" t="s">
        <v>4</v>
      </c>
      <c r="AX268" s="14" t="s">
        <v>86</v>
      </c>
      <c r="AY268" s="247" t="s">
        <v>156</v>
      </c>
    </row>
    <row r="269" s="2" customFormat="1" ht="21.75" customHeight="1">
      <c r="A269" s="39"/>
      <c r="B269" s="40"/>
      <c r="C269" s="207" t="s">
        <v>409</v>
      </c>
      <c r="D269" s="207" t="s">
        <v>158</v>
      </c>
      <c r="E269" s="208" t="s">
        <v>410</v>
      </c>
      <c r="F269" s="209" t="s">
        <v>411</v>
      </c>
      <c r="G269" s="210" t="s">
        <v>109</v>
      </c>
      <c r="H269" s="211">
        <v>0.69999999999999996</v>
      </c>
      <c r="I269" s="212"/>
      <c r="J269" s="213">
        <f>ROUND(I269*H269,2)</f>
        <v>0</v>
      </c>
      <c r="K269" s="214"/>
      <c r="L269" s="45"/>
      <c r="M269" s="215" t="s">
        <v>32</v>
      </c>
      <c r="N269" s="216" t="s">
        <v>49</v>
      </c>
      <c r="O269" s="85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9" t="s">
        <v>162</v>
      </c>
      <c r="AT269" s="219" t="s">
        <v>158</v>
      </c>
      <c r="AU269" s="219" t="s">
        <v>88</v>
      </c>
      <c r="AY269" s="17" t="s">
        <v>156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7" t="s">
        <v>86</v>
      </c>
      <c r="BK269" s="220">
        <f>ROUND(I269*H269,2)</f>
        <v>0</v>
      </c>
      <c r="BL269" s="17" t="s">
        <v>162</v>
      </c>
      <c r="BM269" s="219" t="s">
        <v>412</v>
      </c>
    </row>
    <row r="270" s="2" customFormat="1">
      <c r="A270" s="39"/>
      <c r="B270" s="40"/>
      <c r="C270" s="41"/>
      <c r="D270" s="221" t="s">
        <v>164</v>
      </c>
      <c r="E270" s="41"/>
      <c r="F270" s="222" t="s">
        <v>413</v>
      </c>
      <c r="G270" s="41"/>
      <c r="H270" s="41"/>
      <c r="I270" s="223"/>
      <c r="J270" s="41"/>
      <c r="K270" s="41"/>
      <c r="L270" s="45"/>
      <c r="M270" s="224"/>
      <c r="N270" s="225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7" t="s">
        <v>164</v>
      </c>
      <c r="AU270" s="17" t="s">
        <v>88</v>
      </c>
    </row>
    <row r="271" s="14" customFormat="1">
      <c r="A271" s="14"/>
      <c r="B271" s="237"/>
      <c r="C271" s="238"/>
      <c r="D271" s="228" t="s">
        <v>166</v>
      </c>
      <c r="E271" s="239" t="s">
        <v>107</v>
      </c>
      <c r="F271" s="240" t="s">
        <v>414</v>
      </c>
      <c r="G271" s="238"/>
      <c r="H271" s="241">
        <v>0.69999999999999996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166</v>
      </c>
      <c r="AU271" s="247" t="s">
        <v>88</v>
      </c>
      <c r="AV271" s="14" t="s">
        <v>88</v>
      </c>
      <c r="AW271" s="14" t="s">
        <v>39</v>
      </c>
      <c r="AX271" s="14" t="s">
        <v>86</v>
      </c>
      <c r="AY271" s="247" t="s">
        <v>156</v>
      </c>
    </row>
    <row r="272" s="2" customFormat="1" ht="21.75" customHeight="1">
      <c r="A272" s="39"/>
      <c r="B272" s="40"/>
      <c r="C272" s="207" t="s">
        <v>415</v>
      </c>
      <c r="D272" s="207" t="s">
        <v>158</v>
      </c>
      <c r="E272" s="208" t="s">
        <v>416</v>
      </c>
      <c r="F272" s="209" t="s">
        <v>417</v>
      </c>
      <c r="G272" s="210" t="s">
        <v>109</v>
      </c>
      <c r="H272" s="211">
        <v>0.435</v>
      </c>
      <c r="I272" s="212"/>
      <c r="J272" s="213">
        <f>ROUND(I272*H272,2)</f>
        <v>0</v>
      </c>
      <c r="K272" s="214"/>
      <c r="L272" s="45"/>
      <c r="M272" s="215" t="s">
        <v>32</v>
      </c>
      <c r="N272" s="216" t="s">
        <v>49</v>
      </c>
      <c r="O272" s="85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9" t="s">
        <v>162</v>
      </c>
      <c r="AT272" s="219" t="s">
        <v>158</v>
      </c>
      <c r="AU272" s="219" t="s">
        <v>88</v>
      </c>
      <c r="AY272" s="17" t="s">
        <v>156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7" t="s">
        <v>86</v>
      </c>
      <c r="BK272" s="220">
        <f>ROUND(I272*H272,2)</f>
        <v>0</v>
      </c>
      <c r="BL272" s="17" t="s">
        <v>162</v>
      </c>
      <c r="BM272" s="219" t="s">
        <v>418</v>
      </c>
    </row>
    <row r="273" s="2" customFormat="1">
      <c r="A273" s="39"/>
      <c r="B273" s="40"/>
      <c r="C273" s="41"/>
      <c r="D273" s="221" t="s">
        <v>164</v>
      </c>
      <c r="E273" s="41"/>
      <c r="F273" s="222" t="s">
        <v>419</v>
      </c>
      <c r="G273" s="41"/>
      <c r="H273" s="41"/>
      <c r="I273" s="223"/>
      <c r="J273" s="41"/>
      <c r="K273" s="41"/>
      <c r="L273" s="45"/>
      <c r="M273" s="224"/>
      <c r="N273" s="225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7" t="s">
        <v>164</v>
      </c>
      <c r="AU273" s="17" t="s">
        <v>88</v>
      </c>
    </row>
    <row r="274" s="14" customFormat="1">
      <c r="A274" s="14"/>
      <c r="B274" s="237"/>
      <c r="C274" s="238"/>
      <c r="D274" s="228" t="s">
        <v>166</v>
      </c>
      <c r="E274" s="239" t="s">
        <v>111</v>
      </c>
      <c r="F274" s="240" t="s">
        <v>420</v>
      </c>
      <c r="G274" s="238"/>
      <c r="H274" s="241">
        <v>0.435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166</v>
      </c>
      <c r="AU274" s="247" t="s">
        <v>88</v>
      </c>
      <c r="AV274" s="14" t="s">
        <v>88</v>
      </c>
      <c r="AW274" s="14" t="s">
        <v>39</v>
      </c>
      <c r="AX274" s="14" t="s">
        <v>86</v>
      </c>
      <c r="AY274" s="247" t="s">
        <v>156</v>
      </c>
    </row>
    <row r="275" s="2" customFormat="1" ht="21.75" customHeight="1">
      <c r="A275" s="39"/>
      <c r="B275" s="40"/>
      <c r="C275" s="207" t="s">
        <v>421</v>
      </c>
      <c r="D275" s="207" t="s">
        <v>158</v>
      </c>
      <c r="E275" s="208" t="s">
        <v>422</v>
      </c>
      <c r="F275" s="209" t="s">
        <v>423</v>
      </c>
      <c r="G275" s="210" t="s">
        <v>109</v>
      </c>
      <c r="H275" s="211">
        <v>1.135</v>
      </c>
      <c r="I275" s="212"/>
      <c r="J275" s="213">
        <f>ROUND(I275*H275,2)</f>
        <v>0</v>
      </c>
      <c r="K275" s="214"/>
      <c r="L275" s="45"/>
      <c r="M275" s="215" t="s">
        <v>32</v>
      </c>
      <c r="N275" s="216" t="s">
        <v>49</v>
      </c>
      <c r="O275" s="85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9" t="s">
        <v>162</v>
      </c>
      <c r="AT275" s="219" t="s">
        <v>158</v>
      </c>
      <c r="AU275" s="219" t="s">
        <v>88</v>
      </c>
      <c r="AY275" s="17" t="s">
        <v>156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7" t="s">
        <v>86</v>
      </c>
      <c r="BK275" s="220">
        <f>ROUND(I275*H275,2)</f>
        <v>0</v>
      </c>
      <c r="BL275" s="17" t="s">
        <v>162</v>
      </c>
      <c r="BM275" s="219" t="s">
        <v>424</v>
      </c>
    </row>
    <row r="276" s="2" customFormat="1">
      <c r="A276" s="39"/>
      <c r="B276" s="40"/>
      <c r="C276" s="41"/>
      <c r="D276" s="221" t="s">
        <v>164</v>
      </c>
      <c r="E276" s="41"/>
      <c r="F276" s="222" t="s">
        <v>425</v>
      </c>
      <c r="G276" s="41"/>
      <c r="H276" s="41"/>
      <c r="I276" s="223"/>
      <c r="J276" s="41"/>
      <c r="K276" s="41"/>
      <c r="L276" s="45"/>
      <c r="M276" s="224"/>
      <c r="N276" s="225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7" t="s">
        <v>164</v>
      </c>
      <c r="AU276" s="17" t="s">
        <v>88</v>
      </c>
    </row>
    <row r="277" s="14" customFormat="1">
      <c r="A277" s="14"/>
      <c r="B277" s="237"/>
      <c r="C277" s="238"/>
      <c r="D277" s="228" t="s">
        <v>166</v>
      </c>
      <c r="E277" s="239" t="s">
        <v>32</v>
      </c>
      <c r="F277" s="240" t="s">
        <v>426</v>
      </c>
      <c r="G277" s="238"/>
      <c r="H277" s="241">
        <v>1.135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166</v>
      </c>
      <c r="AU277" s="247" t="s">
        <v>88</v>
      </c>
      <c r="AV277" s="14" t="s">
        <v>88</v>
      </c>
      <c r="AW277" s="14" t="s">
        <v>39</v>
      </c>
      <c r="AX277" s="14" t="s">
        <v>86</v>
      </c>
      <c r="AY277" s="247" t="s">
        <v>156</v>
      </c>
    </row>
    <row r="278" s="2" customFormat="1" ht="24.15" customHeight="1">
      <c r="A278" s="39"/>
      <c r="B278" s="40"/>
      <c r="C278" s="207" t="s">
        <v>427</v>
      </c>
      <c r="D278" s="207" t="s">
        <v>158</v>
      </c>
      <c r="E278" s="208" t="s">
        <v>428</v>
      </c>
      <c r="F278" s="209" t="s">
        <v>429</v>
      </c>
      <c r="G278" s="210" t="s">
        <v>109</v>
      </c>
      <c r="H278" s="211">
        <v>4.54</v>
      </c>
      <c r="I278" s="212"/>
      <c r="J278" s="213">
        <f>ROUND(I278*H278,2)</f>
        <v>0</v>
      </c>
      <c r="K278" s="214"/>
      <c r="L278" s="45"/>
      <c r="M278" s="215" t="s">
        <v>32</v>
      </c>
      <c r="N278" s="216" t="s">
        <v>49</v>
      </c>
      <c r="O278" s="85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9" t="s">
        <v>162</v>
      </c>
      <c r="AT278" s="219" t="s">
        <v>158</v>
      </c>
      <c r="AU278" s="219" t="s">
        <v>88</v>
      </c>
      <c r="AY278" s="17" t="s">
        <v>156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7" t="s">
        <v>86</v>
      </c>
      <c r="BK278" s="220">
        <f>ROUND(I278*H278,2)</f>
        <v>0</v>
      </c>
      <c r="BL278" s="17" t="s">
        <v>162</v>
      </c>
      <c r="BM278" s="219" t="s">
        <v>430</v>
      </c>
    </row>
    <row r="279" s="2" customFormat="1">
      <c r="A279" s="39"/>
      <c r="B279" s="40"/>
      <c r="C279" s="41"/>
      <c r="D279" s="221" t="s">
        <v>164</v>
      </c>
      <c r="E279" s="41"/>
      <c r="F279" s="222" t="s">
        <v>431</v>
      </c>
      <c r="G279" s="41"/>
      <c r="H279" s="41"/>
      <c r="I279" s="223"/>
      <c r="J279" s="41"/>
      <c r="K279" s="41"/>
      <c r="L279" s="45"/>
      <c r="M279" s="224"/>
      <c r="N279" s="225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7" t="s">
        <v>164</v>
      </c>
      <c r="AU279" s="17" t="s">
        <v>88</v>
      </c>
    </row>
    <row r="280" s="14" customFormat="1">
      <c r="A280" s="14"/>
      <c r="B280" s="237"/>
      <c r="C280" s="238"/>
      <c r="D280" s="228" t="s">
        <v>166</v>
      </c>
      <c r="E280" s="239" t="s">
        <v>32</v>
      </c>
      <c r="F280" s="240" t="s">
        <v>426</v>
      </c>
      <c r="G280" s="238"/>
      <c r="H280" s="241">
        <v>1.135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166</v>
      </c>
      <c r="AU280" s="247" t="s">
        <v>88</v>
      </c>
      <c r="AV280" s="14" t="s">
        <v>88</v>
      </c>
      <c r="AW280" s="14" t="s">
        <v>39</v>
      </c>
      <c r="AX280" s="14" t="s">
        <v>86</v>
      </c>
      <c r="AY280" s="247" t="s">
        <v>156</v>
      </c>
    </row>
    <row r="281" s="14" customFormat="1">
      <c r="A281" s="14"/>
      <c r="B281" s="237"/>
      <c r="C281" s="238"/>
      <c r="D281" s="228" t="s">
        <v>166</v>
      </c>
      <c r="E281" s="238"/>
      <c r="F281" s="240" t="s">
        <v>432</v>
      </c>
      <c r="G281" s="238"/>
      <c r="H281" s="241">
        <v>4.54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166</v>
      </c>
      <c r="AU281" s="247" t="s">
        <v>88</v>
      </c>
      <c r="AV281" s="14" t="s">
        <v>88</v>
      </c>
      <c r="AW281" s="14" t="s">
        <v>4</v>
      </c>
      <c r="AX281" s="14" t="s">
        <v>86</v>
      </c>
      <c r="AY281" s="247" t="s">
        <v>156</v>
      </c>
    </row>
    <row r="282" s="12" customFormat="1" ht="22.8" customHeight="1">
      <c r="A282" s="12"/>
      <c r="B282" s="191"/>
      <c r="C282" s="192"/>
      <c r="D282" s="193" t="s">
        <v>77</v>
      </c>
      <c r="E282" s="205" t="s">
        <v>88</v>
      </c>
      <c r="F282" s="205" t="s">
        <v>433</v>
      </c>
      <c r="G282" s="192"/>
      <c r="H282" s="192"/>
      <c r="I282" s="195"/>
      <c r="J282" s="206">
        <f>BK282</f>
        <v>0</v>
      </c>
      <c r="K282" s="192"/>
      <c r="L282" s="197"/>
      <c r="M282" s="198"/>
      <c r="N282" s="199"/>
      <c r="O282" s="199"/>
      <c r="P282" s="200">
        <f>SUM(P283:P289)</f>
        <v>0</v>
      </c>
      <c r="Q282" s="199"/>
      <c r="R282" s="200">
        <f>SUM(R283:R289)</f>
        <v>9.6456740000000014</v>
      </c>
      <c r="S282" s="199"/>
      <c r="T282" s="201">
        <f>SUM(T283:T289)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2" t="s">
        <v>86</v>
      </c>
      <c r="AT282" s="203" t="s">
        <v>77</v>
      </c>
      <c r="AU282" s="203" t="s">
        <v>86</v>
      </c>
      <c r="AY282" s="202" t="s">
        <v>156</v>
      </c>
      <c r="BK282" s="204">
        <f>SUM(BK283:BK289)</f>
        <v>0</v>
      </c>
    </row>
    <row r="283" s="2" customFormat="1" ht="37.8" customHeight="1">
      <c r="A283" s="39"/>
      <c r="B283" s="40"/>
      <c r="C283" s="207" t="s">
        <v>434</v>
      </c>
      <c r="D283" s="207" t="s">
        <v>158</v>
      </c>
      <c r="E283" s="208" t="s">
        <v>435</v>
      </c>
      <c r="F283" s="209" t="s">
        <v>436</v>
      </c>
      <c r="G283" s="210" t="s">
        <v>98</v>
      </c>
      <c r="H283" s="211">
        <v>62.039999999999999</v>
      </c>
      <c r="I283" s="212"/>
      <c r="J283" s="213">
        <f>ROUND(I283*H283,2)</f>
        <v>0</v>
      </c>
      <c r="K283" s="214"/>
      <c r="L283" s="45"/>
      <c r="M283" s="215" t="s">
        <v>32</v>
      </c>
      <c r="N283" s="216" t="s">
        <v>49</v>
      </c>
      <c r="O283" s="85"/>
      <c r="P283" s="217">
        <f>O283*H283</f>
        <v>0</v>
      </c>
      <c r="Q283" s="217">
        <v>0.00017000000000000001</v>
      </c>
      <c r="R283" s="217">
        <f>Q283*H283</f>
        <v>0.0105468</v>
      </c>
      <c r="S283" s="217">
        <v>0</v>
      </c>
      <c r="T283" s="21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9" t="s">
        <v>162</v>
      </c>
      <c r="AT283" s="219" t="s">
        <v>158</v>
      </c>
      <c r="AU283" s="219" t="s">
        <v>88</v>
      </c>
      <c r="AY283" s="17" t="s">
        <v>156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7" t="s">
        <v>86</v>
      </c>
      <c r="BK283" s="220">
        <f>ROUND(I283*H283,2)</f>
        <v>0</v>
      </c>
      <c r="BL283" s="17" t="s">
        <v>162</v>
      </c>
      <c r="BM283" s="219" t="s">
        <v>437</v>
      </c>
    </row>
    <row r="284" s="2" customFormat="1">
      <c r="A284" s="39"/>
      <c r="B284" s="40"/>
      <c r="C284" s="41"/>
      <c r="D284" s="221" t="s">
        <v>164</v>
      </c>
      <c r="E284" s="41"/>
      <c r="F284" s="222" t="s">
        <v>438</v>
      </c>
      <c r="G284" s="41"/>
      <c r="H284" s="41"/>
      <c r="I284" s="223"/>
      <c r="J284" s="41"/>
      <c r="K284" s="41"/>
      <c r="L284" s="45"/>
      <c r="M284" s="224"/>
      <c r="N284" s="225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7" t="s">
        <v>164</v>
      </c>
      <c r="AU284" s="17" t="s">
        <v>88</v>
      </c>
    </row>
    <row r="285" s="14" customFormat="1">
      <c r="A285" s="14"/>
      <c r="B285" s="237"/>
      <c r="C285" s="238"/>
      <c r="D285" s="228" t="s">
        <v>166</v>
      </c>
      <c r="E285" s="239" t="s">
        <v>32</v>
      </c>
      <c r="F285" s="240" t="s">
        <v>439</v>
      </c>
      <c r="G285" s="238"/>
      <c r="H285" s="241">
        <v>62.039999999999999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166</v>
      </c>
      <c r="AU285" s="247" t="s">
        <v>88</v>
      </c>
      <c r="AV285" s="14" t="s">
        <v>88</v>
      </c>
      <c r="AW285" s="14" t="s">
        <v>39</v>
      </c>
      <c r="AX285" s="14" t="s">
        <v>86</v>
      </c>
      <c r="AY285" s="247" t="s">
        <v>156</v>
      </c>
    </row>
    <row r="286" s="2" customFormat="1" ht="24.15" customHeight="1">
      <c r="A286" s="39"/>
      <c r="B286" s="40"/>
      <c r="C286" s="259" t="s">
        <v>440</v>
      </c>
      <c r="D286" s="259" t="s">
        <v>282</v>
      </c>
      <c r="E286" s="260" t="s">
        <v>441</v>
      </c>
      <c r="F286" s="261" t="s">
        <v>442</v>
      </c>
      <c r="G286" s="262" t="s">
        <v>98</v>
      </c>
      <c r="H286" s="263">
        <v>73.486000000000004</v>
      </c>
      <c r="I286" s="264"/>
      <c r="J286" s="265">
        <f>ROUND(I286*H286,2)</f>
        <v>0</v>
      </c>
      <c r="K286" s="266"/>
      <c r="L286" s="267"/>
      <c r="M286" s="268" t="s">
        <v>32</v>
      </c>
      <c r="N286" s="269" t="s">
        <v>49</v>
      </c>
      <c r="O286" s="85"/>
      <c r="P286" s="217">
        <f>O286*H286</f>
        <v>0</v>
      </c>
      <c r="Q286" s="217">
        <v>0.00020000000000000001</v>
      </c>
      <c r="R286" s="217">
        <f>Q286*H286</f>
        <v>0.014697200000000002</v>
      </c>
      <c r="S286" s="217">
        <v>0</v>
      </c>
      <c r="T286" s="21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9" t="s">
        <v>210</v>
      </c>
      <c r="AT286" s="219" t="s">
        <v>282</v>
      </c>
      <c r="AU286" s="219" t="s">
        <v>88</v>
      </c>
      <c r="AY286" s="17" t="s">
        <v>156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7" t="s">
        <v>86</v>
      </c>
      <c r="BK286" s="220">
        <f>ROUND(I286*H286,2)</f>
        <v>0</v>
      </c>
      <c r="BL286" s="17" t="s">
        <v>162</v>
      </c>
      <c r="BM286" s="219" t="s">
        <v>443</v>
      </c>
    </row>
    <row r="287" s="14" customFormat="1">
      <c r="A287" s="14"/>
      <c r="B287" s="237"/>
      <c r="C287" s="238"/>
      <c r="D287" s="228" t="s">
        <v>166</v>
      </c>
      <c r="E287" s="238"/>
      <c r="F287" s="240" t="s">
        <v>444</v>
      </c>
      <c r="G287" s="238"/>
      <c r="H287" s="241">
        <v>73.486000000000004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166</v>
      </c>
      <c r="AU287" s="247" t="s">
        <v>88</v>
      </c>
      <c r="AV287" s="14" t="s">
        <v>88</v>
      </c>
      <c r="AW287" s="14" t="s">
        <v>4</v>
      </c>
      <c r="AX287" s="14" t="s">
        <v>86</v>
      </c>
      <c r="AY287" s="247" t="s">
        <v>156</v>
      </c>
    </row>
    <row r="288" s="2" customFormat="1" ht="55.5" customHeight="1">
      <c r="A288" s="39"/>
      <c r="B288" s="40"/>
      <c r="C288" s="207" t="s">
        <v>445</v>
      </c>
      <c r="D288" s="207" t="s">
        <v>158</v>
      </c>
      <c r="E288" s="208" t="s">
        <v>446</v>
      </c>
      <c r="F288" s="209" t="s">
        <v>447</v>
      </c>
      <c r="G288" s="210" t="s">
        <v>448</v>
      </c>
      <c r="H288" s="211">
        <v>47</v>
      </c>
      <c r="I288" s="212"/>
      <c r="J288" s="213">
        <f>ROUND(I288*H288,2)</f>
        <v>0</v>
      </c>
      <c r="K288" s="214"/>
      <c r="L288" s="45"/>
      <c r="M288" s="215" t="s">
        <v>32</v>
      </c>
      <c r="N288" s="216" t="s">
        <v>49</v>
      </c>
      <c r="O288" s="85"/>
      <c r="P288" s="217">
        <f>O288*H288</f>
        <v>0</v>
      </c>
      <c r="Q288" s="217">
        <v>0.20469000000000001</v>
      </c>
      <c r="R288" s="217">
        <f>Q288*H288</f>
        <v>9.6204300000000007</v>
      </c>
      <c r="S288" s="217">
        <v>0</v>
      </c>
      <c r="T288" s="21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9" t="s">
        <v>162</v>
      </c>
      <c r="AT288" s="219" t="s">
        <v>158</v>
      </c>
      <c r="AU288" s="219" t="s">
        <v>88</v>
      </c>
      <c r="AY288" s="17" t="s">
        <v>156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7" t="s">
        <v>86</v>
      </c>
      <c r="BK288" s="220">
        <f>ROUND(I288*H288,2)</f>
        <v>0</v>
      </c>
      <c r="BL288" s="17" t="s">
        <v>162</v>
      </c>
      <c r="BM288" s="219" t="s">
        <v>449</v>
      </c>
    </row>
    <row r="289" s="2" customFormat="1">
      <c r="A289" s="39"/>
      <c r="B289" s="40"/>
      <c r="C289" s="41"/>
      <c r="D289" s="221" t="s">
        <v>164</v>
      </c>
      <c r="E289" s="41"/>
      <c r="F289" s="222" t="s">
        <v>450</v>
      </c>
      <c r="G289" s="41"/>
      <c r="H289" s="41"/>
      <c r="I289" s="223"/>
      <c r="J289" s="41"/>
      <c r="K289" s="41"/>
      <c r="L289" s="45"/>
      <c r="M289" s="224"/>
      <c r="N289" s="225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7" t="s">
        <v>164</v>
      </c>
      <c r="AU289" s="17" t="s">
        <v>88</v>
      </c>
    </row>
    <row r="290" s="12" customFormat="1" ht="22.8" customHeight="1">
      <c r="A290" s="12"/>
      <c r="B290" s="191"/>
      <c r="C290" s="192"/>
      <c r="D290" s="193" t="s">
        <v>77</v>
      </c>
      <c r="E290" s="205" t="s">
        <v>189</v>
      </c>
      <c r="F290" s="205" t="s">
        <v>451</v>
      </c>
      <c r="G290" s="192"/>
      <c r="H290" s="192"/>
      <c r="I290" s="195"/>
      <c r="J290" s="206">
        <f>BK290</f>
        <v>0</v>
      </c>
      <c r="K290" s="192"/>
      <c r="L290" s="197"/>
      <c r="M290" s="198"/>
      <c r="N290" s="199"/>
      <c r="O290" s="199"/>
      <c r="P290" s="200">
        <f>SUM(P291:P324)</f>
        <v>0</v>
      </c>
      <c r="Q290" s="199"/>
      <c r="R290" s="200">
        <f>SUM(R291:R324)</f>
        <v>52.270159999999997</v>
      </c>
      <c r="S290" s="199"/>
      <c r="T290" s="201">
        <f>SUM(T291:T324)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2" t="s">
        <v>86</v>
      </c>
      <c r="AT290" s="203" t="s">
        <v>77</v>
      </c>
      <c r="AU290" s="203" t="s">
        <v>86</v>
      </c>
      <c r="AY290" s="202" t="s">
        <v>156</v>
      </c>
      <c r="BK290" s="204">
        <f>SUM(BK291:BK324)</f>
        <v>0</v>
      </c>
    </row>
    <row r="291" s="2" customFormat="1" ht="33" customHeight="1">
      <c r="A291" s="39"/>
      <c r="B291" s="40"/>
      <c r="C291" s="207" t="s">
        <v>452</v>
      </c>
      <c r="D291" s="207" t="s">
        <v>158</v>
      </c>
      <c r="E291" s="208" t="s">
        <v>453</v>
      </c>
      <c r="F291" s="209" t="s">
        <v>454</v>
      </c>
      <c r="G291" s="210" t="s">
        <v>98</v>
      </c>
      <c r="H291" s="211">
        <v>513.39999999999998</v>
      </c>
      <c r="I291" s="212"/>
      <c r="J291" s="213">
        <f>ROUND(I291*H291,2)</f>
        <v>0</v>
      </c>
      <c r="K291" s="214"/>
      <c r="L291" s="45"/>
      <c r="M291" s="215" t="s">
        <v>32</v>
      </c>
      <c r="N291" s="216" t="s">
        <v>49</v>
      </c>
      <c r="O291" s="85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9" t="s">
        <v>162</v>
      </c>
      <c r="AT291" s="219" t="s">
        <v>158</v>
      </c>
      <c r="AU291" s="219" t="s">
        <v>88</v>
      </c>
      <c r="AY291" s="17" t="s">
        <v>156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7" t="s">
        <v>86</v>
      </c>
      <c r="BK291" s="220">
        <f>ROUND(I291*H291,2)</f>
        <v>0</v>
      </c>
      <c r="BL291" s="17" t="s">
        <v>162</v>
      </c>
      <c r="BM291" s="219" t="s">
        <v>455</v>
      </c>
    </row>
    <row r="292" s="2" customFormat="1">
      <c r="A292" s="39"/>
      <c r="B292" s="40"/>
      <c r="C292" s="41"/>
      <c r="D292" s="221" t="s">
        <v>164</v>
      </c>
      <c r="E292" s="41"/>
      <c r="F292" s="222" t="s">
        <v>456</v>
      </c>
      <c r="G292" s="41"/>
      <c r="H292" s="41"/>
      <c r="I292" s="223"/>
      <c r="J292" s="41"/>
      <c r="K292" s="41"/>
      <c r="L292" s="45"/>
      <c r="M292" s="224"/>
      <c r="N292" s="225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7" t="s">
        <v>164</v>
      </c>
      <c r="AU292" s="17" t="s">
        <v>88</v>
      </c>
    </row>
    <row r="293" s="14" customFormat="1">
      <c r="A293" s="14"/>
      <c r="B293" s="237"/>
      <c r="C293" s="238"/>
      <c r="D293" s="228" t="s">
        <v>166</v>
      </c>
      <c r="E293" s="239" t="s">
        <v>32</v>
      </c>
      <c r="F293" s="240" t="s">
        <v>457</v>
      </c>
      <c r="G293" s="238"/>
      <c r="H293" s="241">
        <v>360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166</v>
      </c>
      <c r="AU293" s="247" t="s">
        <v>88</v>
      </c>
      <c r="AV293" s="14" t="s">
        <v>88</v>
      </c>
      <c r="AW293" s="14" t="s">
        <v>39</v>
      </c>
      <c r="AX293" s="14" t="s">
        <v>78</v>
      </c>
      <c r="AY293" s="247" t="s">
        <v>156</v>
      </c>
    </row>
    <row r="294" s="14" customFormat="1">
      <c r="A294" s="14"/>
      <c r="B294" s="237"/>
      <c r="C294" s="238"/>
      <c r="D294" s="228" t="s">
        <v>166</v>
      </c>
      <c r="E294" s="239" t="s">
        <v>32</v>
      </c>
      <c r="F294" s="240" t="s">
        <v>458</v>
      </c>
      <c r="G294" s="238"/>
      <c r="H294" s="241">
        <v>28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166</v>
      </c>
      <c r="AU294" s="247" t="s">
        <v>88</v>
      </c>
      <c r="AV294" s="14" t="s">
        <v>88</v>
      </c>
      <c r="AW294" s="14" t="s">
        <v>39</v>
      </c>
      <c r="AX294" s="14" t="s">
        <v>78</v>
      </c>
      <c r="AY294" s="247" t="s">
        <v>156</v>
      </c>
    </row>
    <row r="295" s="14" customFormat="1">
      <c r="A295" s="14"/>
      <c r="B295" s="237"/>
      <c r="C295" s="238"/>
      <c r="D295" s="228" t="s">
        <v>166</v>
      </c>
      <c r="E295" s="239" t="s">
        <v>32</v>
      </c>
      <c r="F295" s="240" t="s">
        <v>459</v>
      </c>
      <c r="G295" s="238"/>
      <c r="H295" s="241">
        <v>125.40000000000001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166</v>
      </c>
      <c r="AU295" s="247" t="s">
        <v>88</v>
      </c>
      <c r="AV295" s="14" t="s">
        <v>88</v>
      </c>
      <c r="AW295" s="14" t="s">
        <v>39</v>
      </c>
      <c r="AX295" s="14" t="s">
        <v>78</v>
      </c>
      <c r="AY295" s="247" t="s">
        <v>156</v>
      </c>
    </row>
    <row r="296" s="15" customFormat="1">
      <c r="A296" s="15"/>
      <c r="B296" s="248"/>
      <c r="C296" s="249"/>
      <c r="D296" s="228" t="s">
        <v>166</v>
      </c>
      <c r="E296" s="250" t="s">
        <v>32</v>
      </c>
      <c r="F296" s="251" t="s">
        <v>175</v>
      </c>
      <c r="G296" s="249"/>
      <c r="H296" s="252">
        <v>513.39999999999998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8" t="s">
        <v>166</v>
      </c>
      <c r="AU296" s="258" t="s">
        <v>88</v>
      </c>
      <c r="AV296" s="15" t="s">
        <v>162</v>
      </c>
      <c r="AW296" s="15" t="s">
        <v>39</v>
      </c>
      <c r="AX296" s="15" t="s">
        <v>86</v>
      </c>
      <c r="AY296" s="258" t="s">
        <v>156</v>
      </c>
    </row>
    <row r="297" s="2" customFormat="1" ht="33" customHeight="1">
      <c r="A297" s="39"/>
      <c r="B297" s="40"/>
      <c r="C297" s="207" t="s">
        <v>460</v>
      </c>
      <c r="D297" s="207" t="s">
        <v>158</v>
      </c>
      <c r="E297" s="208" t="s">
        <v>461</v>
      </c>
      <c r="F297" s="209" t="s">
        <v>462</v>
      </c>
      <c r="G297" s="210" t="s">
        <v>98</v>
      </c>
      <c r="H297" s="211">
        <v>123</v>
      </c>
      <c r="I297" s="212"/>
      <c r="J297" s="213">
        <f>ROUND(I297*H297,2)</f>
        <v>0</v>
      </c>
      <c r="K297" s="214"/>
      <c r="L297" s="45"/>
      <c r="M297" s="215" t="s">
        <v>32</v>
      </c>
      <c r="N297" s="216" t="s">
        <v>49</v>
      </c>
      <c r="O297" s="85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9" t="s">
        <v>162</v>
      </c>
      <c r="AT297" s="219" t="s">
        <v>158</v>
      </c>
      <c r="AU297" s="219" t="s">
        <v>88</v>
      </c>
      <c r="AY297" s="17" t="s">
        <v>156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7" t="s">
        <v>86</v>
      </c>
      <c r="BK297" s="220">
        <f>ROUND(I297*H297,2)</f>
        <v>0</v>
      </c>
      <c r="BL297" s="17" t="s">
        <v>162</v>
      </c>
      <c r="BM297" s="219" t="s">
        <v>463</v>
      </c>
    </row>
    <row r="298" s="2" customFormat="1">
      <c r="A298" s="39"/>
      <c r="B298" s="40"/>
      <c r="C298" s="41"/>
      <c r="D298" s="221" t="s">
        <v>164</v>
      </c>
      <c r="E298" s="41"/>
      <c r="F298" s="222" t="s">
        <v>464</v>
      </c>
      <c r="G298" s="41"/>
      <c r="H298" s="41"/>
      <c r="I298" s="223"/>
      <c r="J298" s="41"/>
      <c r="K298" s="41"/>
      <c r="L298" s="45"/>
      <c r="M298" s="224"/>
      <c r="N298" s="225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7" t="s">
        <v>164</v>
      </c>
      <c r="AU298" s="17" t="s">
        <v>88</v>
      </c>
    </row>
    <row r="299" s="14" customFormat="1">
      <c r="A299" s="14"/>
      <c r="B299" s="237"/>
      <c r="C299" s="238"/>
      <c r="D299" s="228" t="s">
        <v>166</v>
      </c>
      <c r="E299" s="239" t="s">
        <v>32</v>
      </c>
      <c r="F299" s="240" t="s">
        <v>465</v>
      </c>
      <c r="G299" s="238"/>
      <c r="H299" s="241">
        <v>123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166</v>
      </c>
      <c r="AU299" s="247" t="s">
        <v>88</v>
      </c>
      <c r="AV299" s="14" t="s">
        <v>88</v>
      </c>
      <c r="AW299" s="14" t="s">
        <v>39</v>
      </c>
      <c r="AX299" s="14" t="s">
        <v>86</v>
      </c>
      <c r="AY299" s="247" t="s">
        <v>156</v>
      </c>
    </row>
    <row r="300" s="2" customFormat="1" ht="24.15" customHeight="1">
      <c r="A300" s="39"/>
      <c r="B300" s="40"/>
      <c r="C300" s="207" t="s">
        <v>466</v>
      </c>
      <c r="D300" s="207" t="s">
        <v>158</v>
      </c>
      <c r="E300" s="208" t="s">
        <v>467</v>
      </c>
      <c r="F300" s="209" t="s">
        <v>468</v>
      </c>
      <c r="G300" s="210" t="s">
        <v>98</v>
      </c>
      <c r="H300" s="211">
        <v>123</v>
      </c>
      <c r="I300" s="212"/>
      <c r="J300" s="213">
        <f>ROUND(I300*H300,2)</f>
        <v>0</v>
      </c>
      <c r="K300" s="214"/>
      <c r="L300" s="45"/>
      <c r="M300" s="215" t="s">
        <v>32</v>
      </c>
      <c r="N300" s="216" t="s">
        <v>49</v>
      </c>
      <c r="O300" s="85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9" t="s">
        <v>162</v>
      </c>
      <c r="AT300" s="219" t="s">
        <v>158</v>
      </c>
      <c r="AU300" s="219" t="s">
        <v>88</v>
      </c>
      <c r="AY300" s="17" t="s">
        <v>156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7" t="s">
        <v>86</v>
      </c>
      <c r="BK300" s="220">
        <f>ROUND(I300*H300,2)</f>
        <v>0</v>
      </c>
      <c r="BL300" s="17" t="s">
        <v>162</v>
      </c>
      <c r="BM300" s="219" t="s">
        <v>469</v>
      </c>
    </row>
    <row r="301" s="2" customFormat="1">
      <c r="A301" s="39"/>
      <c r="B301" s="40"/>
      <c r="C301" s="41"/>
      <c r="D301" s="221" t="s">
        <v>164</v>
      </c>
      <c r="E301" s="41"/>
      <c r="F301" s="222" t="s">
        <v>470</v>
      </c>
      <c r="G301" s="41"/>
      <c r="H301" s="41"/>
      <c r="I301" s="223"/>
      <c r="J301" s="41"/>
      <c r="K301" s="41"/>
      <c r="L301" s="45"/>
      <c r="M301" s="224"/>
      <c r="N301" s="225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7" t="s">
        <v>164</v>
      </c>
      <c r="AU301" s="17" t="s">
        <v>88</v>
      </c>
    </row>
    <row r="302" s="14" customFormat="1">
      <c r="A302" s="14"/>
      <c r="B302" s="237"/>
      <c r="C302" s="238"/>
      <c r="D302" s="228" t="s">
        <v>166</v>
      </c>
      <c r="E302" s="239" t="s">
        <v>32</v>
      </c>
      <c r="F302" s="240" t="s">
        <v>471</v>
      </c>
      <c r="G302" s="238"/>
      <c r="H302" s="241">
        <v>123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166</v>
      </c>
      <c r="AU302" s="247" t="s">
        <v>88</v>
      </c>
      <c r="AV302" s="14" t="s">
        <v>88</v>
      </c>
      <c r="AW302" s="14" t="s">
        <v>39</v>
      </c>
      <c r="AX302" s="14" t="s">
        <v>86</v>
      </c>
      <c r="AY302" s="247" t="s">
        <v>156</v>
      </c>
    </row>
    <row r="303" s="2" customFormat="1" ht="44.25" customHeight="1">
      <c r="A303" s="39"/>
      <c r="B303" s="40"/>
      <c r="C303" s="207" t="s">
        <v>472</v>
      </c>
      <c r="D303" s="207" t="s">
        <v>158</v>
      </c>
      <c r="E303" s="208" t="s">
        <v>473</v>
      </c>
      <c r="F303" s="209" t="s">
        <v>474</v>
      </c>
      <c r="G303" s="210" t="s">
        <v>98</v>
      </c>
      <c r="H303" s="211">
        <v>123</v>
      </c>
      <c r="I303" s="212"/>
      <c r="J303" s="213">
        <f>ROUND(I303*H303,2)</f>
        <v>0</v>
      </c>
      <c r="K303" s="214"/>
      <c r="L303" s="45"/>
      <c r="M303" s="215" t="s">
        <v>32</v>
      </c>
      <c r="N303" s="216" t="s">
        <v>49</v>
      </c>
      <c r="O303" s="85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9" t="s">
        <v>162</v>
      </c>
      <c r="AT303" s="219" t="s">
        <v>158</v>
      </c>
      <c r="AU303" s="219" t="s">
        <v>88</v>
      </c>
      <c r="AY303" s="17" t="s">
        <v>156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7" t="s">
        <v>86</v>
      </c>
      <c r="BK303" s="220">
        <f>ROUND(I303*H303,2)</f>
        <v>0</v>
      </c>
      <c r="BL303" s="17" t="s">
        <v>162</v>
      </c>
      <c r="BM303" s="219" t="s">
        <v>475</v>
      </c>
    </row>
    <row r="304" s="2" customFormat="1">
      <c r="A304" s="39"/>
      <c r="B304" s="40"/>
      <c r="C304" s="41"/>
      <c r="D304" s="221" t="s">
        <v>164</v>
      </c>
      <c r="E304" s="41"/>
      <c r="F304" s="222" t="s">
        <v>476</v>
      </c>
      <c r="G304" s="41"/>
      <c r="H304" s="41"/>
      <c r="I304" s="223"/>
      <c r="J304" s="41"/>
      <c r="K304" s="41"/>
      <c r="L304" s="45"/>
      <c r="M304" s="224"/>
      <c r="N304" s="225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7" t="s">
        <v>164</v>
      </c>
      <c r="AU304" s="17" t="s">
        <v>88</v>
      </c>
    </row>
    <row r="305" s="14" customFormat="1">
      <c r="A305" s="14"/>
      <c r="B305" s="237"/>
      <c r="C305" s="238"/>
      <c r="D305" s="228" t="s">
        <v>166</v>
      </c>
      <c r="E305" s="239" t="s">
        <v>32</v>
      </c>
      <c r="F305" s="240" t="s">
        <v>477</v>
      </c>
      <c r="G305" s="238"/>
      <c r="H305" s="241">
        <v>123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166</v>
      </c>
      <c r="AU305" s="247" t="s">
        <v>88</v>
      </c>
      <c r="AV305" s="14" t="s">
        <v>88</v>
      </c>
      <c r="AW305" s="14" t="s">
        <v>39</v>
      </c>
      <c r="AX305" s="14" t="s">
        <v>78</v>
      </c>
      <c r="AY305" s="247" t="s">
        <v>156</v>
      </c>
    </row>
    <row r="306" s="15" customFormat="1">
      <c r="A306" s="15"/>
      <c r="B306" s="248"/>
      <c r="C306" s="249"/>
      <c r="D306" s="228" t="s">
        <v>166</v>
      </c>
      <c r="E306" s="250" t="s">
        <v>125</v>
      </c>
      <c r="F306" s="251" t="s">
        <v>175</v>
      </c>
      <c r="G306" s="249"/>
      <c r="H306" s="252">
        <v>123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8" t="s">
        <v>166</v>
      </c>
      <c r="AU306" s="258" t="s">
        <v>88</v>
      </c>
      <c r="AV306" s="15" t="s">
        <v>162</v>
      </c>
      <c r="AW306" s="15" t="s">
        <v>39</v>
      </c>
      <c r="AX306" s="15" t="s">
        <v>86</v>
      </c>
      <c r="AY306" s="258" t="s">
        <v>156</v>
      </c>
    </row>
    <row r="307" s="2" customFormat="1" ht="78" customHeight="1">
      <c r="A307" s="39"/>
      <c r="B307" s="40"/>
      <c r="C307" s="207" t="s">
        <v>478</v>
      </c>
      <c r="D307" s="207" t="s">
        <v>158</v>
      </c>
      <c r="E307" s="208" t="s">
        <v>479</v>
      </c>
      <c r="F307" s="209" t="s">
        <v>480</v>
      </c>
      <c r="G307" s="210" t="s">
        <v>98</v>
      </c>
      <c r="H307" s="211">
        <v>2.3999999999999999</v>
      </c>
      <c r="I307" s="212"/>
      <c r="J307" s="213">
        <f>ROUND(I307*H307,2)</f>
        <v>0</v>
      </c>
      <c r="K307" s="214"/>
      <c r="L307" s="45"/>
      <c r="M307" s="215" t="s">
        <v>32</v>
      </c>
      <c r="N307" s="216" t="s">
        <v>49</v>
      </c>
      <c r="O307" s="85"/>
      <c r="P307" s="217">
        <f>O307*H307</f>
        <v>0</v>
      </c>
      <c r="Q307" s="217">
        <v>0.089219999999999994</v>
      </c>
      <c r="R307" s="217">
        <f>Q307*H307</f>
        <v>0.21412799999999999</v>
      </c>
      <c r="S307" s="217">
        <v>0</v>
      </c>
      <c r="T307" s="21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9" t="s">
        <v>162</v>
      </c>
      <c r="AT307" s="219" t="s">
        <v>158</v>
      </c>
      <c r="AU307" s="219" t="s">
        <v>88</v>
      </c>
      <c r="AY307" s="17" t="s">
        <v>156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7" t="s">
        <v>86</v>
      </c>
      <c r="BK307" s="220">
        <f>ROUND(I307*H307,2)</f>
        <v>0</v>
      </c>
      <c r="BL307" s="17" t="s">
        <v>162</v>
      </c>
      <c r="BM307" s="219" t="s">
        <v>481</v>
      </c>
    </row>
    <row r="308" s="2" customFormat="1">
      <c r="A308" s="39"/>
      <c r="B308" s="40"/>
      <c r="C308" s="41"/>
      <c r="D308" s="221" t="s">
        <v>164</v>
      </c>
      <c r="E308" s="41"/>
      <c r="F308" s="222" t="s">
        <v>482</v>
      </c>
      <c r="G308" s="41"/>
      <c r="H308" s="41"/>
      <c r="I308" s="223"/>
      <c r="J308" s="41"/>
      <c r="K308" s="41"/>
      <c r="L308" s="45"/>
      <c r="M308" s="224"/>
      <c r="N308" s="225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7" t="s">
        <v>164</v>
      </c>
      <c r="AU308" s="17" t="s">
        <v>88</v>
      </c>
    </row>
    <row r="309" s="14" customFormat="1">
      <c r="A309" s="14"/>
      <c r="B309" s="237"/>
      <c r="C309" s="238"/>
      <c r="D309" s="228" t="s">
        <v>166</v>
      </c>
      <c r="E309" s="239" t="s">
        <v>100</v>
      </c>
      <c r="F309" s="240" t="s">
        <v>483</v>
      </c>
      <c r="G309" s="238"/>
      <c r="H309" s="241">
        <v>2.3999999999999999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166</v>
      </c>
      <c r="AU309" s="247" t="s">
        <v>88</v>
      </c>
      <c r="AV309" s="14" t="s">
        <v>88</v>
      </c>
      <c r="AW309" s="14" t="s">
        <v>39</v>
      </c>
      <c r="AX309" s="14" t="s">
        <v>78</v>
      </c>
      <c r="AY309" s="247" t="s">
        <v>156</v>
      </c>
    </row>
    <row r="310" s="15" customFormat="1">
      <c r="A310" s="15"/>
      <c r="B310" s="248"/>
      <c r="C310" s="249"/>
      <c r="D310" s="228" t="s">
        <v>166</v>
      </c>
      <c r="E310" s="250" t="s">
        <v>32</v>
      </c>
      <c r="F310" s="251" t="s">
        <v>175</v>
      </c>
      <c r="G310" s="249"/>
      <c r="H310" s="252">
        <v>2.3999999999999999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8" t="s">
        <v>166</v>
      </c>
      <c r="AU310" s="258" t="s">
        <v>88</v>
      </c>
      <c r="AV310" s="15" t="s">
        <v>162</v>
      </c>
      <c r="AW310" s="15" t="s">
        <v>39</v>
      </c>
      <c r="AX310" s="15" t="s">
        <v>86</v>
      </c>
      <c r="AY310" s="258" t="s">
        <v>156</v>
      </c>
    </row>
    <row r="311" s="2" customFormat="1" ht="24.15" customHeight="1">
      <c r="A311" s="39"/>
      <c r="B311" s="40"/>
      <c r="C311" s="259" t="s">
        <v>484</v>
      </c>
      <c r="D311" s="259" t="s">
        <v>282</v>
      </c>
      <c r="E311" s="260" t="s">
        <v>485</v>
      </c>
      <c r="F311" s="261" t="s">
        <v>486</v>
      </c>
      <c r="G311" s="262" t="s">
        <v>98</v>
      </c>
      <c r="H311" s="263">
        <v>2.472</v>
      </c>
      <c r="I311" s="264"/>
      <c r="J311" s="265">
        <f>ROUND(I311*H311,2)</f>
        <v>0</v>
      </c>
      <c r="K311" s="266"/>
      <c r="L311" s="267"/>
      <c r="M311" s="268" t="s">
        <v>32</v>
      </c>
      <c r="N311" s="269" t="s">
        <v>49</v>
      </c>
      <c r="O311" s="85"/>
      <c r="P311" s="217">
        <f>O311*H311</f>
        <v>0</v>
      </c>
      <c r="Q311" s="217">
        <v>0.13100000000000001</v>
      </c>
      <c r="R311" s="217">
        <f>Q311*H311</f>
        <v>0.32383200000000001</v>
      </c>
      <c r="S311" s="217">
        <v>0</v>
      </c>
      <c r="T311" s="21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9" t="s">
        <v>210</v>
      </c>
      <c r="AT311" s="219" t="s">
        <v>282</v>
      </c>
      <c r="AU311" s="219" t="s">
        <v>88</v>
      </c>
      <c r="AY311" s="17" t="s">
        <v>156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7" t="s">
        <v>86</v>
      </c>
      <c r="BK311" s="220">
        <f>ROUND(I311*H311,2)</f>
        <v>0</v>
      </c>
      <c r="BL311" s="17" t="s">
        <v>162</v>
      </c>
      <c r="BM311" s="219" t="s">
        <v>487</v>
      </c>
    </row>
    <row r="312" s="14" customFormat="1">
      <c r="A312" s="14"/>
      <c r="B312" s="237"/>
      <c r="C312" s="238"/>
      <c r="D312" s="228" t="s">
        <v>166</v>
      </c>
      <c r="E312" s="238"/>
      <c r="F312" s="240" t="s">
        <v>488</v>
      </c>
      <c r="G312" s="238"/>
      <c r="H312" s="241">
        <v>2.472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166</v>
      </c>
      <c r="AU312" s="247" t="s">
        <v>88</v>
      </c>
      <c r="AV312" s="14" t="s">
        <v>88</v>
      </c>
      <c r="AW312" s="14" t="s">
        <v>4</v>
      </c>
      <c r="AX312" s="14" t="s">
        <v>86</v>
      </c>
      <c r="AY312" s="247" t="s">
        <v>156</v>
      </c>
    </row>
    <row r="313" s="2" customFormat="1" ht="78" customHeight="1">
      <c r="A313" s="39"/>
      <c r="B313" s="40"/>
      <c r="C313" s="207" t="s">
        <v>489</v>
      </c>
      <c r="D313" s="207" t="s">
        <v>158</v>
      </c>
      <c r="E313" s="208" t="s">
        <v>490</v>
      </c>
      <c r="F313" s="209" t="s">
        <v>491</v>
      </c>
      <c r="G313" s="210" t="s">
        <v>98</v>
      </c>
      <c r="H313" s="211">
        <v>14</v>
      </c>
      <c r="I313" s="212"/>
      <c r="J313" s="213">
        <f>ROUND(I313*H313,2)</f>
        <v>0</v>
      </c>
      <c r="K313" s="214"/>
      <c r="L313" s="45"/>
      <c r="M313" s="215" t="s">
        <v>32</v>
      </c>
      <c r="N313" s="216" t="s">
        <v>49</v>
      </c>
      <c r="O313" s="85"/>
      <c r="P313" s="217">
        <f>O313*H313</f>
        <v>0</v>
      </c>
      <c r="Q313" s="217">
        <v>0.11162</v>
      </c>
      <c r="R313" s="217">
        <f>Q313*H313</f>
        <v>1.5626799999999999</v>
      </c>
      <c r="S313" s="217">
        <v>0</v>
      </c>
      <c r="T313" s="21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9" t="s">
        <v>162</v>
      </c>
      <c r="AT313" s="219" t="s">
        <v>158</v>
      </c>
      <c r="AU313" s="219" t="s">
        <v>88</v>
      </c>
      <c r="AY313" s="17" t="s">
        <v>156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7" t="s">
        <v>86</v>
      </c>
      <c r="BK313" s="220">
        <f>ROUND(I313*H313,2)</f>
        <v>0</v>
      </c>
      <c r="BL313" s="17" t="s">
        <v>162</v>
      </c>
      <c r="BM313" s="219" t="s">
        <v>492</v>
      </c>
    </row>
    <row r="314" s="2" customFormat="1">
      <c r="A314" s="39"/>
      <c r="B314" s="40"/>
      <c r="C314" s="41"/>
      <c r="D314" s="221" t="s">
        <v>164</v>
      </c>
      <c r="E314" s="41"/>
      <c r="F314" s="222" t="s">
        <v>493</v>
      </c>
      <c r="G314" s="41"/>
      <c r="H314" s="41"/>
      <c r="I314" s="223"/>
      <c r="J314" s="41"/>
      <c r="K314" s="41"/>
      <c r="L314" s="45"/>
      <c r="M314" s="224"/>
      <c r="N314" s="225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7" t="s">
        <v>164</v>
      </c>
      <c r="AU314" s="17" t="s">
        <v>88</v>
      </c>
    </row>
    <row r="315" s="14" customFormat="1">
      <c r="A315" s="14"/>
      <c r="B315" s="237"/>
      <c r="C315" s="238"/>
      <c r="D315" s="228" t="s">
        <v>166</v>
      </c>
      <c r="E315" s="239" t="s">
        <v>32</v>
      </c>
      <c r="F315" s="240" t="s">
        <v>494</v>
      </c>
      <c r="G315" s="238"/>
      <c r="H315" s="241">
        <v>14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166</v>
      </c>
      <c r="AU315" s="247" t="s">
        <v>88</v>
      </c>
      <c r="AV315" s="14" t="s">
        <v>88</v>
      </c>
      <c r="AW315" s="14" t="s">
        <v>39</v>
      </c>
      <c r="AX315" s="14" t="s">
        <v>78</v>
      </c>
      <c r="AY315" s="247" t="s">
        <v>156</v>
      </c>
    </row>
    <row r="316" s="15" customFormat="1">
      <c r="A316" s="15"/>
      <c r="B316" s="248"/>
      <c r="C316" s="249"/>
      <c r="D316" s="228" t="s">
        <v>166</v>
      </c>
      <c r="E316" s="250" t="s">
        <v>122</v>
      </c>
      <c r="F316" s="251" t="s">
        <v>175</v>
      </c>
      <c r="G316" s="249"/>
      <c r="H316" s="252">
        <v>14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8" t="s">
        <v>166</v>
      </c>
      <c r="AU316" s="258" t="s">
        <v>88</v>
      </c>
      <c r="AV316" s="15" t="s">
        <v>162</v>
      </c>
      <c r="AW316" s="15" t="s">
        <v>39</v>
      </c>
      <c r="AX316" s="15" t="s">
        <v>86</v>
      </c>
      <c r="AY316" s="258" t="s">
        <v>156</v>
      </c>
    </row>
    <row r="317" s="2" customFormat="1" ht="24.15" customHeight="1">
      <c r="A317" s="39"/>
      <c r="B317" s="40"/>
      <c r="C317" s="259" t="s">
        <v>495</v>
      </c>
      <c r="D317" s="259" t="s">
        <v>282</v>
      </c>
      <c r="E317" s="260" t="s">
        <v>496</v>
      </c>
      <c r="F317" s="261" t="s">
        <v>497</v>
      </c>
      <c r="G317" s="262" t="s">
        <v>98</v>
      </c>
      <c r="H317" s="263">
        <v>14.42</v>
      </c>
      <c r="I317" s="264"/>
      <c r="J317" s="265">
        <f>ROUND(I317*H317,2)</f>
        <v>0</v>
      </c>
      <c r="K317" s="266"/>
      <c r="L317" s="267"/>
      <c r="M317" s="268" t="s">
        <v>32</v>
      </c>
      <c r="N317" s="269" t="s">
        <v>49</v>
      </c>
      <c r="O317" s="85"/>
      <c r="P317" s="217">
        <f>O317*H317</f>
        <v>0</v>
      </c>
      <c r="Q317" s="217">
        <v>0.17599999999999999</v>
      </c>
      <c r="R317" s="217">
        <f>Q317*H317</f>
        <v>2.5379199999999997</v>
      </c>
      <c r="S317" s="217">
        <v>0</v>
      </c>
      <c r="T317" s="21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9" t="s">
        <v>210</v>
      </c>
      <c r="AT317" s="219" t="s">
        <v>282</v>
      </c>
      <c r="AU317" s="219" t="s">
        <v>88</v>
      </c>
      <c r="AY317" s="17" t="s">
        <v>156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7" t="s">
        <v>86</v>
      </c>
      <c r="BK317" s="220">
        <f>ROUND(I317*H317,2)</f>
        <v>0</v>
      </c>
      <c r="BL317" s="17" t="s">
        <v>162</v>
      </c>
      <c r="BM317" s="219" t="s">
        <v>498</v>
      </c>
    </row>
    <row r="318" s="14" customFormat="1">
      <c r="A318" s="14"/>
      <c r="B318" s="237"/>
      <c r="C318" s="238"/>
      <c r="D318" s="228" t="s">
        <v>166</v>
      </c>
      <c r="E318" s="238"/>
      <c r="F318" s="240" t="s">
        <v>499</v>
      </c>
      <c r="G318" s="238"/>
      <c r="H318" s="241">
        <v>14.42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166</v>
      </c>
      <c r="AU318" s="247" t="s">
        <v>88</v>
      </c>
      <c r="AV318" s="14" t="s">
        <v>88</v>
      </c>
      <c r="AW318" s="14" t="s">
        <v>4</v>
      </c>
      <c r="AX318" s="14" t="s">
        <v>86</v>
      </c>
      <c r="AY318" s="247" t="s">
        <v>156</v>
      </c>
    </row>
    <row r="319" s="2" customFormat="1" ht="78" customHeight="1">
      <c r="A319" s="39"/>
      <c r="B319" s="40"/>
      <c r="C319" s="207" t="s">
        <v>500</v>
      </c>
      <c r="D319" s="207" t="s">
        <v>158</v>
      </c>
      <c r="E319" s="208" t="s">
        <v>501</v>
      </c>
      <c r="F319" s="209" t="s">
        <v>502</v>
      </c>
      <c r="G319" s="210" t="s">
        <v>98</v>
      </c>
      <c r="H319" s="211">
        <v>180</v>
      </c>
      <c r="I319" s="212"/>
      <c r="J319" s="213">
        <f>ROUND(I319*H319,2)</f>
        <v>0</v>
      </c>
      <c r="K319" s="214"/>
      <c r="L319" s="45"/>
      <c r="M319" s="215" t="s">
        <v>32</v>
      </c>
      <c r="N319" s="216" t="s">
        <v>49</v>
      </c>
      <c r="O319" s="85"/>
      <c r="P319" s="217">
        <f>O319*H319</f>
        <v>0</v>
      </c>
      <c r="Q319" s="217">
        <v>0.11162</v>
      </c>
      <c r="R319" s="217">
        <f>Q319*H319</f>
        <v>20.0916</v>
      </c>
      <c r="S319" s="217">
        <v>0</v>
      </c>
      <c r="T319" s="21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9" t="s">
        <v>162</v>
      </c>
      <c r="AT319" s="219" t="s">
        <v>158</v>
      </c>
      <c r="AU319" s="219" t="s">
        <v>88</v>
      </c>
      <c r="AY319" s="17" t="s">
        <v>156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7" t="s">
        <v>86</v>
      </c>
      <c r="BK319" s="220">
        <f>ROUND(I319*H319,2)</f>
        <v>0</v>
      </c>
      <c r="BL319" s="17" t="s">
        <v>162</v>
      </c>
      <c r="BM319" s="219" t="s">
        <v>503</v>
      </c>
    </row>
    <row r="320" s="2" customFormat="1">
      <c r="A320" s="39"/>
      <c r="B320" s="40"/>
      <c r="C320" s="41"/>
      <c r="D320" s="221" t="s">
        <v>164</v>
      </c>
      <c r="E320" s="41"/>
      <c r="F320" s="222" t="s">
        <v>504</v>
      </c>
      <c r="G320" s="41"/>
      <c r="H320" s="41"/>
      <c r="I320" s="223"/>
      <c r="J320" s="41"/>
      <c r="K320" s="41"/>
      <c r="L320" s="45"/>
      <c r="M320" s="224"/>
      <c r="N320" s="225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7" t="s">
        <v>164</v>
      </c>
      <c r="AU320" s="17" t="s">
        <v>88</v>
      </c>
    </row>
    <row r="321" s="14" customFormat="1">
      <c r="A321" s="14"/>
      <c r="B321" s="237"/>
      <c r="C321" s="238"/>
      <c r="D321" s="228" t="s">
        <v>166</v>
      </c>
      <c r="E321" s="239" t="s">
        <v>104</v>
      </c>
      <c r="F321" s="240" t="s">
        <v>505</v>
      </c>
      <c r="G321" s="238"/>
      <c r="H321" s="241">
        <v>180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166</v>
      </c>
      <c r="AU321" s="247" t="s">
        <v>88</v>
      </c>
      <c r="AV321" s="14" t="s">
        <v>88</v>
      </c>
      <c r="AW321" s="14" t="s">
        <v>39</v>
      </c>
      <c r="AX321" s="14" t="s">
        <v>78</v>
      </c>
      <c r="AY321" s="247" t="s">
        <v>156</v>
      </c>
    </row>
    <row r="322" s="15" customFormat="1">
      <c r="A322" s="15"/>
      <c r="B322" s="248"/>
      <c r="C322" s="249"/>
      <c r="D322" s="228" t="s">
        <v>166</v>
      </c>
      <c r="E322" s="250" t="s">
        <v>32</v>
      </c>
      <c r="F322" s="251" t="s">
        <v>175</v>
      </c>
      <c r="G322" s="249"/>
      <c r="H322" s="252">
        <v>180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8" t="s">
        <v>166</v>
      </c>
      <c r="AU322" s="258" t="s">
        <v>88</v>
      </c>
      <c r="AV322" s="15" t="s">
        <v>162</v>
      </c>
      <c r="AW322" s="15" t="s">
        <v>39</v>
      </c>
      <c r="AX322" s="15" t="s">
        <v>86</v>
      </c>
      <c r="AY322" s="258" t="s">
        <v>156</v>
      </c>
    </row>
    <row r="323" s="2" customFormat="1" ht="24.15" customHeight="1">
      <c r="A323" s="39"/>
      <c r="B323" s="40"/>
      <c r="C323" s="259" t="s">
        <v>506</v>
      </c>
      <c r="D323" s="259" t="s">
        <v>282</v>
      </c>
      <c r="E323" s="260" t="s">
        <v>507</v>
      </c>
      <c r="F323" s="261" t="s">
        <v>508</v>
      </c>
      <c r="G323" s="262" t="s">
        <v>98</v>
      </c>
      <c r="H323" s="263">
        <v>183.59999999999999</v>
      </c>
      <c r="I323" s="264"/>
      <c r="J323" s="265">
        <f>ROUND(I323*H323,2)</f>
        <v>0</v>
      </c>
      <c r="K323" s="266"/>
      <c r="L323" s="267"/>
      <c r="M323" s="268" t="s">
        <v>32</v>
      </c>
      <c r="N323" s="269" t="s">
        <v>49</v>
      </c>
      <c r="O323" s="85"/>
      <c r="P323" s="217">
        <f>O323*H323</f>
        <v>0</v>
      </c>
      <c r="Q323" s="217">
        <v>0.14999999999999999</v>
      </c>
      <c r="R323" s="217">
        <f>Q323*H323</f>
        <v>27.539999999999999</v>
      </c>
      <c r="S323" s="217">
        <v>0</v>
      </c>
      <c r="T323" s="21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9" t="s">
        <v>210</v>
      </c>
      <c r="AT323" s="219" t="s">
        <v>282</v>
      </c>
      <c r="AU323" s="219" t="s">
        <v>88</v>
      </c>
      <c r="AY323" s="17" t="s">
        <v>156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17" t="s">
        <v>86</v>
      </c>
      <c r="BK323" s="220">
        <f>ROUND(I323*H323,2)</f>
        <v>0</v>
      </c>
      <c r="BL323" s="17" t="s">
        <v>162</v>
      </c>
      <c r="BM323" s="219" t="s">
        <v>509</v>
      </c>
    </row>
    <row r="324" s="14" customFormat="1">
      <c r="A324" s="14"/>
      <c r="B324" s="237"/>
      <c r="C324" s="238"/>
      <c r="D324" s="228" t="s">
        <v>166</v>
      </c>
      <c r="E324" s="238"/>
      <c r="F324" s="240" t="s">
        <v>510</v>
      </c>
      <c r="G324" s="238"/>
      <c r="H324" s="241">
        <v>183.59999999999999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166</v>
      </c>
      <c r="AU324" s="247" t="s">
        <v>88</v>
      </c>
      <c r="AV324" s="14" t="s">
        <v>88</v>
      </c>
      <c r="AW324" s="14" t="s">
        <v>4</v>
      </c>
      <c r="AX324" s="14" t="s">
        <v>86</v>
      </c>
      <c r="AY324" s="247" t="s">
        <v>156</v>
      </c>
    </row>
    <row r="325" s="12" customFormat="1" ht="22.8" customHeight="1">
      <c r="A325" s="12"/>
      <c r="B325" s="191"/>
      <c r="C325" s="192"/>
      <c r="D325" s="193" t="s">
        <v>77</v>
      </c>
      <c r="E325" s="205" t="s">
        <v>217</v>
      </c>
      <c r="F325" s="205" t="s">
        <v>511</v>
      </c>
      <c r="G325" s="192"/>
      <c r="H325" s="192"/>
      <c r="I325" s="195"/>
      <c r="J325" s="206">
        <f>BK325</f>
        <v>0</v>
      </c>
      <c r="K325" s="192"/>
      <c r="L325" s="197"/>
      <c r="M325" s="198"/>
      <c r="N325" s="199"/>
      <c r="O325" s="199"/>
      <c r="P325" s="200">
        <f>SUM(P326:P373)</f>
        <v>0</v>
      </c>
      <c r="Q325" s="199"/>
      <c r="R325" s="200">
        <f>SUM(R326:R373)</f>
        <v>19.330494999999999</v>
      </c>
      <c r="S325" s="199"/>
      <c r="T325" s="201">
        <f>SUM(T326:T373)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2" t="s">
        <v>86</v>
      </c>
      <c r="AT325" s="203" t="s">
        <v>77</v>
      </c>
      <c r="AU325" s="203" t="s">
        <v>86</v>
      </c>
      <c r="AY325" s="202" t="s">
        <v>156</v>
      </c>
      <c r="BK325" s="204">
        <f>SUM(BK326:BK373)</f>
        <v>0</v>
      </c>
    </row>
    <row r="326" s="2" customFormat="1" ht="24.15" customHeight="1">
      <c r="A326" s="39"/>
      <c r="B326" s="40"/>
      <c r="C326" s="207" t="s">
        <v>512</v>
      </c>
      <c r="D326" s="207" t="s">
        <v>158</v>
      </c>
      <c r="E326" s="208" t="s">
        <v>513</v>
      </c>
      <c r="F326" s="209" t="s">
        <v>514</v>
      </c>
      <c r="G326" s="210" t="s">
        <v>161</v>
      </c>
      <c r="H326" s="211">
        <v>5</v>
      </c>
      <c r="I326" s="212"/>
      <c r="J326" s="213">
        <f>ROUND(I326*H326,2)</f>
        <v>0</v>
      </c>
      <c r="K326" s="214"/>
      <c r="L326" s="45"/>
      <c r="M326" s="215" t="s">
        <v>32</v>
      </c>
      <c r="N326" s="216" t="s">
        <v>49</v>
      </c>
      <c r="O326" s="85"/>
      <c r="P326" s="217">
        <f>O326*H326</f>
        <v>0</v>
      </c>
      <c r="Q326" s="217">
        <v>0.00069999999999999999</v>
      </c>
      <c r="R326" s="217">
        <f>Q326*H326</f>
        <v>0.0035000000000000001</v>
      </c>
      <c r="S326" s="217">
        <v>0</v>
      </c>
      <c r="T326" s="21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9" t="s">
        <v>162</v>
      </c>
      <c r="AT326" s="219" t="s">
        <v>158</v>
      </c>
      <c r="AU326" s="219" t="s">
        <v>88</v>
      </c>
      <c r="AY326" s="17" t="s">
        <v>156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17" t="s">
        <v>86</v>
      </c>
      <c r="BK326" s="220">
        <f>ROUND(I326*H326,2)</f>
        <v>0</v>
      </c>
      <c r="BL326" s="17" t="s">
        <v>162</v>
      </c>
      <c r="BM326" s="219" t="s">
        <v>515</v>
      </c>
    </row>
    <row r="327" s="2" customFormat="1">
      <c r="A327" s="39"/>
      <c r="B327" s="40"/>
      <c r="C327" s="41"/>
      <c r="D327" s="221" t="s">
        <v>164</v>
      </c>
      <c r="E327" s="41"/>
      <c r="F327" s="222" t="s">
        <v>516</v>
      </c>
      <c r="G327" s="41"/>
      <c r="H327" s="41"/>
      <c r="I327" s="223"/>
      <c r="J327" s="41"/>
      <c r="K327" s="41"/>
      <c r="L327" s="45"/>
      <c r="M327" s="224"/>
      <c r="N327" s="225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7" t="s">
        <v>164</v>
      </c>
      <c r="AU327" s="17" t="s">
        <v>88</v>
      </c>
    </row>
    <row r="328" s="2" customFormat="1" ht="24.15" customHeight="1">
      <c r="A328" s="39"/>
      <c r="B328" s="40"/>
      <c r="C328" s="259" t="s">
        <v>517</v>
      </c>
      <c r="D328" s="259" t="s">
        <v>282</v>
      </c>
      <c r="E328" s="260" t="s">
        <v>518</v>
      </c>
      <c r="F328" s="261" t="s">
        <v>519</v>
      </c>
      <c r="G328" s="262" t="s">
        <v>161</v>
      </c>
      <c r="H328" s="263">
        <v>3</v>
      </c>
      <c r="I328" s="264"/>
      <c r="J328" s="265">
        <f>ROUND(I328*H328,2)</f>
        <v>0</v>
      </c>
      <c r="K328" s="266"/>
      <c r="L328" s="267"/>
      <c r="M328" s="268" t="s">
        <v>32</v>
      </c>
      <c r="N328" s="269" t="s">
        <v>49</v>
      </c>
      <c r="O328" s="85"/>
      <c r="P328" s="217">
        <f>O328*H328</f>
        <v>0</v>
      </c>
      <c r="Q328" s="217">
        <v>0.0035000000000000001</v>
      </c>
      <c r="R328" s="217">
        <f>Q328*H328</f>
        <v>0.010500000000000001</v>
      </c>
      <c r="S328" s="217">
        <v>0</v>
      </c>
      <c r="T328" s="21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9" t="s">
        <v>210</v>
      </c>
      <c r="AT328" s="219" t="s">
        <v>282</v>
      </c>
      <c r="AU328" s="219" t="s">
        <v>88</v>
      </c>
      <c r="AY328" s="17" t="s">
        <v>156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7" t="s">
        <v>86</v>
      </c>
      <c r="BK328" s="220">
        <f>ROUND(I328*H328,2)</f>
        <v>0</v>
      </c>
      <c r="BL328" s="17" t="s">
        <v>162</v>
      </c>
      <c r="BM328" s="219" t="s">
        <v>520</v>
      </c>
    </row>
    <row r="329" s="14" customFormat="1">
      <c r="A329" s="14"/>
      <c r="B329" s="237"/>
      <c r="C329" s="238"/>
      <c r="D329" s="228" t="s">
        <v>166</v>
      </c>
      <c r="E329" s="239" t="s">
        <v>32</v>
      </c>
      <c r="F329" s="240" t="s">
        <v>521</v>
      </c>
      <c r="G329" s="238"/>
      <c r="H329" s="241">
        <v>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166</v>
      </c>
      <c r="AU329" s="247" t="s">
        <v>88</v>
      </c>
      <c r="AV329" s="14" t="s">
        <v>88</v>
      </c>
      <c r="AW329" s="14" t="s">
        <v>39</v>
      </c>
      <c r="AX329" s="14" t="s">
        <v>78</v>
      </c>
      <c r="AY329" s="247" t="s">
        <v>156</v>
      </c>
    </row>
    <row r="330" s="14" customFormat="1">
      <c r="A330" s="14"/>
      <c r="B330" s="237"/>
      <c r="C330" s="238"/>
      <c r="D330" s="228" t="s">
        <v>166</v>
      </c>
      <c r="E330" s="239" t="s">
        <v>32</v>
      </c>
      <c r="F330" s="240" t="s">
        <v>522</v>
      </c>
      <c r="G330" s="238"/>
      <c r="H330" s="241">
        <v>1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166</v>
      </c>
      <c r="AU330" s="247" t="s">
        <v>88</v>
      </c>
      <c r="AV330" s="14" t="s">
        <v>88</v>
      </c>
      <c r="AW330" s="14" t="s">
        <v>39</v>
      </c>
      <c r="AX330" s="14" t="s">
        <v>78</v>
      </c>
      <c r="AY330" s="247" t="s">
        <v>156</v>
      </c>
    </row>
    <row r="331" s="14" customFormat="1">
      <c r="A331" s="14"/>
      <c r="B331" s="237"/>
      <c r="C331" s="238"/>
      <c r="D331" s="228" t="s">
        <v>166</v>
      </c>
      <c r="E331" s="239" t="s">
        <v>32</v>
      </c>
      <c r="F331" s="240" t="s">
        <v>523</v>
      </c>
      <c r="G331" s="238"/>
      <c r="H331" s="241">
        <v>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166</v>
      </c>
      <c r="AU331" s="247" t="s">
        <v>88</v>
      </c>
      <c r="AV331" s="14" t="s">
        <v>88</v>
      </c>
      <c r="AW331" s="14" t="s">
        <v>39</v>
      </c>
      <c r="AX331" s="14" t="s">
        <v>78</v>
      </c>
      <c r="AY331" s="247" t="s">
        <v>156</v>
      </c>
    </row>
    <row r="332" s="15" customFormat="1">
      <c r="A332" s="15"/>
      <c r="B332" s="248"/>
      <c r="C332" s="249"/>
      <c r="D332" s="228" t="s">
        <v>166</v>
      </c>
      <c r="E332" s="250" t="s">
        <v>32</v>
      </c>
      <c r="F332" s="251" t="s">
        <v>175</v>
      </c>
      <c r="G332" s="249"/>
      <c r="H332" s="252">
        <v>3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166</v>
      </c>
      <c r="AU332" s="258" t="s">
        <v>88</v>
      </c>
      <c r="AV332" s="15" t="s">
        <v>162</v>
      </c>
      <c r="AW332" s="15" t="s">
        <v>39</v>
      </c>
      <c r="AX332" s="15" t="s">
        <v>86</v>
      </c>
      <c r="AY332" s="258" t="s">
        <v>156</v>
      </c>
    </row>
    <row r="333" s="2" customFormat="1" ht="21.75" customHeight="1">
      <c r="A333" s="39"/>
      <c r="B333" s="40"/>
      <c r="C333" s="259" t="s">
        <v>524</v>
      </c>
      <c r="D333" s="259" t="s">
        <v>282</v>
      </c>
      <c r="E333" s="260" t="s">
        <v>525</v>
      </c>
      <c r="F333" s="261" t="s">
        <v>526</v>
      </c>
      <c r="G333" s="262" t="s">
        <v>161</v>
      </c>
      <c r="H333" s="263">
        <v>2</v>
      </c>
      <c r="I333" s="264"/>
      <c r="J333" s="265">
        <f>ROUND(I333*H333,2)</f>
        <v>0</v>
      </c>
      <c r="K333" s="266"/>
      <c r="L333" s="267"/>
      <c r="M333" s="268" t="s">
        <v>32</v>
      </c>
      <c r="N333" s="269" t="s">
        <v>49</v>
      </c>
      <c r="O333" s="85"/>
      <c r="P333" s="217">
        <f>O333*H333</f>
        <v>0</v>
      </c>
      <c r="Q333" s="217">
        <v>0.00089999999999999998</v>
      </c>
      <c r="R333" s="217">
        <f>Q333*H333</f>
        <v>0.0018</v>
      </c>
      <c r="S333" s="217">
        <v>0</v>
      </c>
      <c r="T333" s="21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9" t="s">
        <v>210</v>
      </c>
      <c r="AT333" s="219" t="s">
        <v>282</v>
      </c>
      <c r="AU333" s="219" t="s">
        <v>88</v>
      </c>
      <c r="AY333" s="17" t="s">
        <v>156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17" t="s">
        <v>86</v>
      </c>
      <c r="BK333" s="220">
        <f>ROUND(I333*H333,2)</f>
        <v>0</v>
      </c>
      <c r="BL333" s="17" t="s">
        <v>162</v>
      </c>
      <c r="BM333" s="219" t="s">
        <v>527</v>
      </c>
    </row>
    <row r="334" s="14" customFormat="1">
      <c r="A334" s="14"/>
      <c r="B334" s="237"/>
      <c r="C334" s="238"/>
      <c r="D334" s="228" t="s">
        <v>166</v>
      </c>
      <c r="E334" s="239" t="s">
        <v>32</v>
      </c>
      <c r="F334" s="240" t="s">
        <v>528</v>
      </c>
      <c r="G334" s="238"/>
      <c r="H334" s="241">
        <v>2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166</v>
      </c>
      <c r="AU334" s="247" t="s">
        <v>88</v>
      </c>
      <c r="AV334" s="14" t="s">
        <v>88</v>
      </c>
      <c r="AW334" s="14" t="s">
        <v>39</v>
      </c>
      <c r="AX334" s="14" t="s">
        <v>78</v>
      </c>
      <c r="AY334" s="247" t="s">
        <v>156</v>
      </c>
    </row>
    <row r="335" s="15" customFormat="1">
      <c r="A335" s="15"/>
      <c r="B335" s="248"/>
      <c r="C335" s="249"/>
      <c r="D335" s="228" t="s">
        <v>166</v>
      </c>
      <c r="E335" s="250" t="s">
        <v>32</v>
      </c>
      <c r="F335" s="251" t="s">
        <v>175</v>
      </c>
      <c r="G335" s="249"/>
      <c r="H335" s="252">
        <v>2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8" t="s">
        <v>166</v>
      </c>
      <c r="AU335" s="258" t="s">
        <v>88</v>
      </c>
      <c r="AV335" s="15" t="s">
        <v>162</v>
      </c>
      <c r="AW335" s="15" t="s">
        <v>39</v>
      </c>
      <c r="AX335" s="15" t="s">
        <v>86</v>
      </c>
      <c r="AY335" s="258" t="s">
        <v>156</v>
      </c>
    </row>
    <row r="336" s="2" customFormat="1" ht="24.15" customHeight="1">
      <c r="A336" s="39"/>
      <c r="B336" s="40"/>
      <c r="C336" s="207" t="s">
        <v>529</v>
      </c>
      <c r="D336" s="207" t="s">
        <v>158</v>
      </c>
      <c r="E336" s="208" t="s">
        <v>530</v>
      </c>
      <c r="F336" s="209" t="s">
        <v>531</v>
      </c>
      <c r="G336" s="210" t="s">
        <v>161</v>
      </c>
      <c r="H336" s="211">
        <v>3</v>
      </c>
      <c r="I336" s="212"/>
      <c r="J336" s="213">
        <f>ROUND(I336*H336,2)</f>
        <v>0</v>
      </c>
      <c r="K336" s="214"/>
      <c r="L336" s="45"/>
      <c r="M336" s="215" t="s">
        <v>32</v>
      </c>
      <c r="N336" s="216" t="s">
        <v>49</v>
      </c>
      <c r="O336" s="85"/>
      <c r="P336" s="217">
        <f>O336*H336</f>
        <v>0</v>
      </c>
      <c r="Q336" s="217">
        <v>0.10940999999999999</v>
      </c>
      <c r="R336" s="217">
        <f>Q336*H336</f>
        <v>0.32822999999999997</v>
      </c>
      <c r="S336" s="217">
        <v>0</v>
      </c>
      <c r="T336" s="21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9" t="s">
        <v>162</v>
      </c>
      <c r="AT336" s="219" t="s">
        <v>158</v>
      </c>
      <c r="AU336" s="219" t="s">
        <v>88</v>
      </c>
      <c r="AY336" s="17" t="s">
        <v>156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7" t="s">
        <v>86</v>
      </c>
      <c r="BK336" s="220">
        <f>ROUND(I336*H336,2)</f>
        <v>0</v>
      </c>
      <c r="BL336" s="17" t="s">
        <v>162</v>
      </c>
      <c r="BM336" s="219" t="s">
        <v>532</v>
      </c>
    </row>
    <row r="337" s="2" customFormat="1">
      <c r="A337" s="39"/>
      <c r="B337" s="40"/>
      <c r="C337" s="41"/>
      <c r="D337" s="221" t="s">
        <v>164</v>
      </c>
      <c r="E337" s="41"/>
      <c r="F337" s="222" t="s">
        <v>533</v>
      </c>
      <c r="G337" s="41"/>
      <c r="H337" s="41"/>
      <c r="I337" s="223"/>
      <c r="J337" s="41"/>
      <c r="K337" s="41"/>
      <c r="L337" s="45"/>
      <c r="M337" s="224"/>
      <c r="N337" s="225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7" t="s">
        <v>164</v>
      </c>
      <c r="AU337" s="17" t="s">
        <v>88</v>
      </c>
    </row>
    <row r="338" s="2" customFormat="1" ht="21.75" customHeight="1">
      <c r="A338" s="39"/>
      <c r="B338" s="40"/>
      <c r="C338" s="259" t="s">
        <v>534</v>
      </c>
      <c r="D338" s="259" t="s">
        <v>282</v>
      </c>
      <c r="E338" s="260" t="s">
        <v>535</v>
      </c>
      <c r="F338" s="261" t="s">
        <v>536</v>
      </c>
      <c r="G338" s="262" t="s">
        <v>161</v>
      </c>
      <c r="H338" s="263">
        <v>3</v>
      </c>
      <c r="I338" s="264"/>
      <c r="J338" s="265">
        <f>ROUND(I338*H338,2)</f>
        <v>0</v>
      </c>
      <c r="K338" s="266"/>
      <c r="L338" s="267"/>
      <c r="M338" s="268" t="s">
        <v>32</v>
      </c>
      <c r="N338" s="269" t="s">
        <v>49</v>
      </c>
      <c r="O338" s="85"/>
      <c r="P338" s="217">
        <f>O338*H338</f>
        <v>0</v>
      </c>
      <c r="Q338" s="217">
        <v>0.0061000000000000004</v>
      </c>
      <c r="R338" s="217">
        <f>Q338*H338</f>
        <v>0.0183</v>
      </c>
      <c r="S338" s="217">
        <v>0</v>
      </c>
      <c r="T338" s="21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9" t="s">
        <v>210</v>
      </c>
      <c r="AT338" s="219" t="s">
        <v>282</v>
      </c>
      <c r="AU338" s="219" t="s">
        <v>88</v>
      </c>
      <c r="AY338" s="17" t="s">
        <v>156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7" t="s">
        <v>86</v>
      </c>
      <c r="BK338" s="220">
        <f>ROUND(I338*H338,2)</f>
        <v>0</v>
      </c>
      <c r="BL338" s="17" t="s">
        <v>162</v>
      </c>
      <c r="BM338" s="219" t="s">
        <v>537</v>
      </c>
    </row>
    <row r="339" s="2" customFormat="1" ht="24.15" customHeight="1">
      <c r="A339" s="39"/>
      <c r="B339" s="40"/>
      <c r="C339" s="207" t="s">
        <v>538</v>
      </c>
      <c r="D339" s="207" t="s">
        <v>158</v>
      </c>
      <c r="E339" s="208" t="s">
        <v>539</v>
      </c>
      <c r="F339" s="209" t="s">
        <v>540</v>
      </c>
      <c r="G339" s="210" t="s">
        <v>448</v>
      </c>
      <c r="H339" s="211">
        <v>63.700000000000003</v>
      </c>
      <c r="I339" s="212"/>
      <c r="J339" s="213">
        <f>ROUND(I339*H339,2)</f>
        <v>0</v>
      </c>
      <c r="K339" s="214"/>
      <c r="L339" s="45"/>
      <c r="M339" s="215" t="s">
        <v>32</v>
      </c>
      <c r="N339" s="216" t="s">
        <v>49</v>
      </c>
      <c r="O339" s="85"/>
      <c r="P339" s="217">
        <f>O339*H339</f>
        <v>0</v>
      </c>
      <c r="Q339" s="217">
        <v>0.00020000000000000001</v>
      </c>
      <c r="R339" s="217">
        <f>Q339*H339</f>
        <v>0.012740000000000001</v>
      </c>
      <c r="S339" s="217">
        <v>0</v>
      </c>
      <c r="T339" s="21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9" t="s">
        <v>162</v>
      </c>
      <c r="AT339" s="219" t="s">
        <v>158</v>
      </c>
      <c r="AU339" s="219" t="s">
        <v>88</v>
      </c>
      <c r="AY339" s="17" t="s">
        <v>156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17" t="s">
        <v>86</v>
      </c>
      <c r="BK339" s="220">
        <f>ROUND(I339*H339,2)</f>
        <v>0</v>
      </c>
      <c r="BL339" s="17" t="s">
        <v>162</v>
      </c>
      <c r="BM339" s="219" t="s">
        <v>541</v>
      </c>
    </row>
    <row r="340" s="2" customFormat="1">
      <c r="A340" s="39"/>
      <c r="B340" s="40"/>
      <c r="C340" s="41"/>
      <c r="D340" s="221" t="s">
        <v>164</v>
      </c>
      <c r="E340" s="41"/>
      <c r="F340" s="222" t="s">
        <v>542</v>
      </c>
      <c r="G340" s="41"/>
      <c r="H340" s="41"/>
      <c r="I340" s="223"/>
      <c r="J340" s="41"/>
      <c r="K340" s="41"/>
      <c r="L340" s="45"/>
      <c r="M340" s="224"/>
      <c r="N340" s="225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7" t="s">
        <v>164</v>
      </c>
      <c r="AU340" s="17" t="s">
        <v>88</v>
      </c>
    </row>
    <row r="341" s="14" customFormat="1">
      <c r="A341" s="14"/>
      <c r="B341" s="237"/>
      <c r="C341" s="238"/>
      <c r="D341" s="228" t="s">
        <v>166</v>
      </c>
      <c r="E341" s="239" t="s">
        <v>32</v>
      </c>
      <c r="F341" s="240" t="s">
        <v>543</v>
      </c>
      <c r="G341" s="238"/>
      <c r="H341" s="241">
        <v>63.700000000000003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166</v>
      </c>
      <c r="AU341" s="247" t="s">
        <v>88</v>
      </c>
      <c r="AV341" s="14" t="s">
        <v>88</v>
      </c>
      <c r="AW341" s="14" t="s">
        <v>39</v>
      </c>
      <c r="AX341" s="14" t="s">
        <v>86</v>
      </c>
      <c r="AY341" s="247" t="s">
        <v>156</v>
      </c>
    </row>
    <row r="342" s="2" customFormat="1" ht="37.8" customHeight="1">
      <c r="A342" s="39"/>
      <c r="B342" s="40"/>
      <c r="C342" s="207" t="s">
        <v>544</v>
      </c>
      <c r="D342" s="207" t="s">
        <v>158</v>
      </c>
      <c r="E342" s="208" t="s">
        <v>545</v>
      </c>
      <c r="F342" s="209" t="s">
        <v>546</v>
      </c>
      <c r="G342" s="210" t="s">
        <v>98</v>
      </c>
      <c r="H342" s="211">
        <v>1.5</v>
      </c>
      <c r="I342" s="212"/>
      <c r="J342" s="213">
        <f>ROUND(I342*H342,2)</f>
        <v>0</v>
      </c>
      <c r="K342" s="214"/>
      <c r="L342" s="45"/>
      <c r="M342" s="215" t="s">
        <v>32</v>
      </c>
      <c r="N342" s="216" t="s">
        <v>49</v>
      </c>
      <c r="O342" s="85"/>
      <c r="P342" s="217">
        <f>O342*H342</f>
        <v>0</v>
      </c>
      <c r="Q342" s="217">
        <v>0.0016000000000000001</v>
      </c>
      <c r="R342" s="217">
        <f>Q342*H342</f>
        <v>0.0024000000000000002</v>
      </c>
      <c r="S342" s="217">
        <v>0</v>
      </c>
      <c r="T342" s="21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9" t="s">
        <v>162</v>
      </c>
      <c r="AT342" s="219" t="s">
        <v>158</v>
      </c>
      <c r="AU342" s="219" t="s">
        <v>88</v>
      </c>
      <c r="AY342" s="17" t="s">
        <v>156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17" t="s">
        <v>86</v>
      </c>
      <c r="BK342" s="220">
        <f>ROUND(I342*H342,2)</f>
        <v>0</v>
      </c>
      <c r="BL342" s="17" t="s">
        <v>162</v>
      </c>
      <c r="BM342" s="219" t="s">
        <v>547</v>
      </c>
    </row>
    <row r="343" s="2" customFormat="1">
      <c r="A343" s="39"/>
      <c r="B343" s="40"/>
      <c r="C343" s="41"/>
      <c r="D343" s="221" t="s">
        <v>164</v>
      </c>
      <c r="E343" s="41"/>
      <c r="F343" s="222" t="s">
        <v>548</v>
      </c>
      <c r="G343" s="41"/>
      <c r="H343" s="41"/>
      <c r="I343" s="223"/>
      <c r="J343" s="41"/>
      <c r="K343" s="41"/>
      <c r="L343" s="45"/>
      <c r="M343" s="224"/>
      <c r="N343" s="225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7" t="s">
        <v>164</v>
      </c>
      <c r="AU343" s="17" t="s">
        <v>88</v>
      </c>
    </row>
    <row r="344" s="14" customFormat="1">
      <c r="A344" s="14"/>
      <c r="B344" s="237"/>
      <c r="C344" s="238"/>
      <c r="D344" s="228" t="s">
        <v>166</v>
      </c>
      <c r="E344" s="239" t="s">
        <v>32</v>
      </c>
      <c r="F344" s="240" t="s">
        <v>549</v>
      </c>
      <c r="G344" s="238"/>
      <c r="H344" s="241">
        <v>1.5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166</v>
      </c>
      <c r="AU344" s="247" t="s">
        <v>88</v>
      </c>
      <c r="AV344" s="14" t="s">
        <v>88</v>
      </c>
      <c r="AW344" s="14" t="s">
        <v>39</v>
      </c>
      <c r="AX344" s="14" t="s">
        <v>86</v>
      </c>
      <c r="AY344" s="247" t="s">
        <v>156</v>
      </c>
    </row>
    <row r="345" s="2" customFormat="1" ht="37.8" customHeight="1">
      <c r="A345" s="39"/>
      <c r="B345" s="40"/>
      <c r="C345" s="207" t="s">
        <v>550</v>
      </c>
      <c r="D345" s="207" t="s">
        <v>158</v>
      </c>
      <c r="E345" s="208" t="s">
        <v>551</v>
      </c>
      <c r="F345" s="209" t="s">
        <v>552</v>
      </c>
      <c r="G345" s="210" t="s">
        <v>448</v>
      </c>
      <c r="H345" s="211">
        <v>63.700000000000003</v>
      </c>
      <c r="I345" s="212"/>
      <c r="J345" s="213">
        <f>ROUND(I345*H345,2)</f>
        <v>0</v>
      </c>
      <c r="K345" s="214"/>
      <c r="L345" s="45"/>
      <c r="M345" s="215" t="s">
        <v>32</v>
      </c>
      <c r="N345" s="216" t="s">
        <v>49</v>
      </c>
      <c r="O345" s="85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9" t="s">
        <v>162</v>
      </c>
      <c r="AT345" s="219" t="s">
        <v>158</v>
      </c>
      <c r="AU345" s="219" t="s">
        <v>88</v>
      </c>
      <c r="AY345" s="17" t="s">
        <v>156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7" t="s">
        <v>86</v>
      </c>
      <c r="BK345" s="220">
        <f>ROUND(I345*H345,2)</f>
        <v>0</v>
      </c>
      <c r="BL345" s="17" t="s">
        <v>162</v>
      </c>
      <c r="BM345" s="219" t="s">
        <v>553</v>
      </c>
    </row>
    <row r="346" s="2" customFormat="1">
      <c r="A346" s="39"/>
      <c r="B346" s="40"/>
      <c r="C346" s="41"/>
      <c r="D346" s="221" t="s">
        <v>164</v>
      </c>
      <c r="E346" s="41"/>
      <c r="F346" s="222" t="s">
        <v>554</v>
      </c>
      <c r="G346" s="41"/>
      <c r="H346" s="41"/>
      <c r="I346" s="223"/>
      <c r="J346" s="41"/>
      <c r="K346" s="41"/>
      <c r="L346" s="45"/>
      <c r="M346" s="224"/>
      <c r="N346" s="225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7" t="s">
        <v>164</v>
      </c>
      <c r="AU346" s="17" t="s">
        <v>88</v>
      </c>
    </row>
    <row r="347" s="2" customFormat="1" ht="37.8" customHeight="1">
      <c r="A347" s="39"/>
      <c r="B347" s="40"/>
      <c r="C347" s="207" t="s">
        <v>555</v>
      </c>
      <c r="D347" s="207" t="s">
        <v>158</v>
      </c>
      <c r="E347" s="208" t="s">
        <v>556</v>
      </c>
      <c r="F347" s="209" t="s">
        <v>557</v>
      </c>
      <c r="G347" s="210" t="s">
        <v>98</v>
      </c>
      <c r="H347" s="211">
        <v>1.5</v>
      </c>
      <c r="I347" s="212"/>
      <c r="J347" s="213">
        <f>ROUND(I347*H347,2)</f>
        <v>0</v>
      </c>
      <c r="K347" s="214"/>
      <c r="L347" s="45"/>
      <c r="M347" s="215" t="s">
        <v>32</v>
      </c>
      <c r="N347" s="216" t="s">
        <v>49</v>
      </c>
      <c r="O347" s="85"/>
      <c r="P347" s="217">
        <f>O347*H347</f>
        <v>0</v>
      </c>
      <c r="Q347" s="217">
        <v>1.0000000000000001E-05</v>
      </c>
      <c r="R347" s="217">
        <f>Q347*H347</f>
        <v>1.5000000000000002E-05</v>
      </c>
      <c r="S347" s="217">
        <v>0</v>
      </c>
      <c r="T347" s="21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9" t="s">
        <v>162</v>
      </c>
      <c r="AT347" s="219" t="s">
        <v>158</v>
      </c>
      <c r="AU347" s="219" t="s">
        <v>88</v>
      </c>
      <c r="AY347" s="17" t="s">
        <v>156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7" t="s">
        <v>86</v>
      </c>
      <c r="BK347" s="220">
        <f>ROUND(I347*H347,2)</f>
        <v>0</v>
      </c>
      <c r="BL347" s="17" t="s">
        <v>162</v>
      </c>
      <c r="BM347" s="219" t="s">
        <v>558</v>
      </c>
    </row>
    <row r="348" s="2" customFormat="1">
      <c r="A348" s="39"/>
      <c r="B348" s="40"/>
      <c r="C348" s="41"/>
      <c r="D348" s="221" t="s">
        <v>164</v>
      </c>
      <c r="E348" s="41"/>
      <c r="F348" s="222" t="s">
        <v>559</v>
      </c>
      <c r="G348" s="41"/>
      <c r="H348" s="41"/>
      <c r="I348" s="223"/>
      <c r="J348" s="41"/>
      <c r="K348" s="41"/>
      <c r="L348" s="45"/>
      <c r="M348" s="224"/>
      <c r="N348" s="225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7" t="s">
        <v>164</v>
      </c>
      <c r="AU348" s="17" t="s">
        <v>88</v>
      </c>
    </row>
    <row r="349" s="2" customFormat="1" ht="49.05" customHeight="1">
      <c r="A349" s="39"/>
      <c r="B349" s="40"/>
      <c r="C349" s="207" t="s">
        <v>560</v>
      </c>
      <c r="D349" s="207" t="s">
        <v>158</v>
      </c>
      <c r="E349" s="208" t="s">
        <v>561</v>
      </c>
      <c r="F349" s="209" t="s">
        <v>562</v>
      </c>
      <c r="G349" s="210" t="s">
        <v>448</v>
      </c>
      <c r="H349" s="211">
        <v>51</v>
      </c>
      <c r="I349" s="212"/>
      <c r="J349" s="213">
        <f>ROUND(I349*H349,2)</f>
        <v>0</v>
      </c>
      <c r="K349" s="214"/>
      <c r="L349" s="45"/>
      <c r="M349" s="215" t="s">
        <v>32</v>
      </c>
      <c r="N349" s="216" t="s">
        <v>49</v>
      </c>
      <c r="O349" s="85"/>
      <c r="P349" s="217">
        <f>O349*H349</f>
        <v>0</v>
      </c>
      <c r="Q349" s="217">
        <v>0.15540000000000001</v>
      </c>
      <c r="R349" s="217">
        <f>Q349*H349</f>
        <v>7.9254000000000007</v>
      </c>
      <c r="S349" s="217">
        <v>0</v>
      </c>
      <c r="T349" s="21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9" t="s">
        <v>162</v>
      </c>
      <c r="AT349" s="219" t="s">
        <v>158</v>
      </c>
      <c r="AU349" s="219" t="s">
        <v>88</v>
      </c>
      <c r="AY349" s="17" t="s">
        <v>156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7" t="s">
        <v>86</v>
      </c>
      <c r="BK349" s="220">
        <f>ROUND(I349*H349,2)</f>
        <v>0</v>
      </c>
      <c r="BL349" s="17" t="s">
        <v>162</v>
      </c>
      <c r="BM349" s="219" t="s">
        <v>563</v>
      </c>
    </row>
    <row r="350" s="2" customFormat="1">
      <c r="A350" s="39"/>
      <c r="B350" s="40"/>
      <c r="C350" s="41"/>
      <c r="D350" s="221" t="s">
        <v>164</v>
      </c>
      <c r="E350" s="41"/>
      <c r="F350" s="222" t="s">
        <v>564</v>
      </c>
      <c r="G350" s="41"/>
      <c r="H350" s="41"/>
      <c r="I350" s="223"/>
      <c r="J350" s="41"/>
      <c r="K350" s="41"/>
      <c r="L350" s="45"/>
      <c r="M350" s="224"/>
      <c r="N350" s="225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7" t="s">
        <v>164</v>
      </c>
      <c r="AU350" s="17" t="s">
        <v>88</v>
      </c>
    </row>
    <row r="351" s="13" customFormat="1">
      <c r="A351" s="13"/>
      <c r="B351" s="226"/>
      <c r="C351" s="227"/>
      <c r="D351" s="228" t="s">
        <v>166</v>
      </c>
      <c r="E351" s="229" t="s">
        <v>32</v>
      </c>
      <c r="F351" s="230" t="s">
        <v>565</v>
      </c>
      <c r="G351" s="227"/>
      <c r="H351" s="229" t="s">
        <v>32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166</v>
      </c>
      <c r="AU351" s="236" t="s">
        <v>88</v>
      </c>
      <c r="AV351" s="13" t="s">
        <v>86</v>
      </c>
      <c r="AW351" s="13" t="s">
        <v>39</v>
      </c>
      <c r="AX351" s="13" t="s">
        <v>78</v>
      </c>
      <c r="AY351" s="236" t="s">
        <v>156</v>
      </c>
    </row>
    <row r="352" s="14" customFormat="1">
      <c r="A352" s="14"/>
      <c r="B352" s="237"/>
      <c r="C352" s="238"/>
      <c r="D352" s="228" t="s">
        <v>166</v>
      </c>
      <c r="E352" s="239" t="s">
        <v>32</v>
      </c>
      <c r="F352" s="240" t="s">
        <v>566</v>
      </c>
      <c r="G352" s="238"/>
      <c r="H352" s="241">
        <v>46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166</v>
      </c>
      <c r="AU352" s="247" t="s">
        <v>88</v>
      </c>
      <c r="AV352" s="14" t="s">
        <v>88</v>
      </c>
      <c r="AW352" s="14" t="s">
        <v>39</v>
      </c>
      <c r="AX352" s="14" t="s">
        <v>78</v>
      </c>
      <c r="AY352" s="247" t="s">
        <v>156</v>
      </c>
    </row>
    <row r="353" s="14" customFormat="1">
      <c r="A353" s="14"/>
      <c r="B353" s="237"/>
      <c r="C353" s="238"/>
      <c r="D353" s="228" t="s">
        <v>166</v>
      </c>
      <c r="E353" s="239" t="s">
        <v>32</v>
      </c>
      <c r="F353" s="240" t="s">
        <v>567</v>
      </c>
      <c r="G353" s="238"/>
      <c r="H353" s="241">
        <v>5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166</v>
      </c>
      <c r="AU353" s="247" t="s">
        <v>88</v>
      </c>
      <c r="AV353" s="14" t="s">
        <v>88</v>
      </c>
      <c r="AW353" s="14" t="s">
        <v>39</v>
      </c>
      <c r="AX353" s="14" t="s">
        <v>78</v>
      </c>
      <c r="AY353" s="247" t="s">
        <v>156</v>
      </c>
    </row>
    <row r="354" s="15" customFormat="1">
      <c r="A354" s="15"/>
      <c r="B354" s="248"/>
      <c r="C354" s="249"/>
      <c r="D354" s="228" t="s">
        <v>166</v>
      </c>
      <c r="E354" s="250" t="s">
        <v>32</v>
      </c>
      <c r="F354" s="251" t="s">
        <v>175</v>
      </c>
      <c r="G354" s="249"/>
      <c r="H354" s="252">
        <v>51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166</v>
      </c>
      <c r="AU354" s="258" t="s">
        <v>88</v>
      </c>
      <c r="AV354" s="15" t="s">
        <v>162</v>
      </c>
      <c r="AW354" s="15" t="s">
        <v>39</v>
      </c>
      <c r="AX354" s="15" t="s">
        <v>86</v>
      </c>
      <c r="AY354" s="258" t="s">
        <v>156</v>
      </c>
    </row>
    <row r="355" s="2" customFormat="1" ht="16.5" customHeight="1">
      <c r="A355" s="39"/>
      <c r="B355" s="40"/>
      <c r="C355" s="259" t="s">
        <v>568</v>
      </c>
      <c r="D355" s="259" t="s">
        <v>282</v>
      </c>
      <c r="E355" s="260" t="s">
        <v>569</v>
      </c>
      <c r="F355" s="261" t="s">
        <v>570</v>
      </c>
      <c r="G355" s="262" t="s">
        <v>448</v>
      </c>
      <c r="H355" s="263">
        <v>46.920000000000002</v>
      </c>
      <c r="I355" s="264"/>
      <c r="J355" s="265">
        <f>ROUND(I355*H355,2)</f>
        <v>0</v>
      </c>
      <c r="K355" s="266"/>
      <c r="L355" s="267"/>
      <c r="M355" s="268" t="s">
        <v>32</v>
      </c>
      <c r="N355" s="269" t="s">
        <v>49</v>
      </c>
      <c r="O355" s="85"/>
      <c r="P355" s="217">
        <f>O355*H355</f>
        <v>0</v>
      </c>
      <c r="Q355" s="217">
        <v>0.080000000000000002</v>
      </c>
      <c r="R355" s="217">
        <f>Q355*H355</f>
        <v>3.7536</v>
      </c>
      <c r="S355" s="217">
        <v>0</v>
      </c>
      <c r="T355" s="21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9" t="s">
        <v>210</v>
      </c>
      <c r="AT355" s="219" t="s">
        <v>282</v>
      </c>
      <c r="AU355" s="219" t="s">
        <v>88</v>
      </c>
      <c r="AY355" s="17" t="s">
        <v>156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17" t="s">
        <v>86</v>
      </c>
      <c r="BK355" s="220">
        <f>ROUND(I355*H355,2)</f>
        <v>0</v>
      </c>
      <c r="BL355" s="17" t="s">
        <v>162</v>
      </c>
      <c r="BM355" s="219" t="s">
        <v>571</v>
      </c>
    </row>
    <row r="356" s="14" customFormat="1">
      <c r="A356" s="14"/>
      <c r="B356" s="237"/>
      <c r="C356" s="238"/>
      <c r="D356" s="228" t="s">
        <v>166</v>
      </c>
      <c r="E356" s="238"/>
      <c r="F356" s="240" t="s">
        <v>572</v>
      </c>
      <c r="G356" s="238"/>
      <c r="H356" s="241">
        <v>46.920000000000002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166</v>
      </c>
      <c r="AU356" s="247" t="s">
        <v>88</v>
      </c>
      <c r="AV356" s="14" t="s">
        <v>88</v>
      </c>
      <c r="AW356" s="14" t="s">
        <v>4</v>
      </c>
      <c r="AX356" s="14" t="s">
        <v>86</v>
      </c>
      <c r="AY356" s="247" t="s">
        <v>156</v>
      </c>
    </row>
    <row r="357" s="2" customFormat="1" ht="24.15" customHeight="1">
      <c r="A357" s="39"/>
      <c r="B357" s="40"/>
      <c r="C357" s="259" t="s">
        <v>573</v>
      </c>
      <c r="D357" s="259" t="s">
        <v>282</v>
      </c>
      <c r="E357" s="260" t="s">
        <v>574</v>
      </c>
      <c r="F357" s="261" t="s">
        <v>575</v>
      </c>
      <c r="G357" s="262" t="s">
        <v>448</v>
      </c>
      <c r="H357" s="263">
        <v>5.0999999999999996</v>
      </c>
      <c r="I357" s="264"/>
      <c r="J357" s="265">
        <f>ROUND(I357*H357,2)</f>
        <v>0</v>
      </c>
      <c r="K357" s="266"/>
      <c r="L357" s="267"/>
      <c r="M357" s="268" t="s">
        <v>32</v>
      </c>
      <c r="N357" s="269" t="s">
        <v>49</v>
      </c>
      <c r="O357" s="85"/>
      <c r="P357" s="217">
        <f>O357*H357</f>
        <v>0</v>
      </c>
      <c r="Q357" s="217">
        <v>0.048300000000000003</v>
      </c>
      <c r="R357" s="217">
        <f>Q357*H357</f>
        <v>0.24632999999999999</v>
      </c>
      <c r="S357" s="217">
        <v>0</v>
      </c>
      <c r="T357" s="21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9" t="s">
        <v>210</v>
      </c>
      <c r="AT357" s="219" t="s">
        <v>282</v>
      </c>
      <c r="AU357" s="219" t="s">
        <v>88</v>
      </c>
      <c r="AY357" s="17" t="s">
        <v>156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17" t="s">
        <v>86</v>
      </c>
      <c r="BK357" s="220">
        <f>ROUND(I357*H357,2)</f>
        <v>0</v>
      </c>
      <c r="BL357" s="17" t="s">
        <v>162</v>
      </c>
      <c r="BM357" s="219" t="s">
        <v>576</v>
      </c>
    </row>
    <row r="358" s="14" customFormat="1">
      <c r="A358" s="14"/>
      <c r="B358" s="237"/>
      <c r="C358" s="238"/>
      <c r="D358" s="228" t="s">
        <v>166</v>
      </c>
      <c r="E358" s="238"/>
      <c r="F358" s="240" t="s">
        <v>577</v>
      </c>
      <c r="G358" s="238"/>
      <c r="H358" s="241">
        <v>5.0999999999999996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166</v>
      </c>
      <c r="AU358" s="247" t="s">
        <v>88</v>
      </c>
      <c r="AV358" s="14" t="s">
        <v>88</v>
      </c>
      <c r="AW358" s="14" t="s">
        <v>4</v>
      </c>
      <c r="AX358" s="14" t="s">
        <v>86</v>
      </c>
      <c r="AY358" s="247" t="s">
        <v>156</v>
      </c>
    </row>
    <row r="359" s="2" customFormat="1" ht="44.25" customHeight="1">
      <c r="A359" s="39"/>
      <c r="B359" s="40"/>
      <c r="C359" s="207" t="s">
        <v>578</v>
      </c>
      <c r="D359" s="207" t="s">
        <v>158</v>
      </c>
      <c r="E359" s="208" t="s">
        <v>579</v>
      </c>
      <c r="F359" s="209" t="s">
        <v>580</v>
      </c>
      <c r="G359" s="210" t="s">
        <v>448</v>
      </c>
      <c r="H359" s="211">
        <v>56</v>
      </c>
      <c r="I359" s="212"/>
      <c r="J359" s="213">
        <f>ROUND(I359*H359,2)</f>
        <v>0</v>
      </c>
      <c r="K359" s="214"/>
      <c r="L359" s="45"/>
      <c r="M359" s="215" t="s">
        <v>32</v>
      </c>
      <c r="N359" s="216" t="s">
        <v>49</v>
      </c>
      <c r="O359" s="85"/>
      <c r="P359" s="217">
        <f>O359*H359</f>
        <v>0</v>
      </c>
      <c r="Q359" s="217">
        <v>0.10095</v>
      </c>
      <c r="R359" s="217">
        <f>Q359*H359</f>
        <v>5.6532</v>
      </c>
      <c r="S359" s="217">
        <v>0</v>
      </c>
      <c r="T359" s="21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9" t="s">
        <v>162</v>
      </c>
      <c r="AT359" s="219" t="s">
        <v>158</v>
      </c>
      <c r="AU359" s="219" t="s">
        <v>88</v>
      </c>
      <c r="AY359" s="17" t="s">
        <v>156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17" t="s">
        <v>86</v>
      </c>
      <c r="BK359" s="220">
        <f>ROUND(I359*H359,2)</f>
        <v>0</v>
      </c>
      <c r="BL359" s="17" t="s">
        <v>162</v>
      </c>
      <c r="BM359" s="219" t="s">
        <v>581</v>
      </c>
    </row>
    <row r="360" s="2" customFormat="1">
      <c r="A360" s="39"/>
      <c r="B360" s="40"/>
      <c r="C360" s="41"/>
      <c r="D360" s="221" t="s">
        <v>164</v>
      </c>
      <c r="E360" s="41"/>
      <c r="F360" s="222" t="s">
        <v>582</v>
      </c>
      <c r="G360" s="41"/>
      <c r="H360" s="41"/>
      <c r="I360" s="223"/>
      <c r="J360" s="41"/>
      <c r="K360" s="41"/>
      <c r="L360" s="45"/>
      <c r="M360" s="224"/>
      <c r="N360" s="225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7" t="s">
        <v>164</v>
      </c>
      <c r="AU360" s="17" t="s">
        <v>88</v>
      </c>
    </row>
    <row r="361" s="14" customFormat="1">
      <c r="A361" s="14"/>
      <c r="B361" s="237"/>
      <c r="C361" s="238"/>
      <c r="D361" s="228" t="s">
        <v>166</v>
      </c>
      <c r="E361" s="239" t="s">
        <v>32</v>
      </c>
      <c r="F361" s="240" t="s">
        <v>583</v>
      </c>
      <c r="G361" s="238"/>
      <c r="H361" s="241">
        <v>56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166</v>
      </c>
      <c r="AU361" s="247" t="s">
        <v>88</v>
      </c>
      <c r="AV361" s="14" t="s">
        <v>88</v>
      </c>
      <c r="AW361" s="14" t="s">
        <v>39</v>
      </c>
      <c r="AX361" s="14" t="s">
        <v>86</v>
      </c>
      <c r="AY361" s="247" t="s">
        <v>156</v>
      </c>
    </row>
    <row r="362" s="2" customFormat="1" ht="16.5" customHeight="1">
      <c r="A362" s="39"/>
      <c r="B362" s="40"/>
      <c r="C362" s="259" t="s">
        <v>584</v>
      </c>
      <c r="D362" s="259" t="s">
        <v>282</v>
      </c>
      <c r="E362" s="260" t="s">
        <v>585</v>
      </c>
      <c r="F362" s="261" t="s">
        <v>586</v>
      </c>
      <c r="G362" s="262" t="s">
        <v>448</v>
      </c>
      <c r="H362" s="263">
        <v>57.119999999999997</v>
      </c>
      <c r="I362" s="264"/>
      <c r="J362" s="265">
        <f>ROUND(I362*H362,2)</f>
        <v>0</v>
      </c>
      <c r="K362" s="266"/>
      <c r="L362" s="267"/>
      <c r="M362" s="268" t="s">
        <v>32</v>
      </c>
      <c r="N362" s="269" t="s">
        <v>49</v>
      </c>
      <c r="O362" s="85"/>
      <c r="P362" s="217">
        <f>O362*H362</f>
        <v>0</v>
      </c>
      <c r="Q362" s="217">
        <v>0.024</v>
      </c>
      <c r="R362" s="217">
        <f>Q362*H362</f>
        <v>1.3708799999999999</v>
      </c>
      <c r="S362" s="217">
        <v>0</v>
      </c>
      <c r="T362" s="21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9" t="s">
        <v>210</v>
      </c>
      <c r="AT362" s="219" t="s">
        <v>282</v>
      </c>
      <c r="AU362" s="219" t="s">
        <v>88</v>
      </c>
      <c r="AY362" s="17" t="s">
        <v>156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17" t="s">
        <v>86</v>
      </c>
      <c r="BK362" s="220">
        <f>ROUND(I362*H362,2)</f>
        <v>0</v>
      </c>
      <c r="BL362" s="17" t="s">
        <v>162</v>
      </c>
      <c r="BM362" s="219" t="s">
        <v>587</v>
      </c>
    </row>
    <row r="363" s="14" customFormat="1">
      <c r="A363" s="14"/>
      <c r="B363" s="237"/>
      <c r="C363" s="238"/>
      <c r="D363" s="228" t="s">
        <v>166</v>
      </c>
      <c r="E363" s="238"/>
      <c r="F363" s="240" t="s">
        <v>588</v>
      </c>
      <c r="G363" s="238"/>
      <c r="H363" s="241">
        <v>57.119999999999997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166</v>
      </c>
      <c r="AU363" s="247" t="s">
        <v>88</v>
      </c>
      <c r="AV363" s="14" t="s">
        <v>88</v>
      </c>
      <c r="AW363" s="14" t="s">
        <v>4</v>
      </c>
      <c r="AX363" s="14" t="s">
        <v>86</v>
      </c>
      <c r="AY363" s="247" t="s">
        <v>156</v>
      </c>
    </row>
    <row r="364" s="2" customFormat="1" ht="55.5" customHeight="1">
      <c r="A364" s="39"/>
      <c r="B364" s="40"/>
      <c r="C364" s="207" t="s">
        <v>589</v>
      </c>
      <c r="D364" s="207" t="s">
        <v>158</v>
      </c>
      <c r="E364" s="208" t="s">
        <v>590</v>
      </c>
      <c r="F364" s="209" t="s">
        <v>591</v>
      </c>
      <c r="G364" s="210" t="s">
        <v>448</v>
      </c>
      <c r="H364" s="211">
        <v>6</v>
      </c>
      <c r="I364" s="212"/>
      <c r="J364" s="213">
        <f>ROUND(I364*H364,2)</f>
        <v>0</v>
      </c>
      <c r="K364" s="214"/>
      <c r="L364" s="45"/>
      <c r="M364" s="215" t="s">
        <v>32</v>
      </c>
      <c r="N364" s="216" t="s">
        <v>49</v>
      </c>
      <c r="O364" s="85"/>
      <c r="P364" s="217">
        <f>O364*H364</f>
        <v>0</v>
      </c>
      <c r="Q364" s="217">
        <v>0.00059999999999999995</v>
      </c>
      <c r="R364" s="217">
        <f>Q364*H364</f>
        <v>0.0035999999999999999</v>
      </c>
      <c r="S364" s="217">
        <v>0</v>
      </c>
      <c r="T364" s="21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9" t="s">
        <v>162</v>
      </c>
      <c r="AT364" s="219" t="s">
        <v>158</v>
      </c>
      <c r="AU364" s="219" t="s">
        <v>88</v>
      </c>
      <c r="AY364" s="17" t="s">
        <v>156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17" t="s">
        <v>86</v>
      </c>
      <c r="BK364" s="220">
        <f>ROUND(I364*H364,2)</f>
        <v>0</v>
      </c>
      <c r="BL364" s="17" t="s">
        <v>162</v>
      </c>
      <c r="BM364" s="219" t="s">
        <v>592</v>
      </c>
    </row>
    <row r="365" s="2" customFormat="1">
      <c r="A365" s="39"/>
      <c r="B365" s="40"/>
      <c r="C365" s="41"/>
      <c r="D365" s="221" t="s">
        <v>164</v>
      </c>
      <c r="E365" s="41"/>
      <c r="F365" s="222" t="s">
        <v>593</v>
      </c>
      <c r="G365" s="41"/>
      <c r="H365" s="41"/>
      <c r="I365" s="223"/>
      <c r="J365" s="41"/>
      <c r="K365" s="41"/>
      <c r="L365" s="45"/>
      <c r="M365" s="224"/>
      <c r="N365" s="225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7" t="s">
        <v>164</v>
      </c>
      <c r="AU365" s="17" t="s">
        <v>88</v>
      </c>
    </row>
    <row r="366" s="13" customFormat="1">
      <c r="A366" s="13"/>
      <c r="B366" s="226"/>
      <c r="C366" s="227"/>
      <c r="D366" s="228" t="s">
        <v>166</v>
      </c>
      <c r="E366" s="229" t="s">
        <v>32</v>
      </c>
      <c r="F366" s="230" t="s">
        <v>594</v>
      </c>
      <c r="G366" s="227"/>
      <c r="H366" s="229" t="s">
        <v>32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166</v>
      </c>
      <c r="AU366" s="236" t="s">
        <v>88</v>
      </c>
      <c r="AV366" s="13" t="s">
        <v>86</v>
      </c>
      <c r="AW366" s="13" t="s">
        <v>39</v>
      </c>
      <c r="AX366" s="13" t="s">
        <v>78</v>
      </c>
      <c r="AY366" s="236" t="s">
        <v>156</v>
      </c>
    </row>
    <row r="367" s="14" customFormat="1">
      <c r="A367" s="14"/>
      <c r="B367" s="237"/>
      <c r="C367" s="238"/>
      <c r="D367" s="228" t="s">
        <v>166</v>
      </c>
      <c r="E367" s="239" t="s">
        <v>32</v>
      </c>
      <c r="F367" s="240" t="s">
        <v>595</v>
      </c>
      <c r="G367" s="238"/>
      <c r="H367" s="241">
        <v>6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166</v>
      </c>
      <c r="AU367" s="247" t="s">
        <v>88</v>
      </c>
      <c r="AV367" s="14" t="s">
        <v>88</v>
      </c>
      <c r="AW367" s="14" t="s">
        <v>39</v>
      </c>
      <c r="AX367" s="14" t="s">
        <v>78</v>
      </c>
      <c r="AY367" s="247" t="s">
        <v>156</v>
      </c>
    </row>
    <row r="368" s="15" customFormat="1">
      <c r="A368" s="15"/>
      <c r="B368" s="248"/>
      <c r="C368" s="249"/>
      <c r="D368" s="228" t="s">
        <v>166</v>
      </c>
      <c r="E368" s="250" t="s">
        <v>32</v>
      </c>
      <c r="F368" s="251" t="s">
        <v>175</v>
      </c>
      <c r="G368" s="249"/>
      <c r="H368" s="252">
        <v>6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8" t="s">
        <v>166</v>
      </c>
      <c r="AU368" s="258" t="s">
        <v>88</v>
      </c>
      <c r="AV368" s="15" t="s">
        <v>162</v>
      </c>
      <c r="AW368" s="15" t="s">
        <v>39</v>
      </c>
      <c r="AX368" s="15" t="s">
        <v>86</v>
      </c>
      <c r="AY368" s="258" t="s">
        <v>156</v>
      </c>
    </row>
    <row r="369" s="2" customFormat="1" ht="24.15" customHeight="1">
      <c r="A369" s="39"/>
      <c r="B369" s="40"/>
      <c r="C369" s="207" t="s">
        <v>596</v>
      </c>
      <c r="D369" s="207" t="s">
        <v>158</v>
      </c>
      <c r="E369" s="208" t="s">
        <v>597</v>
      </c>
      <c r="F369" s="209" t="s">
        <v>598</v>
      </c>
      <c r="G369" s="210" t="s">
        <v>448</v>
      </c>
      <c r="H369" s="211">
        <v>6</v>
      </c>
      <c r="I369" s="212"/>
      <c r="J369" s="213">
        <f>ROUND(I369*H369,2)</f>
        <v>0</v>
      </c>
      <c r="K369" s="214"/>
      <c r="L369" s="45"/>
      <c r="M369" s="215" t="s">
        <v>32</v>
      </c>
      <c r="N369" s="216" t="s">
        <v>49</v>
      </c>
      <c r="O369" s="85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9" t="s">
        <v>162</v>
      </c>
      <c r="AT369" s="219" t="s">
        <v>158</v>
      </c>
      <c r="AU369" s="219" t="s">
        <v>88</v>
      </c>
      <c r="AY369" s="17" t="s">
        <v>156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17" t="s">
        <v>86</v>
      </c>
      <c r="BK369" s="220">
        <f>ROUND(I369*H369,2)</f>
        <v>0</v>
      </c>
      <c r="BL369" s="17" t="s">
        <v>162</v>
      </c>
      <c r="BM369" s="219" t="s">
        <v>599</v>
      </c>
    </row>
    <row r="370" s="2" customFormat="1">
      <c r="A370" s="39"/>
      <c r="B370" s="40"/>
      <c r="C370" s="41"/>
      <c r="D370" s="221" t="s">
        <v>164</v>
      </c>
      <c r="E370" s="41"/>
      <c r="F370" s="222" t="s">
        <v>600</v>
      </c>
      <c r="G370" s="41"/>
      <c r="H370" s="41"/>
      <c r="I370" s="223"/>
      <c r="J370" s="41"/>
      <c r="K370" s="41"/>
      <c r="L370" s="45"/>
      <c r="M370" s="224"/>
      <c r="N370" s="225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7" t="s">
        <v>164</v>
      </c>
      <c r="AU370" s="17" t="s">
        <v>88</v>
      </c>
    </row>
    <row r="371" s="13" customFormat="1">
      <c r="A371" s="13"/>
      <c r="B371" s="226"/>
      <c r="C371" s="227"/>
      <c r="D371" s="228" t="s">
        <v>166</v>
      </c>
      <c r="E371" s="229" t="s">
        <v>32</v>
      </c>
      <c r="F371" s="230" t="s">
        <v>601</v>
      </c>
      <c r="G371" s="227"/>
      <c r="H371" s="229" t="s">
        <v>32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166</v>
      </c>
      <c r="AU371" s="236" t="s">
        <v>88</v>
      </c>
      <c r="AV371" s="13" t="s">
        <v>86</v>
      </c>
      <c r="AW371" s="13" t="s">
        <v>39</v>
      </c>
      <c r="AX371" s="13" t="s">
        <v>78</v>
      </c>
      <c r="AY371" s="236" t="s">
        <v>156</v>
      </c>
    </row>
    <row r="372" s="14" customFormat="1">
      <c r="A372" s="14"/>
      <c r="B372" s="237"/>
      <c r="C372" s="238"/>
      <c r="D372" s="228" t="s">
        <v>166</v>
      </c>
      <c r="E372" s="239" t="s">
        <v>32</v>
      </c>
      <c r="F372" s="240" t="s">
        <v>602</v>
      </c>
      <c r="G372" s="238"/>
      <c r="H372" s="241">
        <v>6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166</v>
      </c>
      <c r="AU372" s="247" t="s">
        <v>88</v>
      </c>
      <c r="AV372" s="14" t="s">
        <v>88</v>
      </c>
      <c r="AW372" s="14" t="s">
        <v>39</v>
      </c>
      <c r="AX372" s="14" t="s">
        <v>78</v>
      </c>
      <c r="AY372" s="247" t="s">
        <v>156</v>
      </c>
    </row>
    <row r="373" s="15" customFormat="1">
      <c r="A373" s="15"/>
      <c r="B373" s="248"/>
      <c r="C373" s="249"/>
      <c r="D373" s="228" t="s">
        <v>166</v>
      </c>
      <c r="E373" s="250" t="s">
        <v>32</v>
      </c>
      <c r="F373" s="251" t="s">
        <v>175</v>
      </c>
      <c r="G373" s="249"/>
      <c r="H373" s="252">
        <v>6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8" t="s">
        <v>166</v>
      </c>
      <c r="AU373" s="258" t="s">
        <v>88</v>
      </c>
      <c r="AV373" s="15" t="s">
        <v>162</v>
      </c>
      <c r="AW373" s="15" t="s">
        <v>39</v>
      </c>
      <c r="AX373" s="15" t="s">
        <v>86</v>
      </c>
      <c r="AY373" s="258" t="s">
        <v>156</v>
      </c>
    </row>
    <row r="374" s="12" customFormat="1" ht="22.8" customHeight="1">
      <c r="A374" s="12"/>
      <c r="B374" s="191"/>
      <c r="C374" s="192"/>
      <c r="D374" s="193" t="s">
        <v>77</v>
      </c>
      <c r="E374" s="205" t="s">
        <v>603</v>
      </c>
      <c r="F374" s="205" t="s">
        <v>604</v>
      </c>
      <c r="G374" s="192"/>
      <c r="H374" s="192"/>
      <c r="I374" s="195"/>
      <c r="J374" s="206">
        <f>BK374</f>
        <v>0</v>
      </c>
      <c r="K374" s="192"/>
      <c r="L374" s="197"/>
      <c r="M374" s="198"/>
      <c r="N374" s="199"/>
      <c r="O374" s="199"/>
      <c r="P374" s="200">
        <f>SUM(P375:P395)</f>
        <v>0</v>
      </c>
      <c r="Q374" s="199"/>
      <c r="R374" s="200">
        <f>SUM(R375:R395)</f>
        <v>0</v>
      </c>
      <c r="S374" s="199"/>
      <c r="T374" s="201">
        <f>SUM(T375:T395)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2" t="s">
        <v>86</v>
      </c>
      <c r="AT374" s="203" t="s">
        <v>77</v>
      </c>
      <c r="AU374" s="203" t="s">
        <v>86</v>
      </c>
      <c r="AY374" s="202" t="s">
        <v>156</v>
      </c>
      <c r="BK374" s="204">
        <f>SUM(BK375:BK395)</f>
        <v>0</v>
      </c>
    </row>
    <row r="375" s="2" customFormat="1" ht="37.8" customHeight="1">
      <c r="A375" s="39"/>
      <c r="B375" s="40"/>
      <c r="C375" s="207" t="s">
        <v>605</v>
      </c>
      <c r="D375" s="207" t="s">
        <v>158</v>
      </c>
      <c r="E375" s="208" t="s">
        <v>606</v>
      </c>
      <c r="F375" s="209" t="s">
        <v>607</v>
      </c>
      <c r="G375" s="210" t="s">
        <v>356</v>
      </c>
      <c r="H375" s="211">
        <v>0.25</v>
      </c>
      <c r="I375" s="212"/>
      <c r="J375" s="213">
        <f>ROUND(I375*H375,2)</f>
        <v>0</v>
      </c>
      <c r="K375" s="214"/>
      <c r="L375" s="45"/>
      <c r="M375" s="215" t="s">
        <v>32</v>
      </c>
      <c r="N375" s="216" t="s">
        <v>49</v>
      </c>
      <c r="O375" s="85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9" t="s">
        <v>162</v>
      </c>
      <c r="AT375" s="219" t="s">
        <v>158</v>
      </c>
      <c r="AU375" s="219" t="s">
        <v>88</v>
      </c>
      <c r="AY375" s="17" t="s">
        <v>156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17" t="s">
        <v>86</v>
      </c>
      <c r="BK375" s="220">
        <f>ROUND(I375*H375,2)</f>
        <v>0</v>
      </c>
      <c r="BL375" s="17" t="s">
        <v>162</v>
      </c>
      <c r="BM375" s="219" t="s">
        <v>608</v>
      </c>
    </row>
    <row r="376" s="2" customFormat="1">
      <c r="A376" s="39"/>
      <c r="B376" s="40"/>
      <c r="C376" s="41"/>
      <c r="D376" s="221" t="s">
        <v>164</v>
      </c>
      <c r="E376" s="41"/>
      <c r="F376" s="222" t="s">
        <v>609</v>
      </c>
      <c r="G376" s="41"/>
      <c r="H376" s="41"/>
      <c r="I376" s="223"/>
      <c r="J376" s="41"/>
      <c r="K376" s="41"/>
      <c r="L376" s="45"/>
      <c r="M376" s="224"/>
      <c r="N376" s="225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7" t="s">
        <v>164</v>
      </c>
      <c r="AU376" s="17" t="s">
        <v>88</v>
      </c>
    </row>
    <row r="377" s="2" customFormat="1" ht="37.8" customHeight="1">
      <c r="A377" s="39"/>
      <c r="B377" s="40"/>
      <c r="C377" s="207" t="s">
        <v>610</v>
      </c>
      <c r="D377" s="207" t="s">
        <v>158</v>
      </c>
      <c r="E377" s="208" t="s">
        <v>611</v>
      </c>
      <c r="F377" s="209" t="s">
        <v>612</v>
      </c>
      <c r="G377" s="210" t="s">
        <v>356</v>
      </c>
      <c r="H377" s="211">
        <v>50.490000000000002</v>
      </c>
      <c r="I377" s="212"/>
      <c r="J377" s="213">
        <f>ROUND(I377*H377,2)</f>
        <v>0</v>
      </c>
      <c r="K377" s="214"/>
      <c r="L377" s="45"/>
      <c r="M377" s="215" t="s">
        <v>32</v>
      </c>
      <c r="N377" s="216" t="s">
        <v>49</v>
      </c>
      <c r="O377" s="85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9" t="s">
        <v>162</v>
      </c>
      <c r="AT377" s="219" t="s">
        <v>158</v>
      </c>
      <c r="AU377" s="219" t="s">
        <v>88</v>
      </c>
      <c r="AY377" s="17" t="s">
        <v>156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17" t="s">
        <v>86</v>
      </c>
      <c r="BK377" s="220">
        <f>ROUND(I377*H377,2)</f>
        <v>0</v>
      </c>
      <c r="BL377" s="17" t="s">
        <v>162</v>
      </c>
      <c r="BM377" s="219" t="s">
        <v>613</v>
      </c>
    </row>
    <row r="378" s="2" customFormat="1">
      <c r="A378" s="39"/>
      <c r="B378" s="40"/>
      <c r="C378" s="41"/>
      <c r="D378" s="221" t="s">
        <v>164</v>
      </c>
      <c r="E378" s="41"/>
      <c r="F378" s="222" t="s">
        <v>614</v>
      </c>
      <c r="G378" s="41"/>
      <c r="H378" s="41"/>
      <c r="I378" s="223"/>
      <c r="J378" s="41"/>
      <c r="K378" s="41"/>
      <c r="L378" s="45"/>
      <c r="M378" s="224"/>
      <c r="N378" s="225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7" t="s">
        <v>164</v>
      </c>
      <c r="AU378" s="17" t="s">
        <v>88</v>
      </c>
    </row>
    <row r="379" s="13" customFormat="1">
      <c r="A379" s="13"/>
      <c r="B379" s="226"/>
      <c r="C379" s="227"/>
      <c r="D379" s="228" t="s">
        <v>166</v>
      </c>
      <c r="E379" s="229" t="s">
        <v>32</v>
      </c>
      <c r="F379" s="230" t="s">
        <v>615</v>
      </c>
      <c r="G379" s="227"/>
      <c r="H379" s="229" t="s">
        <v>32</v>
      </c>
      <c r="I379" s="231"/>
      <c r="J379" s="227"/>
      <c r="K379" s="227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166</v>
      </c>
      <c r="AU379" s="236" t="s">
        <v>88</v>
      </c>
      <c r="AV379" s="13" t="s">
        <v>86</v>
      </c>
      <c r="AW379" s="13" t="s">
        <v>39</v>
      </c>
      <c r="AX379" s="13" t="s">
        <v>78</v>
      </c>
      <c r="AY379" s="236" t="s">
        <v>156</v>
      </c>
    </row>
    <row r="380" s="14" customFormat="1">
      <c r="A380" s="14"/>
      <c r="B380" s="237"/>
      <c r="C380" s="238"/>
      <c r="D380" s="228" t="s">
        <v>166</v>
      </c>
      <c r="E380" s="239" t="s">
        <v>32</v>
      </c>
      <c r="F380" s="240" t="s">
        <v>616</v>
      </c>
      <c r="G380" s="238"/>
      <c r="H380" s="241">
        <v>28.710000000000001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166</v>
      </c>
      <c r="AU380" s="247" t="s">
        <v>88</v>
      </c>
      <c r="AV380" s="14" t="s">
        <v>88</v>
      </c>
      <c r="AW380" s="14" t="s">
        <v>39</v>
      </c>
      <c r="AX380" s="14" t="s">
        <v>78</v>
      </c>
      <c r="AY380" s="247" t="s">
        <v>156</v>
      </c>
    </row>
    <row r="381" s="13" customFormat="1">
      <c r="A381" s="13"/>
      <c r="B381" s="226"/>
      <c r="C381" s="227"/>
      <c r="D381" s="228" t="s">
        <v>166</v>
      </c>
      <c r="E381" s="229" t="s">
        <v>32</v>
      </c>
      <c r="F381" s="230" t="s">
        <v>617</v>
      </c>
      <c r="G381" s="227"/>
      <c r="H381" s="229" t="s">
        <v>32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166</v>
      </c>
      <c r="AU381" s="236" t="s">
        <v>88</v>
      </c>
      <c r="AV381" s="13" t="s">
        <v>86</v>
      </c>
      <c r="AW381" s="13" t="s">
        <v>39</v>
      </c>
      <c r="AX381" s="13" t="s">
        <v>78</v>
      </c>
      <c r="AY381" s="236" t="s">
        <v>156</v>
      </c>
    </row>
    <row r="382" s="14" customFormat="1">
      <c r="A382" s="14"/>
      <c r="B382" s="237"/>
      <c r="C382" s="238"/>
      <c r="D382" s="228" t="s">
        <v>166</v>
      </c>
      <c r="E382" s="239" t="s">
        <v>32</v>
      </c>
      <c r="F382" s="240" t="s">
        <v>618</v>
      </c>
      <c r="G382" s="238"/>
      <c r="H382" s="241">
        <v>21.780000000000001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166</v>
      </c>
      <c r="AU382" s="247" t="s">
        <v>88</v>
      </c>
      <c r="AV382" s="14" t="s">
        <v>88</v>
      </c>
      <c r="AW382" s="14" t="s">
        <v>39</v>
      </c>
      <c r="AX382" s="14" t="s">
        <v>78</v>
      </c>
      <c r="AY382" s="247" t="s">
        <v>156</v>
      </c>
    </row>
    <row r="383" s="15" customFormat="1">
      <c r="A383" s="15"/>
      <c r="B383" s="248"/>
      <c r="C383" s="249"/>
      <c r="D383" s="228" t="s">
        <v>166</v>
      </c>
      <c r="E383" s="250" t="s">
        <v>32</v>
      </c>
      <c r="F383" s="251" t="s">
        <v>175</v>
      </c>
      <c r="G383" s="249"/>
      <c r="H383" s="252">
        <v>50.490000000000002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8" t="s">
        <v>166</v>
      </c>
      <c r="AU383" s="258" t="s">
        <v>88</v>
      </c>
      <c r="AV383" s="15" t="s">
        <v>162</v>
      </c>
      <c r="AW383" s="15" t="s">
        <v>39</v>
      </c>
      <c r="AX383" s="15" t="s">
        <v>86</v>
      </c>
      <c r="AY383" s="258" t="s">
        <v>156</v>
      </c>
    </row>
    <row r="384" s="2" customFormat="1" ht="37.8" customHeight="1">
      <c r="A384" s="39"/>
      <c r="B384" s="40"/>
      <c r="C384" s="207" t="s">
        <v>619</v>
      </c>
      <c r="D384" s="207" t="s">
        <v>158</v>
      </c>
      <c r="E384" s="208" t="s">
        <v>620</v>
      </c>
      <c r="F384" s="209" t="s">
        <v>621</v>
      </c>
      <c r="G384" s="210" t="s">
        <v>356</v>
      </c>
      <c r="H384" s="211">
        <v>959.30999999999995</v>
      </c>
      <c r="I384" s="212"/>
      <c r="J384" s="213">
        <f>ROUND(I384*H384,2)</f>
        <v>0</v>
      </c>
      <c r="K384" s="214"/>
      <c r="L384" s="45"/>
      <c r="M384" s="215" t="s">
        <v>32</v>
      </c>
      <c r="N384" s="216" t="s">
        <v>49</v>
      </c>
      <c r="O384" s="85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9" t="s">
        <v>162</v>
      </c>
      <c r="AT384" s="219" t="s">
        <v>158</v>
      </c>
      <c r="AU384" s="219" t="s">
        <v>88</v>
      </c>
      <c r="AY384" s="17" t="s">
        <v>156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17" t="s">
        <v>86</v>
      </c>
      <c r="BK384" s="220">
        <f>ROUND(I384*H384,2)</f>
        <v>0</v>
      </c>
      <c r="BL384" s="17" t="s">
        <v>162</v>
      </c>
      <c r="BM384" s="219" t="s">
        <v>622</v>
      </c>
    </row>
    <row r="385" s="2" customFormat="1">
      <c r="A385" s="39"/>
      <c r="B385" s="40"/>
      <c r="C385" s="41"/>
      <c r="D385" s="221" t="s">
        <v>164</v>
      </c>
      <c r="E385" s="41"/>
      <c r="F385" s="222" t="s">
        <v>623</v>
      </c>
      <c r="G385" s="41"/>
      <c r="H385" s="41"/>
      <c r="I385" s="223"/>
      <c r="J385" s="41"/>
      <c r="K385" s="41"/>
      <c r="L385" s="45"/>
      <c r="M385" s="224"/>
      <c r="N385" s="225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7" t="s">
        <v>164</v>
      </c>
      <c r="AU385" s="17" t="s">
        <v>88</v>
      </c>
    </row>
    <row r="386" s="14" customFormat="1">
      <c r="A386" s="14"/>
      <c r="B386" s="237"/>
      <c r="C386" s="238"/>
      <c r="D386" s="228" t="s">
        <v>166</v>
      </c>
      <c r="E386" s="238"/>
      <c r="F386" s="240" t="s">
        <v>624</v>
      </c>
      <c r="G386" s="238"/>
      <c r="H386" s="241">
        <v>959.30999999999995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7" t="s">
        <v>166</v>
      </c>
      <c r="AU386" s="247" t="s">
        <v>88</v>
      </c>
      <c r="AV386" s="14" t="s">
        <v>88</v>
      </c>
      <c r="AW386" s="14" t="s">
        <v>4</v>
      </c>
      <c r="AX386" s="14" t="s">
        <v>86</v>
      </c>
      <c r="AY386" s="247" t="s">
        <v>156</v>
      </c>
    </row>
    <row r="387" s="2" customFormat="1" ht="44.25" customHeight="1">
      <c r="A387" s="39"/>
      <c r="B387" s="40"/>
      <c r="C387" s="207" t="s">
        <v>625</v>
      </c>
      <c r="D387" s="207" t="s">
        <v>158</v>
      </c>
      <c r="E387" s="208" t="s">
        <v>626</v>
      </c>
      <c r="F387" s="209" t="s">
        <v>627</v>
      </c>
      <c r="G387" s="210" t="s">
        <v>356</v>
      </c>
      <c r="H387" s="211">
        <v>307.55399999999997</v>
      </c>
      <c r="I387" s="212"/>
      <c r="J387" s="213">
        <f>ROUND(I387*H387,2)</f>
        <v>0</v>
      </c>
      <c r="K387" s="214"/>
      <c r="L387" s="45"/>
      <c r="M387" s="215" t="s">
        <v>32</v>
      </c>
      <c r="N387" s="216" t="s">
        <v>49</v>
      </c>
      <c r="O387" s="85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9" t="s">
        <v>162</v>
      </c>
      <c r="AT387" s="219" t="s">
        <v>158</v>
      </c>
      <c r="AU387" s="219" t="s">
        <v>88</v>
      </c>
      <c r="AY387" s="17" t="s">
        <v>156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17" t="s">
        <v>86</v>
      </c>
      <c r="BK387" s="220">
        <f>ROUND(I387*H387,2)</f>
        <v>0</v>
      </c>
      <c r="BL387" s="17" t="s">
        <v>162</v>
      </c>
      <c r="BM387" s="219" t="s">
        <v>628</v>
      </c>
    </row>
    <row r="388" s="2" customFormat="1">
      <c r="A388" s="39"/>
      <c r="B388" s="40"/>
      <c r="C388" s="41"/>
      <c r="D388" s="221" t="s">
        <v>164</v>
      </c>
      <c r="E388" s="41"/>
      <c r="F388" s="222" t="s">
        <v>629</v>
      </c>
      <c r="G388" s="41"/>
      <c r="H388" s="41"/>
      <c r="I388" s="223"/>
      <c r="J388" s="41"/>
      <c r="K388" s="41"/>
      <c r="L388" s="45"/>
      <c r="M388" s="224"/>
      <c r="N388" s="225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7" t="s">
        <v>164</v>
      </c>
      <c r="AU388" s="17" t="s">
        <v>88</v>
      </c>
    </row>
    <row r="389" s="13" customFormat="1">
      <c r="A389" s="13"/>
      <c r="B389" s="226"/>
      <c r="C389" s="227"/>
      <c r="D389" s="228" t="s">
        <v>166</v>
      </c>
      <c r="E389" s="229" t="s">
        <v>32</v>
      </c>
      <c r="F389" s="230" t="s">
        <v>630</v>
      </c>
      <c r="G389" s="227"/>
      <c r="H389" s="229" t="s">
        <v>32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166</v>
      </c>
      <c r="AU389" s="236" t="s">
        <v>88</v>
      </c>
      <c r="AV389" s="13" t="s">
        <v>86</v>
      </c>
      <c r="AW389" s="13" t="s">
        <v>39</v>
      </c>
      <c r="AX389" s="13" t="s">
        <v>78</v>
      </c>
      <c r="AY389" s="236" t="s">
        <v>156</v>
      </c>
    </row>
    <row r="390" s="14" customFormat="1">
      <c r="A390" s="14"/>
      <c r="B390" s="237"/>
      <c r="C390" s="238"/>
      <c r="D390" s="228" t="s">
        <v>166</v>
      </c>
      <c r="E390" s="239" t="s">
        <v>32</v>
      </c>
      <c r="F390" s="240" t="s">
        <v>616</v>
      </c>
      <c r="G390" s="238"/>
      <c r="H390" s="241">
        <v>28.710000000000001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166</v>
      </c>
      <c r="AU390" s="247" t="s">
        <v>88</v>
      </c>
      <c r="AV390" s="14" t="s">
        <v>88</v>
      </c>
      <c r="AW390" s="14" t="s">
        <v>39</v>
      </c>
      <c r="AX390" s="14" t="s">
        <v>78</v>
      </c>
      <c r="AY390" s="247" t="s">
        <v>156</v>
      </c>
    </row>
    <row r="391" s="13" customFormat="1">
      <c r="A391" s="13"/>
      <c r="B391" s="226"/>
      <c r="C391" s="227"/>
      <c r="D391" s="228" t="s">
        <v>166</v>
      </c>
      <c r="E391" s="229" t="s">
        <v>32</v>
      </c>
      <c r="F391" s="230" t="s">
        <v>631</v>
      </c>
      <c r="G391" s="227"/>
      <c r="H391" s="229" t="s">
        <v>32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166</v>
      </c>
      <c r="AU391" s="236" t="s">
        <v>88</v>
      </c>
      <c r="AV391" s="13" t="s">
        <v>86</v>
      </c>
      <c r="AW391" s="13" t="s">
        <v>39</v>
      </c>
      <c r="AX391" s="13" t="s">
        <v>78</v>
      </c>
      <c r="AY391" s="236" t="s">
        <v>156</v>
      </c>
    </row>
    <row r="392" s="14" customFormat="1">
      <c r="A392" s="14"/>
      <c r="B392" s="237"/>
      <c r="C392" s="238"/>
      <c r="D392" s="228" t="s">
        <v>166</v>
      </c>
      <c r="E392" s="239" t="s">
        <v>32</v>
      </c>
      <c r="F392" s="240" t="s">
        <v>632</v>
      </c>
      <c r="G392" s="238"/>
      <c r="H392" s="241">
        <v>278.84399999999999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166</v>
      </c>
      <c r="AU392" s="247" t="s">
        <v>88</v>
      </c>
      <c r="AV392" s="14" t="s">
        <v>88</v>
      </c>
      <c r="AW392" s="14" t="s">
        <v>39</v>
      </c>
      <c r="AX392" s="14" t="s">
        <v>78</v>
      </c>
      <c r="AY392" s="247" t="s">
        <v>156</v>
      </c>
    </row>
    <row r="393" s="15" customFormat="1">
      <c r="A393" s="15"/>
      <c r="B393" s="248"/>
      <c r="C393" s="249"/>
      <c r="D393" s="228" t="s">
        <v>166</v>
      </c>
      <c r="E393" s="250" t="s">
        <v>32</v>
      </c>
      <c r="F393" s="251" t="s">
        <v>175</v>
      </c>
      <c r="G393" s="249"/>
      <c r="H393" s="252">
        <v>307.55399999999997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166</v>
      </c>
      <c r="AU393" s="258" t="s">
        <v>88</v>
      </c>
      <c r="AV393" s="15" t="s">
        <v>162</v>
      </c>
      <c r="AW393" s="15" t="s">
        <v>39</v>
      </c>
      <c r="AX393" s="15" t="s">
        <v>86</v>
      </c>
      <c r="AY393" s="258" t="s">
        <v>156</v>
      </c>
    </row>
    <row r="394" s="2" customFormat="1" ht="44.25" customHeight="1">
      <c r="A394" s="39"/>
      <c r="B394" s="40"/>
      <c r="C394" s="207" t="s">
        <v>633</v>
      </c>
      <c r="D394" s="207" t="s">
        <v>158</v>
      </c>
      <c r="E394" s="208" t="s">
        <v>634</v>
      </c>
      <c r="F394" s="209" t="s">
        <v>635</v>
      </c>
      <c r="G394" s="210" t="s">
        <v>356</v>
      </c>
      <c r="H394" s="211">
        <v>21.780000000000001</v>
      </c>
      <c r="I394" s="212"/>
      <c r="J394" s="213">
        <f>ROUND(I394*H394,2)</f>
        <v>0</v>
      </c>
      <c r="K394" s="214"/>
      <c r="L394" s="45"/>
      <c r="M394" s="215" t="s">
        <v>32</v>
      </c>
      <c r="N394" s="216" t="s">
        <v>49</v>
      </c>
      <c r="O394" s="85"/>
      <c r="P394" s="217">
        <f>O394*H394</f>
        <v>0</v>
      </c>
      <c r="Q394" s="217">
        <v>0</v>
      </c>
      <c r="R394" s="217">
        <f>Q394*H394</f>
        <v>0</v>
      </c>
      <c r="S394" s="217">
        <v>0</v>
      </c>
      <c r="T394" s="21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9" t="s">
        <v>162</v>
      </c>
      <c r="AT394" s="219" t="s">
        <v>158</v>
      </c>
      <c r="AU394" s="219" t="s">
        <v>88</v>
      </c>
      <c r="AY394" s="17" t="s">
        <v>156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17" t="s">
        <v>86</v>
      </c>
      <c r="BK394" s="220">
        <f>ROUND(I394*H394,2)</f>
        <v>0</v>
      </c>
      <c r="BL394" s="17" t="s">
        <v>162</v>
      </c>
      <c r="BM394" s="219" t="s">
        <v>636</v>
      </c>
    </row>
    <row r="395" s="2" customFormat="1">
      <c r="A395" s="39"/>
      <c r="B395" s="40"/>
      <c r="C395" s="41"/>
      <c r="D395" s="221" t="s">
        <v>164</v>
      </c>
      <c r="E395" s="41"/>
      <c r="F395" s="222" t="s">
        <v>637</v>
      </c>
      <c r="G395" s="41"/>
      <c r="H395" s="41"/>
      <c r="I395" s="223"/>
      <c r="J395" s="41"/>
      <c r="K395" s="41"/>
      <c r="L395" s="45"/>
      <c r="M395" s="224"/>
      <c r="N395" s="225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7" t="s">
        <v>164</v>
      </c>
      <c r="AU395" s="17" t="s">
        <v>88</v>
      </c>
    </row>
    <row r="396" s="12" customFormat="1" ht="22.8" customHeight="1">
      <c r="A396" s="12"/>
      <c r="B396" s="191"/>
      <c r="C396" s="192"/>
      <c r="D396" s="193" t="s">
        <v>77</v>
      </c>
      <c r="E396" s="205" t="s">
        <v>638</v>
      </c>
      <c r="F396" s="205" t="s">
        <v>639</v>
      </c>
      <c r="G396" s="192"/>
      <c r="H396" s="192"/>
      <c r="I396" s="195"/>
      <c r="J396" s="206">
        <f>BK396</f>
        <v>0</v>
      </c>
      <c r="K396" s="192"/>
      <c r="L396" s="197"/>
      <c r="M396" s="198"/>
      <c r="N396" s="199"/>
      <c r="O396" s="199"/>
      <c r="P396" s="200">
        <f>SUM(P397:P398)</f>
        <v>0</v>
      </c>
      <c r="Q396" s="199"/>
      <c r="R396" s="200">
        <f>SUM(R397:R398)</f>
        <v>0</v>
      </c>
      <c r="S396" s="199"/>
      <c r="T396" s="201">
        <f>SUM(T397:T398)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2" t="s">
        <v>86</v>
      </c>
      <c r="AT396" s="203" t="s">
        <v>77</v>
      </c>
      <c r="AU396" s="203" t="s">
        <v>86</v>
      </c>
      <c r="AY396" s="202" t="s">
        <v>156</v>
      </c>
      <c r="BK396" s="204">
        <f>SUM(BK397:BK398)</f>
        <v>0</v>
      </c>
    </row>
    <row r="397" s="2" customFormat="1" ht="37.8" customHeight="1">
      <c r="A397" s="39"/>
      <c r="B397" s="40"/>
      <c r="C397" s="207" t="s">
        <v>640</v>
      </c>
      <c r="D397" s="207" t="s">
        <v>158</v>
      </c>
      <c r="E397" s="208" t="s">
        <v>641</v>
      </c>
      <c r="F397" s="209" t="s">
        <v>642</v>
      </c>
      <c r="G397" s="210" t="s">
        <v>356</v>
      </c>
      <c r="H397" s="211">
        <v>84.063000000000002</v>
      </c>
      <c r="I397" s="212"/>
      <c r="J397" s="213">
        <f>ROUND(I397*H397,2)</f>
        <v>0</v>
      </c>
      <c r="K397" s="214"/>
      <c r="L397" s="45"/>
      <c r="M397" s="215" t="s">
        <v>32</v>
      </c>
      <c r="N397" s="216" t="s">
        <v>49</v>
      </c>
      <c r="O397" s="85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9" t="s">
        <v>162</v>
      </c>
      <c r="AT397" s="219" t="s">
        <v>158</v>
      </c>
      <c r="AU397" s="219" t="s">
        <v>88</v>
      </c>
      <c r="AY397" s="17" t="s">
        <v>156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17" t="s">
        <v>86</v>
      </c>
      <c r="BK397" s="220">
        <f>ROUND(I397*H397,2)</f>
        <v>0</v>
      </c>
      <c r="BL397" s="17" t="s">
        <v>162</v>
      </c>
      <c r="BM397" s="219" t="s">
        <v>643</v>
      </c>
    </row>
    <row r="398" s="2" customFormat="1">
      <c r="A398" s="39"/>
      <c r="B398" s="40"/>
      <c r="C398" s="41"/>
      <c r="D398" s="221" t="s">
        <v>164</v>
      </c>
      <c r="E398" s="41"/>
      <c r="F398" s="222" t="s">
        <v>644</v>
      </c>
      <c r="G398" s="41"/>
      <c r="H398" s="41"/>
      <c r="I398" s="223"/>
      <c r="J398" s="41"/>
      <c r="K398" s="41"/>
      <c r="L398" s="45"/>
      <c r="M398" s="224"/>
      <c r="N398" s="225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7" t="s">
        <v>164</v>
      </c>
      <c r="AU398" s="17" t="s">
        <v>88</v>
      </c>
    </row>
    <row r="399" s="12" customFormat="1" ht="25.92" customHeight="1">
      <c r="A399" s="12"/>
      <c r="B399" s="191"/>
      <c r="C399" s="192"/>
      <c r="D399" s="193" t="s">
        <v>77</v>
      </c>
      <c r="E399" s="194" t="s">
        <v>282</v>
      </c>
      <c r="F399" s="194" t="s">
        <v>645</v>
      </c>
      <c r="G399" s="192"/>
      <c r="H399" s="192"/>
      <c r="I399" s="195"/>
      <c r="J399" s="196">
        <f>BK399</f>
        <v>0</v>
      </c>
      <c r="K399" s="192"/>
      <c r="L399" s="197"/>
      <c r="M399" s="198"/>
      <c r="N399" s="199"/>
      <c r="O399" s="199"/>
      <c r="P399" s="200">
        <f>P400</f>
        <v>0</v>
      </c>
      <c r="Q399" s="199"/>
      <c r="R399" s="200">
        <f>R400</f>
        <v>0.19359900000000002</v>
      </c>
      <c r="S399" s="199"/>
      <c r="T399" s="201">
        <f>T400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2" t="s">
        <v>176</v>
      </c>
      <c r="AT399" s="203" t="s">
        <v>77</v>
      </c>
      <c r="AU399" s="203" t="s">
        <v>78</v>
      </c>
      <c r="AY399" s="202" t="s">
        <v>156</v>
      </c>
      <c r="BK399" s="204">
        <f>BK400</f>
        <v>0</v>
      </c>
    </row>
    <row r="400" s="12" customFormat="1" ht="22.8" customHeight="1">
      <c r="A400" s="12"/>
      <c r="B400" s="191"/>
      <c r="C400" s="192"/>
      <c r="D400" s="193" t="s">
        <v>77</v>
      </c>
      <c r="E400" s="205" t="s">
        <v>646</v>
      </c>
      <c r="F400" s="205" t="s">
        <v>647</v>
      </c>
      <c r="G400" s="192"/>
      <c r="H400" s="192"/>
      <c r="I400" s="195"/>
      <c r="J400" s="206">
        <f>BK400</f>
        <v>0</v>
      </c>
      <c r="K400" s="192"/>
      <c r="L400" s="197"/>
      <c r="M400" s="198"/>
      <c r="N400" s="199"/>
      <c r="O400" s="199"/>
      <c r="P400" s="200">
        <f>SUM(P401:P414)</f>
        <v>0</v>
      </c>
      <c r="Q400" s="199"/>
      <c r="R400" s="200">
        <f>SUM(R401:R414)</f>
        <v>0.19359900000000002</v>
      </c>
      <c r="S400" s="199"/>
      <c r="T400" s="201">
        <f>SUM(T401:T414)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2" t="s">
        <v>176</v>
      </c>
      <c r="AT400" s="203" t="s">
        <v>77</v>
      </c>
      <c r="AU400" s="203" t="s">
        <v>86</v>
      </c>
      <c r="AY400" s="202" t="s">
        <v>156</v>
      </c>
      <c r="BK400" s="204">
        <f>SUM(BK401:BK414)</f>
        <v>0</v>
      </c>
    </row>
    <row r="401" s="2" customFormat="1" ht="44.25" customHeight="1">
      <c r="A401" s="39"/>
      <c r="B401" s="40"/>
      <c r="C401" s="207" t="s">
        <v>648</v>
      </c>
      <c r="D401" s="207" t="s">
        <v>158</v>
      </c>
      <c r="E401" s="208" t="s">
        <v>649</v>
      </c>
      <c r="F401" s="209" t="s">
        <v>650</v>
      </c>
      <c r="G401" s="210" t="s">
        <v>448</v>
      </c>
      <c r="H401" s="211">
        <v>42</v>
      </c>
      <c r="I401" s="212"/>
      <c r="J401" s="213">
        <f>ROUND(I401*H401,2)</f>
        <v>0</v>
      </c>
      <c r="K401" s="214"/>
      <c r="L401" s="45"/>
      <c r="M401" s="215" t="s">
        <v>32</v>
      </c>
      <c r="N401" s="216" t="s">
        <v>49</v>
      </c>
      <c r="O401" s="85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9" t="s">
        <v>544</v>
      </c>
      <c r="AT401" s="219" t="s">
        <v>158</v>
      </c>
      <c r="AU401" s="219" t="s">
        <v>88</v>
      </c>
      <c r="AY401" s="17" t="s">
        <v>156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17" t="s">
        <v>86</v>
      </c>
      <c r="BK401" s="220">
        <f>ROUND(I401*H401,2)</f>
        <v>0</v>
      </c>
      <c r="BL401" s="17" t="s">
        <v>544</v>
      </c>
      <c r="BM401" s="219" t="s">
        <v>651</v>
      </c>
    </row>
    <row r="402" s="2" customFormat="1">
      <c r="A402" s="39"/>
      <c r="B402" s="40"/>
      <c r="C402" s="41"/>
      <c r="D402" s="221" t="s">
        <v>164</v>
      </c>
      <c r="E402" s="41"/>
      <c r="F402" s="222" t="s">
        <v>652</v>
      </c>
      <c r="G402" s="41"/>
      <c r="H402" s="41"/>
      <c r="I402" s="223"/>
      <c r="J402" s="41"/>
      <c r="K402" s="41"/>
      <c r="L402" s="45"/>
      <c r="M402" s="224"/>
      <c r="N402" s="225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7" t="s">
        <v>164</v>
      </c>
      <c r="AU402" s="17" t="s">
        <v>88</v>
      </c>
    </row>
    <row r="403" s="13" customFormat="1">
      <c r="A403" s="13"/>
      <c r="B403" s="226"/>
      <c r="C403" s="227"/>
      <c r="D403" s="228" t="s">
        <v>166</v>
      </c>
      <c r="E403" s="229" t="s">
        <v>32</v>
      </c>
      <c r="F403" s="230" t="s">
        <v>653</v>
      </c>
      <c r="G403" s="227"/>
      <c r="H403" s="229" t="s">
        <v>32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166</v>
      </c>
      <c r="AU403" s="236" t="s">
        <v>88</v>
      </c>
      <c r="AV403" s="13" t="s">
        <v>86</v>
      </c>
      <c r="AW403" s="13" t="s">
        <v>39</v>
      </c>
      <c r="AX403" s="13" t="s">
        <v>78</v>
      </c>
      <c r="AY403" s="236" t="s">
        <v>156</v>
      </c>
    </row>
    <row r="404" s="14" customFormat="1">
      <c r="A404" s="14"/>
      <c r="B404" s="237"/>
      <c r="C404" s="238"/>
      <c r="D404" s="228" t="s">
        <v>166</v>
      </c>
      <c r="E404" s="239" t="s">
        <v>32</v>
      </c>
      <c r="F404" s="240" t="s">
        <v>654</v>
      </c>
      <c r="G404" s="238"/>
      <c r="H404" s="241">
        <v>42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166</v>
      </c>
      <c r="AU404" s="247" t="s">
        <v>88</v>
      </c>
      <c r="AV404" s="14" t="s">
        <v>88</v>
      </c>
      <c r="AW404" s="14" t="s">
        <v>39</v>
      </c>
      <c r="AX404" s="14" t="s">
        <v>86</v>
      </c>
      <c r="AY404" s="247" t="s">
        <v>156</v>
      </c>
    </row>
    <row r="405" s="2" customFormat="1" ht="16.5" customHeight="1">
      <c r="A405" s="39"/>
      <c r="B405" s="40"/>
      <c r="C405" s="259" t="s">
        <v>655</v>
      </c>
      <c r="D405" s="259" t="s">
        <v>282</v>
      </c>
      <c r="E405" s="260" t="s">
        <v>656</v>
      </c>
      <c r="F405" s="261" t="s">
        <v>657</v>
      </c>
      <c r="G405" s="262" t="s">
        <v>448</v>
      </c>
      <c r="H405" s="263">
        <v>44.100000000000001</v>
      </c>
      <c r="I405" s="264"/>
      <c r="J405" s="265">
        <f>ROUND(I405*H405,2)</f>
        <v>0</v>
      </c>
      <c r="K405" s="266"/>
      <c r="L405" s="267"/>
      <c r="M405" s="268" t="s">
        <v>32</v>
      </c>
      <c r="N405" s="269" t="s">
        <v>49</v>
      </c>
      <c r="O405" s="85"/>
      <c r="P405" s="217">
        <f>O405*H405</f>
        <v>0</v>
      </c>
      <c r="Q405" s="217">
        <v>0.0037000000000000002</v>
      </c>
      <c r="R405" s="217">
        <f>Q405*H405</f>
        <v>0.16317000000000001</v>
      </c>
      <c r="S405" s="217">
        <v>0</v>
      </c>
      <c r="T405" s="21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9" t="s">
        <v>658</v>
      </c>
      <c r="AT405" s="219" t="s">
        <v>282</v>
      </c>
      <c r="AU405" s="219" t="s">
        <v>88</v>
      </c>
      <c r="AY405" s="17" t="s">
        <v>156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17" t="s">
        <v>86</v>
      </c>
      <c r="BK405" s="220">
        <f>ROUND(I405*H405,2)</f>
        <v>0</v>
      </c>
      <c r="BL405" s="17" t="s">
        <v>658</v>
      </c>
      <c r="BM405" s="219" t="s">
        <v>659</v>
      </c>
    </row>
    <row r="406" s="14" customFormat="1">
      <c r="A406" s="14"/>
      <c r="B406" s="237"/>
      <c r="C406" s="238"/>
      <c r="D406" s="228" t="s">
        <v>166</v>
      </c>
      <c r="E406" s="238"/>
      <c r="F406" s="240" t="s">
        <v>660</v>
      </c>
      <c r="G406" s="238"/>
      <c r="H406" s="241">
        <v>44.100000000000001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166</v>
      </c>
      <c r="AU406" s="247" t="s">
        <v>88</v>
      </c>
      <c r="AV406" s="14" t="s">
        <v>88</v>
      </c>
      <c r="AW406" s="14" t="s">
        <v>4</v>
      </c>
      <c r="AX406" s="14" t="s">
        <v>86</v>
      </c>
      <c r="AY406" s="247" t="s">
        <v>156</v>
      </c>
    </row>
    <row r="407" s="2" customFormat="1" ht="37.8" customHeight="1">
      <c r="A407" s="39"/>
      <c r="B407" s="40"/>
      <c r="C407" s="207" t="s">
        <v>661</v>
      </c>
      <c r="D407" s="207" t="s">
        <v>158</v>
      </c>
      <c r="E407" s="208" t="s">
        <v>662</v>
      </c>
      <c r="F407" s="209" t="s">
        <v>663</v>
      </c>
      <c r="G407" s="210" t="s">
        <v>448</v>
      </c>
      <c r="H407" s="211">
        <v>42</v>
      </c>
      <c r="I407" s="212"/>
      <c r="J407" s="213">
        <f>ROUND(I407*H407,2)</f>
        <v>0</v>
      </c>
      <c r="K407" s="214"/>
      <c r="L407" s="45"/>
      <c r="M407" s="215" t="s">
        <v>32</v>
      </c>
      <c r="N407" s="216" t="s">
        <v>49</v>
      </c>
      <c r="O407" s="85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9" t="s">
        <v>544</v>
      </c>
      <c r="AT407" s="219" t="s">
        <v>158</v>
      </c>
      <c r="AU407" s="219" t="s">
        <v>88</v>
      </c>
      <c r="AY407" s="17" t="s">
        <v>156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17" t="s">
        <v>86</v>
      </c>
      <c r="BK407" s="220">
        <f>ROUND(I407*H407,2)</f>
        <v>0</v>
      </c>
      <c r="BL407" s="17" t="s">
        <v>544</v>
      </c>
      <c r="BM407" s="219" t="s">
        <v>664</v>
      </c>
    </row>
    <row r="408" s="2" customFormat="1">
      <c r="A408" s="39"/>
      <c r="B408" s="40"/>
      <c r="C408" s="41"/>
      <c r="D408" s="221" t="s">
        <v>164</v>
      </c>
      <c r="E408" s="41"/>
      <c r="F408" s="222" t="s">
        <v>665</v>
      </c>
      <c r="G408" s="41"/>
      <c r="H408" s="41"/>
      <c r="I408" s="223"/>
      <c r="J408" s="41"/>
      <c r="K408" s="41"/>
      <c r="L408" s="45"/>
      <c r="M408" s="224"/>
      <c r="N408" s="225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7" t="s">
        <v>164</v>
      </c>
      <c r="AU408" s="17" t="s">
        <v>88</v>
      </c>
    </row>
    <row r="409" s="13" customFormat="1">
      <c r="A409" s="13"/>
      <c r="B409" s="226"/>
      <c r="C409" s="227"/>
      <c r="D409" s="228" t="s">
        <v>166</v>
      </c>
      <c r="E409" s="229" t="s">
        <v>32</v>
      </c>
      <c r="F409" s="230" t="s">
        <v>666</v>
      </c>
      <c r="G409" s="227"/>
      <c r="H409" s="229" t="s">
        <v>32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166</v>
      </c>
      <c r="AU409" s="236" t="s">
        <v>88</v>
      </c>
      <c r="AV409" s="13" t="s">
        <v>86</v>
      </c>
      <c r="AW409" s="13" t="s">
        <v>39</v>
      </c>
      <c r="AX409" s="13" t="s">
        <v>78</v>
      </c>
      <c r="AY409" s="236" t="s">
        <v>156</v>
      </c>
    </row>
    <row r="410" s="14" customFormat="1">
      <c r="A410" s="14"/>
      <c r="B410" s="237"/>
      <c r="C410" s="238"/>
      <c r="D410" s="228" t="s">
        <v>166</v>
      </c>
      <c r="E410" s="239" t="s">
        <v>32</v>
      </c>
      <c r="F410" s="240" t="s">
        <v>654</v>
      </c>
      <c r="G410" s="238"/>
      <c r="H410" s="241">
        <v>42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166</v>
      </c>
      <c r="AU410" s="247" t="s">
        <v>88</v>
      </c>
      <c r="AV410" s="14" t="s">
        <v>88</v>
      </c>
      <c r="AW410" s="14" t="s">
        <v>39</v>
      </c>
      <c r="AX410" s="14" t="s">
        <v>86</v>
      </c>
      <c r="AY410" s="247" t="s">
        <v>156</v>
      </c>
    </row>
    <row r="411" s="2" customFormat="1" ht="33" customHeight="1">
      <c r="A411" s="39"/>
      <c r="B411" s="40"/>
      <c r="C411" s="259" t="s">
        <v>667</v>
      </c>
      <c r="D411" s="259" t="s">
        <v>282</v>
      </c>
      <c r="E411" s="260" t="s">
        <v>668</v>
      </c>
      <c r="F411" s="261" t="s">
        <v>669</v>
      </c>
      <c r="G411" s="262" t="s">
        <v>448</v>
      </c>
      <c r="H411" s="263">
        <v>44.100000000000001</v>
      </c>
      <c r="I411" s="264"/>
      <c r="J411" s="265">
        <f>ROUND(I411*H411,2)</f>
        <v>0</v>
      </c>
      <c r="K411" s="266"/>
      <c r="L411" s="267"/>
      <c r="M411" s="268" t="s">
        <v>32</v>
      </c>
      <c r="N411" s="269" t="s">
        <v>49</v>
      </c>
      <c r="O411" s="85"/>
      <c r="P411" s="217">
        <f>O411*H411</f>
        <v>0</v>
      </c>
      <c r="Q411" s="217">
        <v>0.00068999999999999997</v>
      </c>
      <c r="R411" s="217">
        <f>Q411*H411</f>
        <v>0.030429000000000001</v>
      </c>
      <c r="S411" s="217">
        <v>0</v>
      </c>
      <c r="T411" s="21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9" t="s">
        <v>658</v>
      </c>
      <c r="AT411" s="219" t="s">
        <v>282</v>
      </c>
      <c r="AU411" s="219" t="s">
        <v>88</v>
      </c>
      <c r="AY411" s="17" t="s">
        <v>156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17" t="s">
        <v>86</v>
      </c>
      <c r="BK411" s="220">
        <f>ROUND(I411*H411,2)</f>
        <v>0</v>
      </c>
      <c r="BL411" s="17" t="s">
        <v>658</v>
      </c>
      <c r="BM411" s="219" t="s">
        <v>670</v>
      </c>
    </row>
    <row r="412" s="14" customFormat="1">
      <c r="A412" s="14"/>
      <c r="B412" s="237"/>
      <c r="C412" s="238"/>
      <c r="D412" s="228" t="s">
        <v>166</v>
      </c>
      <c r="E412" s="238"/>
      <c r="F412" s="240" t="s">
        <v>660</v>
      </c>
      <c r="G412" s="238"/>
      <c r="H412" s="241">
        <v>44.100000000000001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166</v>
      </c>
      <c r="AU412" s="247" t="s">
        <v>88</v>
      </c>
      <c r="AV412" s="14" t="s">
        <v>88</v>
      </c>
      <c r="AW412" s="14" t="s">
        <v>4</v>
      </c>
      <c r="AX412" s="14" t="s">
        <v>86</v>
      </c>
      <c r="AY412" s="247" t="s">
        <v>156</v>
      </c>
    </row>
    <row r="413" s="2" customFormat="1" ht="33" customHeight="1">
      <c r="A413" s="39"/>
      <c r="B413" s="40"/>
      <c r="C413" s="207" t="s">
        <v>671</v>
      </c>
      <c r="D413" s="207" t="s">
        <v>158</v>
      </c>
      <c r="E413" s="208" t="s">
        <v>672</v>
      </c>
      <c r="F413" s="209" t="s">
        <v>673</v>
      </c>
      <c r="G413" s="210" t="s">
        <v>356</v>
      </c>
      <c r="H413" s="211">
        <v>0.19400000000000001</v>
      </c>
      <c r="I413" s="212"/>
      <c r="J413" s="213">
        <f>ROUND(I413*H413,2)</f>
        <v>0</v>
      </c>
      <c r="K413" s="214"/>
      <c r="L413" s="45"/>
      <c r="M413" s="215" t="s">
        <v>32</v>
      </c>
      <c r="N413" s="216" t="s">
        <v>49</v>
      </c>
      <c r="O413" s="85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9" t="s">
        <v>544</v>
      </c>
      <c r="AT413" s="219" t="s">
        <v>158</v>
      </c>
      <c r="AU413" s="219" t="s">
        <v>88</v>
      </c>
      <c r="AY413" s="17" t="s">
        <v>156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17" t="s">
        <v>86</v>
      </c>
      <c r="BK413" s="220">
        <f>ROUND(I413*H413,2)</f>
        <v>0</v>
      </c>
      <c r="BL413" s="17" t="s">
        <v>544</v>
      </c>
      <c r="BM413" s="219" t="s">
        <v>674</v>
      </c>
    </row>
    <row r="414" s="2" customFormat="1">
      <c r="A414" s="39"/>
      <c r="B414" s="40"/>
      <c r="C414" s="41"/>
      <c r="D414" s="221" t="s">
        <v>164</v>
      </c>
      <c r="E414" s="41"/>
      <c r="F414" s="222" t="s">
        <v>675</v>
      </c>
      <c r="G414" s="41"/>
      <c r="H414" s="41"/>
      <c r="I414" s="223"/>
      <c r="J414" s="41"/>
      <c r="K414" s="41"/>
      <c r="L414" s="45"/>
      <c r="M414" s="271"/>
      <c r="N414" s="272"/>
      <c r="O414" s="273"/>
      <c r="P414" s="273"/>
      <c r="Q414" s="273"/>
      <c r="R414" s="273"/>
      <c r="S414" s="273"/>
      <c r="T414" s="274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7" t="s">
        <v>164</v>
      </c>
      <c r="AU414" s="17" t="s">
        <v>88</v>
      </c>
    </row>
    <row r="415" s="2" customFormat="1" ht="6.96" customHeight="1">
      <c r="A415" s="39"/>
      <c r="B415" s="60"/>
      <c r="C415" s="61"/>
      <c r="D415" s="61"/>
      <c r="E415" s="61"/>
      <c r="F415" s="61"/>
      <c r="G415" s="61"/>
      <c r="H415" s="61"/>
      <c r="I415" s="61"/>
      <c r="J415" s="61"/>
      <c r="K415" s="61"/>
      <c r="L415" s="45"/>
      <c r="M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</sheetData>
  <sheetProtection sheet="1" autoFilter="0" formatColumns="0" formatRows="0" objects="1" scenarios="1" spinCount="100000" saltValue="hITkT75UjJBnkMlfb59X/2+IQMaDWXgk8rUFbkVICfNeqbPY636BGBAWud4KkdJpW7OxAsyBXG0hf9S+KtYXGQ==" hashValue="/VFPPB5qgNGmE2sGVQT69L3JvdIv1c/HqHoZH9ZCx2pqE4D+0UO2fvhJkSbZnVGooSic48SjF2a/MBIqGZKBEw==" algorithmName="SHA-512" password="CC35"/>
  <autoFilter ref="C87:K41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2251101"/>
    <hyperlink ref="F96" r:id="rId2" display="https://podminky.urs.cz/item/CS_URS_2024_01/113107162"/>
    <hyperlink ref="F101" r:id="rId3" display="https://podminky.urs.cz/item/CS_URS_2024_01/113107182"/>
    <hyperlink ref="F106" r:id="rId4" display="https://podminky.urs.cz/item/CS_URS_2024_01/119005151"/>
    <hyperlink ref="F113" r:id="rId5" display="https://podminky.urs.cz/item/CS_URS_2024_01/121151113"/>
    <hyperlink ref="F118" r:id="rId6" display="https://podminky.urs.cz/item/CS_URS_2024_01/131251104"/>
    <hyperlink ref="F123" r:id="rId7" display="https://podminky.urs.cz/item/CS_URS_2024_01/132251101"/>
    <hyperlink ref="F128" r:id="rId8" display="https://podminky.urs.cz/item/CS_URS_2024_01/139001101"/>
    <hyperlink ref="F133" r:id="rId9" display="https://podminky.urs.cz/item/CS_URS_2024_01/162201421"/>
    <hyperlink ref="F135" r:id="rId10" display="https://podminky.urs.cz/item/CS_URS_2024_01/162251102"/>
    <hyperlink ref="F148" r:id="rId11" display="https://podminky.urs.cz/item/CS_URS_2024_01/162301971"/>
    <hyperlink ref="F151" r:id="rId12" display="https://podminky.urs.cz/item/CS_URS_2024_01/162751117"/>
    <hyperlink ref="F154" r:id="rId13" display="https://podminky.urs.cz/item/CS_URS_2024_01/162751119"/>
    <hyperlink ref="F158" r:id="rId14" display="https://podminky.urs.cz/item/CS_URS_2024_01/167151101"/>
    <hyperlink ref="F171" r:id="rId15" display="https://podminky.urs.cz/item/CS_URS_2024_01/171151103"/>
    <hyperlink ref="F176" r:id="rId16" display="https://podminky.urs.cz/item/CS_URS_2024_01/181351113"/>
    <hyperlink ref="F181" r:id="rId17" display="https://podminky.urs.cz/item/CS_URS_2024_01/181411131"/>
    <hyperlink ref="F187" r:id="rId18" display="https://podminky.urs.cz/item/CS_URS_2024_01/181951111"/>
    <hyperlink ref="F190" r:id="rId19" display="https://podminky.urs.cz/item/CS_URS_2024_01/181951112"/>
    <hyperlink ref="F196" r:id="rId20" display="https://podminky.urs.cz/item/CS_URS_2024_01/183101221"/>
    <hyperlink ref="F206" r:id="rId21" display="https://podminky.urs.cz/item/CS_URS_2024_01/183101222"/>
    <hyperlink ref="F214" r:id="rId22" display="https://podminky.urs.cz/item/CS_URS_2024_01/184102116"/>
    <hyperlink ref="F223" r:id="rId23" display="https://podminky.urs.cz/item/CS_URS_2024_01/184102118"/>
    <hyperlink ref="F227" r:id="rId24" display="https://podminky.urs.cz/item/CS_URS_2024_01/184215132"/>
    <hyperlink ref="F231" r:id="rId25" display="https://podminky.urs.cz/item/CS_URS_2024_01/184215412"/>
    <hyperlink ref="F239" r:id="rId26" display="https://podminky.urs.cz/item/CS_URS_2024_01/184215413"/>
    <hyperlink ref="F250" r:id="rId27" display="https://podminky.urs.cz/item/CS_URS_2024_01/184401111"/>
    <hyperlink ref="F254" r:id="rId28" display="https://podminky.urs.cz/item/CS_URS_2024_01/184401113"/>
    <hyperlink ref="F258" r:id="rId29" display="https://podminky.urs.cz/item/CS_URS_2024_01/184502114"/>
    <hyperlink ref="F260" r:id="rId30" display="https://podminky.urs.cz/item/CS_URS_2024_01/184502116"/>
    <hyperlink ref="F262" r:id="rId31" display="https://podminky.urs.cz/item/CS_URS_2024_01/184801121"/>
    <hyperlink ref="F264" r:id="rId32" display="https://podminky.urs.cz/item/CS_URS_2024_01/184911431"/>
    <hyperlink ref="F270" r:id="rId33" display="https://podminky.urs.cz/item/CS_URS_2024_01/185804311"/>
    <hyperlink ref="F273" r:id="rId34" display="https://podminky.urs.cz/item/CS_URS_2024_01/185804312"/>
    <hyperlink ref="F276" r:id="rId35" display="https://podminky.urs.cz/item/CS_URS_2024_01/185851121"/>
    <hyperlink ref="F279" r:id="rId36" display="https://podminky.urs.cz/item/CS_URS_2024_01/185851129"/>
    <hyperlink ref="F284" r:id="rId37" display="https://podminky.urs.cz/item/CS_URS_2024_01/211971110"/>
    <hyperlink ref="F289" r:id="rId38" display="https://podminky.urs.cz/item/CS_URS_2024_01/212752101"/>
    <hyperlink ref="F292" r:id="rId39" display="https://podminky.urs.cz/item/CS_URS_2024_01/564851111"/>
    <hyperlink ref="F298" r:id="rId40" display="https://podminky.urs.cz/item/CS_URS_2024_01/564911511"/>
    <hyperlink ref="F301" r:id="rId41" display="https://podminky.urs.cz/item/CS_URS_2024_01/573211111"/>
    <hyperlink ref="F304" r:id="rId42" display="https://podminky.urs.cz/item/CS_URS_2024_01/577133111"/>
    <hyperlink ref="F308" r:id="rId43" display="https://podminky.urs.cz/item/CS_URS_2024_01/596211110"/>
    <hyperlink ref="F314" r:id="rId44" display="https://podminky.urs.cz/item/CS_URS_2024_01/596212210"/>
    <hyperlink ref="F320" r:id="rId45" display="https://podminky.urs.cz/item/CS_URS_2024_01/596212212"/>
    <hyperlink ref="F327" r:id="rId46" display="https://podminky.urs.cz/item/CS_URS_2024_01/914111111"/>
    <hyperlink ref="F337" r:id="rId47" display="https://podminky.urs.cz/item/CS_URS_2024_01/914511111"/>
    <hyperlink ref="F340" r:id="rId48" display="https://podminky.urs.cz/item/CS_URS_2024_01/915211111"/>
    <hyperlink ref="F343" r:id="rId49" display="https://podminky.urs.cz/item/CS_URS_2024_01/915231111"/>
    <hyperlink ref="F346" r:id="rId50" display="https://podminky.urs.cz/item/CS_URS_2024_01/915611111"/>
    <hyperlink ref="F348" r:id="rId51" display="https://podminky.urs.cz/item/CS_URS_2024_01/915621111"/>
    <hyperlink ref="F350" r:id="rId52" display="https://podminky.urs.cz/item/CS_URS_2024_01/916131213"/>
    <hyperlink ref="F360" r:id="rId53" display="https://podminky.urs.cz/item/CS_URS_2024_01/916331112"/>
    <hyperlink ref="F365" r:id="rId54" display="https://podminky.urs.cz/item/CS_URS_2024_01/919732221"/>
    <hyperlink ref="F370" r:id="rId55" display="https://podminky.urs.cz/item/CS_URS_2024_01/919735112"/>
    <hyperlink ref="F376" r:id="rId56" display="https://podminky.urs.cz/item/CS_URS_2024_01/997013811"/>
    <hyperlink ref="F378" r:id="rId57" display="https://podminky.urs.cz/item/CS_URS_2024_01/997221551"/>
    <hyperlink ref="F385" r:id="rId58" display="https://podminky.urs.cz/item/CS_URS_2024_01/997221559"/>
    <hyperlink ref="F388" r:id="rId59" display="https://podminky.urs.cz/item/CS_URS_2024_01/997221873"/>
    <hyperlink ref="F395" r:id="rId60" display="https://podminky.urs.cz/item/CS_URS_2024_01/997221875"/>
    <hyperlink ref="F398" r:id="rId61" display="https://podminky.urs.cz/item/CS_URS_2024_01/998223011"/>
    <hyperlink ref="F402" r:id="rId62" display="https://podminky.urs.cz/item/CS_URS_2024_01/460752111"/>
    <hyperlink ref="F408" r:id="rId63" display="https://podminky.urs.cz/item/CS_URS_2024_01/460791214"/>
    <hyperlink ref="F414" r:id="rId64" display="https://podminky.urs.cz/item/CS_URS_2024_01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0"/>
      <c r="AT3" s="17" t="s">
        <v>88</v>
      </c>
    </row>
    <row r="4" s="1" customFormat="1" ht="24.96" customHeight="1">
      <c r="B4" s="20"/>
      <c r="D4" s="132" t="s">
        <v>103</v>
      </c>
      <c r="L4" s="20"/>
      <c r="M4" s="133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4" t="s">
        <v>16</v>
      </c>
      <c r="L6" s="20"/>
    </row>
    <row r="7" s="1" customFormat="1" ht="16.5" customHeight="1">
      <c r="B7" s="20"/>
      <c r="E7" s="135" t="str">
        <f>'Rekapitulace stavby'!K6</f>
        <v>Řešení dopravní situace u MŠ Plešivec, Český Krumlov</v>
      </c>
      <c r="F7" s="134"/>
      <c r="G7" s="134"/>
      <c r="H7" s="134"/>
      <c r="L7" s="20"/>
    </row>
    <row r="8" s="2" customFormat="1" ht="12" customHeight="1">
      <c r="A8" s="39"/>
      <c r="B8" s="45"/>
      <c r="C8" s="39"/>
      <c r="D8" s="134" t="s">
        <v>117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676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92</v>
      </c>
      <c r="G11" s="39"/>
      <c r="H11" s="39"/>
      <c r="I11" s="134" t="s">
        <v>20</v>
      </c>
      <c r="J11" s="138" t="s">
        <v>32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22</v>
      </c>
      <c r="E12" s="39"/>
      <c r="F12" s="138" t="s">
        <v>23</v>
      </c>
      <c r="G12" s="39"/>
      <c r="H12" s="39"/>
      <c r="I12" s="134" t="s">
        <v>24</v>
      </c>
      <c r="J12" s="139" t="str">
        <f>'Rekapitulace stavby'!AN8</f>
        <v>30. 5. 2024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30</v>
      </c>
      <c r="E14" s="39"/>
      <c r="F14" s="39"/>
      <c r="G14" s="39"/>
      <c r="H14" s="39"/>
      <c r="I14" s="134" t="s">
        <v>31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34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35</v>
      </c>
      <c r="E17" s="39"/>
      <c r="F17" s="39"/>
      <c r="G17" s="39"/>
      <c r="H17" s="39"/>
      <c r="I17" s="134" t="s">
        <v>31</v>
      </c>
      <c r="J17" s="33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8"/>
      <c r="G18" s="138"/>
      <c r="H18" s="138"/>
      <c r="I18" s="134" t="s">
        <v>34</v>
      </c>
      <c r="J18" s="33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37</v>
      </c>
      <c r="E20" s="39"/>
      <c r="F20" s="39"/>
      <c r="G20" s="39"/>
      <c r="H20" s="39"/>
      <c r="I20" s="134" t="s">
        <v>31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38</v>
      </c>
      <c r="F21" s="39"/>
      <c r="G21" s="39"/>
      <c r="H21" s="39"/>
      <c r="I21" s="134" t="s">
        <v>34</v>
      </c>
      <c r="J21" s="138" t="s">
        <v>32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40</v>
      </c>
      <c r="E23" s="39"/>
      <c r="F23" s="39"/>
      <c r="G23" s="39"/>
      <c r="H23" s="39"/>
      <c r="I23" s="134" t="s">
        <v>31</v>
      </c>
      <c r="J23" s="138" t="s">
        <v>32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41</v>
      </c>
      <c r="F24" s="39"/>
      <c r="G24" s="39"/>
      <c r="H24" s="39"/>
      <c r="I24" s="134" t="s">
        <v>34</v>
      </c>
      <c r="J24" s="138" t="s">
        <v>32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42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43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44</v>
      </c>
      <c r="E30" s="39"/>
      <c r="F30" s="39"/>
      <c r="G30" s="39"/>
      <c r="H30" s="39"/>
      <c r="I30" s="39"/>
      <c r="J30" s="146">
        <f>ROUND(J82,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46</v>
      </c>
      <c r="G32" s="39"/>
      <c r="H32" s="39"/>
      <c r="I32" s="147" t="s">
        <v>45</v>
      </c>
      <c r="J32" s="147" t="s">
        <v>47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48</v>
      </c>
      <c r="E33" s="134" t="s">
        <v>49</v>
      </c>
      <c r="F33" s="149">
        <f>ROUND((SUM(BE82:BE150)),  2)</f>
        <v>0</v>
      </c>
      <c r="G33" s="39"/>
      <c r="H33" s="39"/>
      <c r="I33" s="150">
        <v>0.20999999999999999</v>
      </c>
      <c r="J33" s="149">
        <f>ROUND(((SUM(BE82:BE150))*I33),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50</v>
      </c>
      <c r="F34" s="149">
        <f>ROUND((SUM(BF82:BF150)),  2)</f>
        <v>0</v>
      </c>
      <c r="G34" s="39"/>
      <c r="H34" s="39"/>
      <c r="I34" s="150">
        <v>0.12</v>
      </c>
      <c r="J34" s="149">
        <f>ROUND(((SUM(BF82:BF150))*I34),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51</v>
      </c>
      <c r="F35" s="149">
        <f>ROUND((SUM(BG82:BG150)),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52</v>
      </c>
      <c r="F36" s="149">
        <f>ROUND((SUM(BH82:BH150)),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53</v>
      </c>
      <c r="F37" s="149">
        <f>ROUND((SUM(BI82:BI150)),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3" t="s">
        <v>128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Řešení dopravní situace u MŠ Plešivec, Český Krumlov</v>
      </c>
      <c r="F48" s="32"/>
      <c r="G48" s="32"/>
      <c r="H48" s="32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117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SO401 - Veřejné osvětlení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2" t="s">
        <v>22</v>
      </c>
      <c r="D52" s="41"/>
      <c r="E52" s="41"/>
      <c r="F52" s="27" t="str">
        <f>F12</f>
        <v>Český Krumlov</v>
      </c>
      <c r="G52" s="41"/>
      <c r="H52" s="41"/>
      <c r="I52" s="32" t="s">
        <v>24</v>
      </c>
      <c r="J52" s="73" t="str">
        <f>IF(J12="","",J12)</f>
        <v>30. 5. 2024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 xml:space="preserve"> </v>
      </c>
      <c r="G54" s="41"/>
      <c r="H54" s="41"/>
      <c r="I54" s="32" t="s">
        <v>37</v>
      </c>
      <c r="J54" s="37" t="str">
        <f>E21</f>
        <v>Ing. Jan Rambousek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2" t="s">
        <v>35</v>
      </c>
      <c r="D55" s="41"/>
      <c r="E55" s="41"/>
      <c r="F55" s="27" t="str">
        <f>IF(E18="","",E18)</f>
        <v>Vyplň údaj</v>
      </c>
      <c r="G55" s="41"/>
      <c r="H55" s="41"/>
      <c r="I55" s="32" t="s">
        <v>40</v>
      </c>
      <c r="J55" s="37" t="str">
        <f>E24</f>
        <v>Ing. Eva Horčičková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129</v>
      </c>
      <c r="D57" s="164"/>
      <c r="E57" s="164"/>
      <c r="F57" s="164"/>
      <c r="G57" s="164"/>
      <c r="H57" s="164"/>
      <c r="I57" s="164"/>
      <c r="J57" s="165" t="s">
        <v>130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76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131</v>
      </c>
    </row>
    <row r="60" hidden="1" s="9" customFormat="1" ht="24.96" customHeight="1">
      <c r="A60" s="9"/>
      <c r="B60" s="167"/>
      <c r="C60" s="168"/>
      <c r="D60" s="169" t="s">
        <v>139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677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140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/>
    <row r="66" hidden="1"/>
    <row r="67" hidden="1"/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3" t="s">
        <v>141</v>
      </c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2" t="s">
        <v>16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2" t="str">
        <f>E7</f>
        <v>Řešení dopravní situace u MŠ Plešivec, Český Krumlov</v>
      </c>
      <c r="F72" s="32"/>
      <c r="G72" s="32"/>
      <c r="H72" s="32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117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SO401 - Veřejné osvětlení</v>
      </c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22</v>
      </c>
      <c r="D76" s="41"/>
      <c r="E76" s="41"/>
      <c r="F76" s="27" t="str">
        <f>F12</f>
        <v>Český Krumlov</v>
      </c>
      <c r="G76" s="41"/>
      <c r="H76" s="41"/>
      <c r="I76" s="32" t="s">
        <v>24</v>
      </c>
      <c r="J76" s="73" t="str">
        <f>IF(J12="","",J12)</f>
        <v>30. 5. 2024</v>
      </c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2" t="s">
        <v>30</v>
      </c>
      <c r="D78" s="41"/>
      <c r="E78" s="41"/>
      <c r="F78" s="27" t="str">
        <f>E15</f>
        <v xml:space="preserve"> </v>
      </c>
      <c r="G78" s="41"/>
      <c r="H78" s="41"/>
      <c r="I78" s="32" t="s">
        <v>37</v>
      </c>
      <c r="J78" s="37" t="str">
        <f>E21</f>
        <v>Ing. Jan Rambousek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2" t="s">
        <v>35</v>
      </c>
      <c r="D79" s="41"/>
      <c r="E79" s="41"/>
      <c r="F79" s="27" t="str">
        <f>IF(E18="","",E18)</f>
        <v>Vyplň údaj</v>
      </c>
      <c r="G79" s="41"/>
      <c r="H79" s="41"/>
      <c r="I79" s="32" t="s">
        <v>40</v>
      </c>
      <c r="J79" s="37" t="str">
        <f>E24</f>
        <v>Ing. Eva Horčičková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9"/>
      <c r="B81" s="180"/>
      <c r="C81" s="181" t="s">
        <v>142</v>
      </c>
      <c r="D81" s="182" t="s">
        <v>63</v>
      </c>
      <c r="E81" s="182" t="s">
        <v>59</v>
      </c>
      <c r="F81" s="182" t="s">
        <v>60</v>
      </c>
      <c r="G81" s="182" t="s">
        <v>143</v>
      </c>
      <c r="H81" s="182" t="s">
        <v>144</v>
      </c>
      <c r="I81" s="182" t="s">
        <v>145</v>
      </c>
      <c r="J81" s="183" t="s">
        <v>130</v>
      </c>
      <c r="K81" s="184" t="s">
        <v>146</v>
      </c>
      <c r="L81" s="185"/>
      <c r="M81" s="93" t="s">
        <v>32</v>
      </c>
      <c r="N81" s="94" t="s">
        <v>48</v>
      </c>
      <c r="O81" s="94" t="s">
        <v>147</v>
      </c>
      <c r="P81" s="94" t="s">
        <v>148</v>
      </c>
      <c r="Q81" s="94" t="s">
        <v>149</v>
      </c>
      <c r="R81" s="94" t="s">
        <v>150</v>
      </c>
      <c r="S81" s="94" t="s">
        <v>151</v>
      </c>
      <c r="T81" s="95" t="s">
        <v>152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39"/>
      <c r="B82" s="40"/>
      <c r="C82" s="100" t="s">
        <v>153</v>
      </c>
      <c r="D82" s="41"/>
      <c r="E82" s="41"/>
      <c r="F82" s="41"/>
      <c r="G82" s="41"/>
      <c r="H82" s="41"/>
      <c r="I82" s="41"/>
      <c r="J82" s="186">
        <f>BK82</f>
        <v>0</v>
      </c>
      <c r="K82" s="41"/>
      <c r="L82" s="45"/>
      <c r="M82" s="96"/>
      <c r="N82" s="187"/>
      <c r="O82" s="97"/>
      <c r="P82" s="188">
        <f>P83</f>
        <v>0</v>
      </c>
      <c r="Q82" s="97"/>
      <c r="R82" s="188">
        <f>R83</f>
        <v>1.5024052000000003</v>
      </c>
      <c r="S82" s="97"/>
      <c r="T82" s="189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7" t="s">
        <v>77</v>
      </c>
      <c r="AU82" s="17" t="s">
        <v>131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77</v>
      </c>
      <c r="E83" s="194" t="s">
        <v>282</v>
      </c>
      <c r="F83" s="194" t="s">
        <v>645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P84+P119</f>
        <v>0</v>
      </c>
      <c r="Q83" s="199"/>
      <c r="R83" s="200">
        <f>R84+R119</f>
        <v>1.5024052000000003</v>
      </c>
      <c r="S83" s="199"/>
      <c r="T83" s="201">
        <f>T84+T119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176</v>
      </c>
      <c r="AT83" s="203" t="s">
        <v>77</v>
      </c>
      <c r="AU83" s="203" t="s">
        <v>78</v>
      </c>
      <c r="AY83" s="202" t="s">
        <v>156</v>
      </c>
      <c r="BK83" s="204">
        <f>BK84+BK119</f>
        <v>0</v>
      </c>
    </row>
    <row r="84" s="12" customFormat="1" ht="22.8" customHeight="1">
      <c r="A84" s="12"/>
      <c r="B84" s="191"/>
      <c r="C84" s="192"/>
      <c r="D84" s="193" t="s">
        <v>77</v>
      </c>
      <c r="E84" s="205" t="s">
        <v>678</v>
      </c>
      <c r="F84" s="205" t="s">
        <v>679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SUM(P85:P118)</f>
        <v>0</v>
      </c>
      <c r="Q84" s="199"/>
      <c r="R84" s="200">
        <f>SUM(R85:R118)</f>
        <v>0.24495999999999998</v>
      </c>
      <c r="S84" s="199"/>
      <c r="T84" s="201">
        <f>SUM(T85:T118)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176</v>
      </c>
      <c r="AT84" s="203" t="s">
        <v>77</v>
      </c>
      <c r="AU84" s="203" t="s">
        <v>86</v>
      </c>
      <c r="AY84" s="202" t="s">
        <v>156</v>
      </c>
      <c r="BK84" s="204">
        <f>SUM(BK85:BK118)</f>
        <v>0</v>
      </c>
    </row>
    <row r="85" s="2" customFormat="1" ht="37.8" customHeight="1">
      <c r="A85" s="39"/>
      <c r="B85" s="40"/>
      <c r="C85" s="207" t="s">
        <v>86</v>
      </c>
      <c r="D85" s="207" t="s">
        <v>158</v>
      </c>
      <c r="E85" s="208" t="s">
        <v>680</v>
      </c>
      <c r="F85" s="209" t="s">
        <v>681</v>
      </c>
      <c r="G85" s="210" t="s">
        <v>161</v>
      </c>
      <c r="H85" s="211">
        <v>1</v>
      </c>
      <c r="I85" s="212"/>
      <c r="J85" s="213">
        <f>ROUND(I85*H85,2)</f>
        <v>0</v>
      </c>
      <c r="K85" s="214"/>
      <c r="L85" s="45"/>
      <c r="M85" s="215" t="s">
        <v>32</v>
      </c>
      <c r="N85" s="216" t="s">
        <v>49</v>
      </c>
      <c r="O85" s="85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9" t="s">
        <v>544</v>
      </c>
      <c r="AT85" s="219" t="s">
        <v>158</v>
      </c>
      <c r="AU85" s="219" t="s">
        <v>88</v>
      </c>
      <c r="AY85" s="17" t="s">
        <v>156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17" t="s">
        <v>86</v>
      </c>
      <c r="BK85" s="220">
        <f>ROUND(I85*H85,2)</f>
        <v>0</v>
      </c>
      <c r="BL85" s="17" t="s">
        <v>544</v>
      </c>
      <c r="BM85" s="219" t="s">
        <v>682</v>
      </c>
    </row>
    <row r="86" s="2" customFormat="1">
      <c r="A86" s="39"/>
      <c r="B86" s="40"/>
      <c r="C86" s="41"/>
      <c r="D86" s="221" t="s">
        <v>164</v>
      </c>
      <c r="E86" s="41"/>
      <c r="F86" s="222" t="s">
        <v>683</v>
      </c>
      <c r="G86" s="41"/>
      <c r="H86" s="41"/>
      <c r="I86" s="223"/>
      <c r="J86" s="41"/>
      <c r="K86" s="41"/>
      <c r="L86" s="45"/>
      <c r="M86" s="224"/>
      <c r="N86" s="225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164</v>
      </c>
      <c r="AU86" s="17" t="s">
        <v>88</v>
      </c>
    </row>
    <row r="87" s="2" customFormat="1" ht="24.15" customHeight="1">
      <c r="A87" s="39"/>
      <c r="B87" s="40"/>
      <c r="C87" s="259" t="s">
        <v>88</v>
      </c>
      <c r="D87" s="259" t="s">
        <v>282</v>
      </c>
      <c r="E87" s="260" t="s">
        <v>684</v>
      </c>
      <c r="F87" s="261" t="s">
        <v>685</v>
      </c>
      <c r="G87" s="262" t="s">
        <v>161</v>
      </c>
      <c r="H87" s="263">
        <v>1</v>
      </c>
      <c r="I87" s="264"/>
      <c r="J87" s="265">
        <f>ROUND(I87*H87,2)</f>
        <v>0</v>
      </c>
      <c r="K87" s="266"/>
      <c r="L87" s="267"/>
      <c r="M87" s="268" t="s">
        <v>32</v>
      </c>
      <c r="N87" s="269" t="s">
        <v>49</v>
      </c>
      <c r="O87" s="85"/>
      <c r="P87" s="217">
        <f>O87*H87</f>
        <v>0</v>
      </c>
      <c r="Q87" s="217">
        <v>0.0037000000000000002</v>
      </c>
      <c r="R87" s="217">
        <f>Q87*H87</f>
        <v>0.0037000000000000002</v>
      </c>
      <c r="S87" s="217">
        <v>0</v>
      </c>
      <c r="T87" s="218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9" t="s">
        <v>658</v>
      </c>
      <c r="AT87" s="219" t="s">
        <v>282</v>
      </c>
      <c r="AU87" s="219" t="s">
        <v>88</v>
      </c>
      <c r="AY87" s="17" t="s">
        <v>156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7" t="s">
        <v>86</v>
      </c>
      <c r="BK87" s="220">
        <f>ROUND(I87*H87,2)</f>
        <v>0</v>
      </c>
      <c r="BL87" s="17" t="s">
        <v>658</v>
      </c>
      <c r="BM87" s="219" t="s">
        <v>686</v>
      </c>
    </row>
    <row r="88" s="2" customFormat="1" ht="37.8" customHeight="1">
      <c r="A88" s="39"/>
      <c r="B88" s="40"/>
      <c r="C88" s="207" t="s">
        <v>176</v>
      </c>
      <c r="D88" s="207" t="s">
        <v>158</v>
      </c>
      <c r="E88" s="208" t="s">
        <v>687</v>
      </c>
      <c r="F88" s="209" t="s">
        <v>688</v>
      </c>
      <c r="G88" s="210" t="s">
        <v>161</v>
      </c>
      <c r="H88" s="211">
        <v>2</v>
      </c>
      <c r="I88" s="212"/>
      <c r="J88" s="213">
        <f>ROUND(I88*H88,2)</f>
        <v>0</v>
      </c>
      <c r="K88" s="214"/>
      <c r="L88" s="45"/>
      <c r="M88" s="215" t="s">
        <v>32</v>
      </c>
      <c r="N88" s="216" t="s">
        <v>49</v>
      </c>
      <c r="O88" s="85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9" t="s">
        <v>544</v>
      </c>
      <c r="AT88" s="219" t="s">
        <v>158</v>
      </c>
      <c r="AU88" s="219" t="s">
        <v>88</v>
      </c>
      <c r="AY88" s="17" t="s">
        <v>156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7" t="s">
        <v>86</v>
      </c>
      <c r="BK88" s="220">
        <f>ROUND(I88*H88,2)</f>
        <v>0</v>
      </c>
      <c r="BL88" s="17" t="s">
        <v>544</v>
      </c>
      <c r="BM88" s="219" t="s">
        <v>689</v>
      </c>
    </row>
    <row r="89" s="2" customFormat="1">
      <c r="A89" s="39"/>
      <c r="B89" s="40"/>
      <c r="C89" s="41"/>
      <c r="D89" s="221" t="s">
        <v>164</v>
      </c>
      <c r="E89" s="41"/>
      <c r="F89" s="222" t="s">
        <v>690</v>
      </c>
      <c r="G89" s="41"/>
      <c r="H89" s="41"/>
      <c r="I89" s="223"/>
      <c r="J89" s="41"/>
      <c r="K89" s="41"/>
      <c r="L89" s="45"/>
      <c r="M89" s="224"/>
      <c r="N89" s="22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7" t="s">
        <v>164</v>
      </c>
      <c r="AU89" s="17" t="s">
        <v>88</v>
      </c>
    </row>
    <row r="90" s="2" customFormat="1" ht="24.15" customHeight="1">
      <c r="A90" s="39"/>
      <c r="B90" s="40"/>
      <c r="C90" s="259" t="s">
        <v>162</v>
      </c>
      <c r="D90" s="259" t="s">
        <v>282</v>
      </c>
      <c r="E90" s="260" t="s">
        <v>691</v>
      </c>
      <c r="F90" s="261" t="s">
        <v>692</v>
      </c>
      <c r="G90" s="262" t="s">
        <v>161</v>
      </c>
      <c r="H90" s="263">
        <v>2</v>
      </c>
      <c r="I90" s="264"/>
      <c r="J90" s="265">
        <f>ROUND(I90*H90,2)</f>
        <v>0</v>
      </c>
      <c r="K90" s="266"/>
      <c r="L90" s="267"/>
      <c r="M90" s="268" t="s">
        <v>32</v>
      </c>
      <c r="N90" s="269" t="s">
        <v>49</v>
      </c>
      <c r="O90" s="85"/>
      <c r="P90" s="217">
        <f>O90*H90</f>
        <v>0</v>
      </c>
      <c r="Q90" s="217">
        <v>0.0080999999999999996</v>
      </c>
      <c r="R90" s="217">
        <f>Q90*H90</f>
        <v>0.016199999999999999</v>
      </c>
      <c r="S90" s="217">
        <v>0</v>
      </c>
      <c r="T90" s="21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9" t="s">
        <v>658</v>
      </c>
      <c r="AT90" s="219" t="s">
        <v>282</v>
      </c>
      <c r="AU90" s="219" t="s">
        <v>88</v>
      </c>
      <c r="AY90" s="17" t="s">
        <v>156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7" t="s">
        <v>86</v>
      </c>
      <c r="BK90" s="220">
        <f>ROUND(I90*H90,2)</f>
        <v>0</v>
      </c>
      <c r="BL90" s="17" t="s">
        <v>658</v>
      </c>
      <c r="BM90" s="219" t="s">
        <v>693</v>
      </c>
    </row>
    <row r="91" s="2" customFormat="1" ht="33" customHeight="1">
      <c r="A91" s="39"/>
      <c r="B91" s="40"/>
      <c r="C91" s="207" t="s">
        <v>189</v>
      </c>
      <c r="D91" s="207" t="s">
        <v>158</v>
      </c>
      <c r="E91" s="208" t="s">
        <v>694</v>
      </c>
      <c r="F91" s="209" t="s">
        <v>695</v>
      </c>
      <c r="G91" s="210" t="s">
        <v>161</v>
      </c>
      <c r="H91" s="211">
        <v>1</v>
      </c>
      <c r="I91" s="212"/>
      <c r="J91" s="213">
        <f>ROUND(I91*H91,2)</f>
        <v>0</v>
      </c>
      <c r="K91" s="214"/>
      <c r="L91" s="45"/>
      <c r="M91" s="215" t="s">
        <v>32</v>
      </c>
      <c r="N91" s="216" t="s">
        <v>49</v>
      </c>
      <c r="O91" s="85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9" t="s">
        <v>544</v>
      </c>
      <c r="AT91" s="219" t="s">
        <v>158</v>
      </c>
      <c r="AU91" s="219" t="s">
        <v>88</v>
      </c>
      <c r="AY91" s="17" t="s">
        <v>156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7" t="s">
        <v>86</v>
      </c>
      <c r="BK91" s="220">
        <f>ROUND(I91*H91,2)</f>
        <v>0</v>
      </c>
      <c r="BL91" s="17" t="s">
        <v>544</v>
      </c>
      <c r="BM91" s="219" t="s">
        <v>696</v>
      </c>
    </row>
    <row r="92" s="2" customFormat="1">
      <c r="A92" s="39"/>
      <c r="B92" s="40"/>
      <c r="C92" s="41"/>
      <c r="D92" s="221" t="s">
        <v>164</v>
      </c>
      <c r="E92" s="41"/>
      <c r="F92" s="222" t="s">
        <v>697</v>
      </c>
      <c r="G92" s="41"/>
      <c r="H92" s="41"/>
      <c r="I92" s="223"/>
      <c r="J92" s="41"/>
      <c r="K92" s="41"/>
      <c r="L92" s="45"/>
      <c r="M92" s="224"/>
      <c r="N92" s="225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7" t="s">
        <v>164</v>
      </c>
      <c r="AU92" s="17" t="s">
        <v>88</v>
      </c>
    </row>
    <row r="93" s="2" customFormat="1" ht="24.15" customHeight="1">
      <c r="A93" s="39"/>
      <c r="B93" s="40"/>
      <c r="C93" s="259" t="s">
        <v>196</v>
      </c>
      <c r="D93" s="259" t="s">
        <v>282</v>
      </c>
      <c r="E93" s="260" t="s">
        <v>698</v>
      </c>
      <c r="F93" s="261" t="s">
        <v>699</v>
      </c>
      <c r="G93" s="262" t="s">
        <v>161</v>
      </c>
      <c r="H93" s="263">
        <v>1</v>
      </c>
      <c r="I93" s="264"/>
      <c r="J93" s="265">
        <f>ROUND(I93*H93,2)</f>
        <v>0</v>
      </c>
      <c r="K93" s="266"/>
      <c r="L93" s="267"/>
      <c r="M93" s="268" t="s">
        <v>32</v>
      </c>
      <c r="N93" s="269" t="s">
        <v>49</v>
      </c>
      <c r="O93" s="85"/>
      <c r="P93" s="217">
        <f>O93*H93</f>
        <v>0</v>
      </c>
      <c r="Q93" s="217">
        <v>0.0022000000000000001</v>
      </c>
      <c r="R93" s="217">
        <f>Q93*H93</f>
        <v>0.0022000000000000001</v>
      </c>
      <c r="S93" s="217">
        <v>0</v>
      </c>
      <c r="T93" s="21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9" t="s">
        <v>658</v>
      </c>
      <c r="AT93" s="219" t="s">
        <v>282</v>
      </c>
      <c r="AU93" s="219" t="s">
        <v>88</v>
      </c>
      <c r="AY93" s="17" t="s">
        <v>156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7" t="s">
        <v>86</v>
      </c>
      <c r="BK93" s="220">
        <f>ROUND(I93*H93,2)</f>
        <v>0</v>
      </c>
      <c r="BL93" s="17" t="s">
        <v>658</v>
      </c>
      <c r="BM93" s="219" t="s">
        <v>700</v>
      </c>
    </row>
    <row r="94" s="2" customFormat="1" ht="24.15" customHeight="1">
      <c r="A94" s="39"/>
      <c r="B94" s="40"/>
      <c r="C94" s="207" t="s">
        <v>203</v>
      </c>
      <c r="D94" s="207" t="s">
        <v>158</v>
      </c>
      <c r="E94" s="208" t="s">
        <v>701</v>
      </c>
      <c r="F94" s="209" t="s">
        <v>702</v>
      </c>
      <c r="G94" s="210" t="s">
        <v>161</v>
      </c>
      <c r="H94" s="211">
        <v>1</v>
      </c>
      <c r="I94" s="212"/>
      <c r="J94" s="213">
        <f>ROUND(I94*H94,2)</f>
        <v>0</v>
      </c>
      <c r="K94" s="214"/>
      <c r="L94" s="45"/>
      <c r="M94" s="215" t="s">
        <v>32</v>
      </c>
      <c r="N94" s="216" t="s">
        <v>49</v>
      </c>
      <c r="O94" s="85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9" t="s">
        <v>544</v>
      </c>
      <c r="AT94" s="219" t="s">
        <v>158</v>
      </c>
      <c r="AU94" s="219" t="s">
        <v>88</v>
      </c>
      <c r="AY94" s="17" t="s">
        <v>156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7" t="s">
        <v>86</v>
      </c>
      <c r="BK94" s="220">
        <f>ROUND(I94*H94,2)</f>
        <v>0</v>
      </c>
      <c r="BL94" s="17" t="s">
        <v>544</v>
      </c>
      <c r="BM94" s="219" t="s">
        <v>703</v>
      </c>
    </row>
    <row r="95" s="2" customFormat="1">
      <c r="A95" s="39"/>
      <c r="B95" s="40"/>
      <c r="C95" s="41"/>
      <c r="D95" s="221" t="s">
        <v>164</v>
      </c>
      <c r="E95" s="41"/>
      <c r="F95" s="222" t="s">
        <v>704</v>
      </c>
      <c r="G95" s="41"/>
      <c r="H95" s="41"/>
      <c r="I95" s="223"/>
      <c r="J95" s="41"/>
      <c r="K95" s="41"/>
      <c r="L95" s="45"/>
      <c r="M95" s="224"/>
      <c r="N95" s="22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7" t="s">
        <v>164</v>
      </c>
      <c r="AU95" s="17" t="s">
        <v>88</v>
      </c>
    </row>
    <row r="96" s="2" customFormat="1" ht="16.5" customHeight="1">
      <c r="A96" s="39"/>
      <c r="B96" s="40"/>
      <c r="C96" s="259" t="s">
        <v>210</v>
      </c>
      <c r="D96" s="259" t="s">
        <v>282</v>
      </c>
      <c r="E96" s="260" t="s">
        <v>705</v>
      </c>
      <c r="F96" s="261" t="s">
        <v>706</v>
      </c>
      <c r="G96" s="262" t="s">
        <v>161</v>
      </c>
      <c r="H96" s="263">
        <v>1</v>
      </c>
      <c r="I96" s="264"/>
      <c r="J96" s="265">
        <f>ROUND(I96*H96,2)</f>
        <v>0</v>
      </c>
      <c r="K96" s="266"/>
      <c r="L96" s="267"/>
      <c r="M96" s="268" t="s">
        <v>32</v>
      </c>
      <c r="N96" s="269" t="s">
        <v>49</v>
      </c>
      <c r="O96" s="85"/>
      <c r="P96" s="217">
        <f>O96*H96</f>
        <v>0</v>
      </c>
      <c r="Q96" s="217">
        <v>0.051999999999999998</v>
      </c>
      <c r="R96" s="217">
        <f>Q96*H96</f>
        <v>0.051999999999999998</v>
      </c>
      <c r="S96" s="217">
        <v>0</v>
      </c>
      <c r="T96" s="21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9" t="s">
        <v>707</v>
      </c>
      <c r="AT96" s="219" t="s">
        <v>282</v>
      </c>
      <c r="AU96" s="219" t="s">
        <v>88</v>
      </c>
      <c r="AY96" s="17" t="s">
        <v>156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7" t="s">
        <v>86</v>
      </c>
      <c r="BK96" s="220">
        <f>ROUND(I96*H96,2)</f>
        <v>0</v>
      </c>
      <c r="BL96" s="17" t="s">
        <v>544</v>
      </c>
      <c r="BM96" s="219" t="s">
        <v>708</v>
      </c>
    </row>
    <row r="97" s="2" customFormat="1" ht="24.15" customHeight="1">
      <c r="A97" s="39"/>
      <c r="B97" s="40"/>
      <c r="C97" s="207" t="s">
        <v>217</v>
      </c>
      <c r="D97" s="207" t="s">
        <v>158</v>
      </c>
      <c r="E97" s="208" t="s">
        <v>709</v>
      </c>
      <c r="F97" s="209" t="s">
        <v>710</v>
      </c>
      <c r="G97" s="210" t="s">
        <v>161</v>
      </c>
      <c r="H97" s="211">
        <v>1</v>
      </c>
      <c r="I97" s="212"/>
      <c r="J97" s="213">
        <f>ROUND(I97*H97,2)</f>
        <v>0</v>
      </c>
      <c r="K97" s="214"/>
      <c r="L97" s="45"/>
      <c r="M97" s="215" t="s">
        <v>32</v>
      </c>
      <c r="N97" s="216" t="s">
        <v>49</v>
      </c>
      <c r="O97" s="85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9" t="s">
        <v>544</v>
      </c>
      <c r="AT97" s="219" t="s">
        <v>158</v>
      </c>
      <c r="AU97" s="219" t="s">
        <v>88</v>
      </c>
      <c r="AY97" s="17" t="s">
        <v>156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7" t="s">
        <v>86</v>
      </c>
      <c r="BK97" s="220">
        <f>ROUND(I97*H97,2)</f>
        <v>0</v>
      </c>
      <c r="BL97" s="17" t="s">
        <v>544</v>
      </c>
      <c r="BM97" s="219" t="s">
        <v>711</v>
      </c>
    </row>
    <row r="98" s="2" customFormat="1">
      <c r="A98" s="39"/>
      <c r="B98" s="40"/>
      <c r="C98" s="41"/>
      <c r="D98" s="221" t="s">
        <v>164</v>
      </c>
      <c r="E98" s="41"/>
      <c r="F98" s="222" t="s">
        <v>712</v>
      </c>
      <c r="G98" s="41"/>
      <c r="H98" s="41"/>
      <c r="I98" s="223"/>
      <c r="J98" s="41"/>
      <c r="K98" s="41"/>
      <c r="L98" s="45"/>
      <c r="M98" s="224"/>
      <c r="N98" s="22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7" t="s">
        <v>164</v>
      </c>
      <c r="AU98" s="17" t="s">
        <v>88</v>
      </c>
    </row>
    <row r="99" s="2" customFormat="1" ht="24.15" customHeight="1">
      <c r="A99" s="39"/>
      <c r="B99" s="40"/>
      <c r="C99" s="259" t="s">
        <v>222</v>
      </c>
      <c r="D99" s="259" t="s">
        <v>282</v>
      </c>
      <c r="E99" s="260" t="s">
        <v>713</v>
      </c>
      <c r="F99" s="261" t="s">
        <v>714</v>
      </c>
      <c r="G99" s="262" t="s">
        <v>161</v>
      </c>
      <c r="H99" s="263">
        <v>1</v>
      </c>
      <c r="I99" s="264"/>
      <c r="J99" s="265">
        <f>ROUND(I99*H99,2)</f>
        <v>0</v>
      </c>
      <c r="K99" s="266"/>
      <c r="L99" s="267"/>
      <c r="M99" s="268" t="s">
        <v>32</v>
      </c>
      <c r="N99" s="269" t="s">
        <v>49</v>
      </c>
      <c r="O99" s="85"/>
      <c r="P99" s="217">
        <f>O99*H99</f>
        <v>0</v>
      </c>
      <c r="Q99" s="217">
        <v>0.012800000000000001</v>
      </c>
      <c r="R99" s="217">
        <f>Q99*H99</f>
        <v>0.012800000000000001</v>
      </c>
      <c r="S99" s="217">
        <v>0</v>
      </c>
      <c r="T99" s="218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9" t="s">
        <v>658</v>
      </c>
      <c r="AT99" s="219" t="s">
        <v>282</v>
      </c>
      <c r="AU99" s="219" t="s">
        <v>88</v>
      </c>
      <c r="AY99" s="17" t="s">
        <v>156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7" t="s">
        <v>86</v>
      </c>
      <c r="BK99" s="220">
        <f>ROUND(I99*H99,2)</f>
        <v>0</v>
      </c>
      <c r="BL99" s="17" t="s">
        <v>658</v>
      </c>
      <c r="BM99" s="219" t="s">
        <v>715</v>
      </c>
    </row>
    <row r="100" s="2" customFormat="1" ht="16.5" customHeight="1">
      <c r="A100" s="39"/>
      <c r="B100" s="40"/>
      <c r="C100" s="207" t="s">
        <v>237</v>
      </c>
      <c r="D100" s="207" t="s">
        <v>158</v>
      </c>
      <c r="E100" s="208" t="s">
        <v>716</v>
      </c>
      <c r="F100" s="209" t="s">
        <v>717</v>
      </c>
      <c r="G100" s="210" t="s">
        <v>161</v>
      </c>
      <c r="H100" s="211">
        <v>1</v>
      </c>
      <c r="I100" s="212"/>
      <c r="J100" s="213">
        <f>ROUND(I100*H100,2)</f>
        <v>0</v>
      </c>
      <c r="K100" s="214"/>
      <c r="L100" s="45"/>
      <c r="M100" s="215" t="s">
        <v>32</v>
      </c>
      <c r="N100" s="216" t="s">
        <v>49</v>
      </c>
      <c r="O100" s="85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9" t="s">
        <v>544</v>
      </c>
      <c r="AT100" s="219" t="s">
        <v>158</v>
      </c>
      <c r="AU100" s="219" t="s">
        <v>88</v>
      </c>
      <c r="AY100" s="17" t="s">
        <v>156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7" t="s">
        <v>86</v>
      </c>
      <c r="BK100" s="220">
        <f>ROUND(I100*H100,2)</f>
        <v>0</v>
      </c>
      <c r="BL100" s="17" t="s">
        <v>544</v>
      </c>
      <c r="BM100" s="219" t="s">
        <v>718</v>
      </c>
    </row>
    <row r="101" s="2" customFormat="1">
      <c r="A101" s="39"/>
      <c r="B101" s="40"/>
      <c r="C101" s="41"/>
      <c r="D101" s="221" t="s">
        <v>164</v>
      </c>
      <c r="E101" s="41"/>
      <c r="F101" s="222" t="s">
        <v>719</v>
      </c>
      <c r="G101" s="41"/>
      <c r="H101" s="41"/>
      <c r="I101" s="223"/>
      <c r="J101" s="41"/>
      <c r="K101" s="41"/>
      <c r="L101" s="45"/>
      <c r="M101" s="224"/>
      <c r="N101" s="22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7" t="s">
        <v>164</v>
      </c>
      <c r="AU101" s="17" t="s">
        <v>88</v>
      </c>
    </row>
    <row r="102" s="2" customFormat="1" ht="16.5" customHeight="1">
      <c r="A102" s="39"/>
      <c r="B102" s="40"/>
      <c r="C102" s="259" t="s">
        <v>8</v>
      </c>
      <c r="D102" s="259" t="s">
        <v>282</v>
      </c>
      <c r="E102" s="260" t="s">
        <v>720</v>
      </c>
      <c r="F102" s="261" t="s">
        <v>721</v>
      </c>
      <c r="G102" s="262" t="s">
        <v>161</v>
      </c>
      <c r="H102" s="263">
        <v>1</v>
      </c>
      <c r="I102" s="264"/>
      <c r="J102" s="265">
        <f>ROUND(I102*H102,2)</f>
        <v>0</v>
      </c>
      <c r="K102" s="266"/>
      <c r="L102" s="267"/>
      <c r="M102" s="268" t="s">
        <v>32</v>
      </c>
      <c r="N102" s="269" t="s">
        <v>49</v>
      </c>
      <c r="O102" s="85"/>
      <c r="P102" s="217">
        <f>O102*H102</f>
        <v>0</v>
      </c>
      <c r="Q102" s="217">
        <v>0.00020000000000000001</v>
      </c>
      <c r="R102" s="217">
        <f>Q102*H102</f>
        <v>0.00020000000000000001</v>
      </c>
      <c r="S102" s="217">
        <v>0</v>
      </c>
      <c r="T102" s="21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9" t="s">
        <v>658</v>
      </c>
      <c r="AT102" s="219" t="s">
        <v>282</v>
      </c>
      <c r="AU102" s="219" t="s">
        <v>88</v>
      </c>
      <c r="AY102" s="17" t="s">
        <v>156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7" t="s">
        <v>86</v>
      </c>
      <c r="BK102" s="220">
        <f>ROUND(I102*H102,2)</f>
        <v>0</v>
      </c>
      <c r="BL102" s="17" t="s">
        <v>658</v>
      </c>
      <c r="BM102" s="219" t="s">
        <v>722</v>
      </c>
    </row>
    <row r="103" s="2" customFormat="1" ht="49.05" customHeight="1">
      <c r="A103" s="39"/>
      <c r="B103" s="40"/>
      <c r="C103" s="207" t="s">
        <v>248</v>
      </c>
      <c r="D103" s="207" t="s">
        <v>158</v>
      </c>
      <c r="E103" s="208" t="s">
        <v>723</v>
      </c>
      <c r="F103" s="209" t="s">
        <v>724</v>
      </c>
      <c r="G103" s="210" t="s">
        <v>448</v>
      </c>
      <c r="H103" s="211">
        <v>74</v>
      </c>
      <c r="I103" s="212"/>
      <c r="J103" s="213">
        <f>ROUND(I103*H103,2)</f>
        <v>0</v>
      </c>
      <c r="K103" s="214"/>
      <c r="L103" s="45"/>
      <c r="M103" s="215" t="s">
        <v>32</v>
      </c>
      <c r="N103" s="216" t="s">
        <v>49</v>
      </c>
      <c r="O103" s="85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9" t="s">
        <v>544</v>
      </c>
      <c r="AT103" s="219" t="s">
        <v>158</v>
      </c>
      <c r="AU103" s="219" t="s">
        <v>88</v>
      </c>
      <c r="AY103" s="17" t="s">
        <v>156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7" t="s">
        <v>86</v>
      </c>
      <c r="BK103" s="220">
        <f>ROUND(I103*H103,2)</f>
        <v>0</v>
      </c>
      <c r="BL103" s="17" t="s">
        <v>544</v>
      </c>
      <c r="BM103" s="219" t="s">
        <v>725</v>
      </c>
    </row>
    <row r="104" s="2" customFormat="1">
      <c r="A104" s="39"/>
      <c r="B104" s="40"/>
      <c r="C104" s="41"/>
      <c r="D104" s="221" t="s">
        <v>164</v>
      </c>
      <c r="E104" s="41"/>
      <c r="F104" s="222" t="s">
        <v>726</v>
      </c>
      <c r="G104" s="41"/>
      <c r="H104" s="41"/>
      <c r="I104" s="223"/>
      <c r="J104" s="41"/>
      <c r="K104" s="41"/>
      <c r="L104" s="45"/>
      <c r="M104" s="224"/>
      <c r="N104" s="22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7" t="s">
        <v>164</v>
      </c>
      <c r="AU104" s="17" t="s">
        <v>88</v>
      </c>
    </row>
    <row r="105" s="2" customFormat="1" ht="16.5" customHeight="1">
      <c r="A105" s="39"/>
      <c r="B105" s="40"/>
      <c r="C105" s="259" t="s">
        <v>124</v>
      </c>
      <c r="D105" s="259" t="s">
        <v>282</v>
      </c>
      <c r="E105" s="260" t="s">
        <v>727</v>
      </c>
      <c r="F105" s="261" t="s">
        <v>728</v>
      </c>
      <c r="G105" s="262" t="s">
        <v>285</v>
      </c>
      <c r="H105" s="263">
        <v>77.700000000000003</v>
      </c>
      <c r="I105" s="264"/>
      <c r="J105" s="265">
        <f>ROUND(I105*H105,2)</f>
        <v>0</v>
      </c>
      <c r="K105" s="266"/>
      <c r="L105" s="267"/>
      <c r="M105" s="268" t="s">
        <v>32</v>
      </c>
      <c r="N105" s="269" t="s">
        <v>49</v>
      </c>
      <c r="O105" s="85"/>
      <c r="P105" s="217">
        <f>O105*H105</f>
        <v>0</v>
      </c>
      <c r="Q105" s="217">
        <v>0.001</v>
      </c>
      <c r="R105" s="217">
        <f>Q105*H105</f>
        <v>0.077700000000000005</v>
      </c>
      <c r="S105" s="217">
        <v>0</v>
      </c>
      <c r="T105" s="21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9" t="s">
        <v>658</v>
      </c>
      <c r="AT105" s="219" t="s">
        <v>282</v>
      </c>
      <c r="AU105" s="219" t="s">
        <v>88</v>
      </c>
      <c r="AY105" s="17" t="s">
        <v>156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7" t="s">
        <v>86</v>
      </c>
      <c r="BK105" s="220">
        <f>ROUND(I105*H105,2)</f>
        <v>0</v>
      </c>
      <c r="BL105" s="17" t="s">
        <v>658</v>
      </c>
      <c r="BM105" s="219" t="s">
        <v>729</v>
      </c>
    </row>
    <row r="106" s="14" customFormat="1">
      <c r="A106" s="14"/>
      <c r="B106" s="237"/>
      <c r="C106" s="238"/>
      <c r="D106" s="228" t="s">
        <v>166</v>
      </c>
      <c r="E106" s="238"/>
      <c r="F106" s="240" t="s">
        <v>730</v>
      </c>
      <c r="G106" s="238"/>
      <c r="H106" s="241">
        <v>77.700000000000003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166</v>
      </c>
      <c r="AU106" s="247" t="s">
        <v>88</v>
      </c>
      <c r="AV106" s="14" t="s">
        <v>88</v>
      </c>
      <c r="AW106" s="14" t="s">
        <v>4</v>
      </c>
      <c r="AX106" s="14" t="s">
        <v>86</v>
      </c>
      <c r="AY106" s="247" t="s">
        <v>156</v>
      </c>
    </row>
    <row r="107" s="2" customFormat="1" ht="49.05" customHeight="1">
      <c r="A107" s="39"/>
      <c r="B107" s="40"/>
      <c r="C107" s="207" t="s">
        <v>262</v>
      </c>
      <c r="D107" s="207" t="s">
        <v>158</v>
      </c>
      <c r="E107" s="208" t="s">
        <v>731</v>
      </c>
      <c r="F107" s="209" t="s">
        <v>732</v>
      </c>
      <c r="G107" s="210" t="s">
        <v>448</v>
      </c>
      <c r="H107" s="211">
        <v>5</v>
      </c>
      <c r="I107" s="212"/>
      <c r="J107" s="213">
        <f>ROUND(I107*H107,2)</f>
        <v>0</v>
      </c>
      <c r="K107" s="214"/>
      <c r="L107" s="45"/>
      <c r="M107" s="215" t="s">
        <v>32</v>
      </c>
      <c r="N107" s="216" t="s">
        <v>49</v>
      </c>
      <c r="O107" s="85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9" t="s">
        <v>544</v>
      </c>
      <c r="AT107" s="219" t="s">
        <v>158</v>
      </c>
      <c r="AU107" s="219" t="s">
        <v>88</v>
      </c>
      <c r="AY107" s="17" t="s">
        <v>156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7" t="s">
        <v>86</v>
      </c>
      <c r="BK107" s="220">
        <f>ROUND(I107*H107,2)</f>
        <v>0</v>
      </c>
      <c r="BL107" s="17" t="s">
        <v>544</v>
      </c>
      <c r="BM107" s="219" t="s">
        <v>733</v>
      </c>
    </row>
    <row r="108" s="2" customFormat="1">
      <c r="A108" s="39"/>
      <c r="B108" s="40"/>
      <c r="C108" s="41"/>
      <c r="D108" s="221" t="s">
        <v>164</v>
      </c>
      <c r="E108" s="41"/>
      <c r="F108" s="222" t="s">
        <v>734</v>
      </c>
      <c r="G108" s="41"/>
      <c r="H108" s="41"/>
      <c r="I108" s="223"/>
      <c r="J108" s="41"/>
      <c r="K108" s="41"/>
      <c r="L108" s="45"/>
      <c r="M108" s="224"/>
      <c r="N108" s="22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7" t="s">
        <v>164</v>
      </c>
      <c r="AU108" s="17" t="s">
        <v>88</v>
      </c>
    </row>
    <row r="109" s="2" customFormat="1" ht="16.5" customHeight="1">
      <c r="A109" s="39"/>
      <c r="B109" s="40"/>
      <c r="C109" s="259" t="s">
        <v>269</v>
      </c>
      <c r="D109" s="259" t="s">
        <v>282</v>
      </c>
      <c r="E109" s="260" t="s">
        <v>735</v>
      </c>
      <c r="F109" s="261" t="s">
        <v>736</v>
      </c>
      <c r="G109" s="262" t="s">
        <v>285</v>
      </c>
      <c r="H109" s="263">
        <v>3.5699999999999998</v>
      </c>
      <c r="I109" s="264"/>
      <c r="J109" s="265">
        <f>ROUND(I109*H109,2)</f>
        <v>0</v>
      </c>
      <c r="K109" s="266"/>
      <c r="L109" s="267"/>
      <c r="M109" s="268" t="s">
        <v>32</v>
      </c>
      <c r="N109" s="269" t="s">
        <v>49</v>
      </c>
      <c r="O109" s="85"/>
      <c r="P109" s="217">
        <f>O109*H109</f>
        <v>0</v>
      </c>
      <c r="Q109" s="217">
        <v>0.001</v>
      </c>
      <c r="R109" s="217">
        <f>Q109*H109</f>
        <v>0.0035699999999999998</v>
      </c>
      <c r="S109" s="217">
        <v>0</v>
      </c>
      <c r="T109" s="21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9" t="s">
        <v>658</v>
      </c>
      <c r="AT109" s="219" t="s">
        <v>282</v>
      </c>
      <c r="AU109" s="219" t="s">
        <v>88</v>
      </c>
      <c r="AY109" s="17" t="s">
        <v>156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7" t="s">
        <v>86</v>
      </c>
      <c r="BK109" s="220">
        <f>ROUND(I109*H109,2)</f>
        <v>0</v>
      </c>
      <c r="BL109" s="17" t="s">
        <v>658</v>
      </c>
      <c r="BM109" s="219" t="s">
        <v>737</v>
      </c>
    </row>
    <row r="110" s="14" customFormat="1">
      <c r="A110" s="14"/>
      <c r="B110" s="237"/>
      <c r="C110" s="238"/>
      <c r="D110" s="228" t="s">
        <v>166</v>
      </c>
      <c r="E110" s="238"/>
      <c r="F110" s="240" t="s">
        <v>738</v>
      </c>
      <c r="G110" s="238"/>
      <c r="H110" s="241">
        <v>3.5699999999999998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166</v>
      </c>
      <c r="AU110" s="247" t="s">
        <v>88</v>
      </c>
      <c r="AV110" s="14" t="s">
        <v>88</v>
      </c>
      <c r="AW110" s="14" t="s">
        <v>4</v>
      </c>
      <c r="AX110" s="14" t="s">
        <v>86</v>
      </c>
      <c r="AY110" s="247" t="s">
        <v>156</v>
      </c>
    </row>
    <row r="111" s="2" customFormat="1" ht="49.05" customHeight="1">
      <c r="A111" s="39"/>
      <c r="B111" s="40"/>
      <c r="C111" s="207" t="s">
        <v>276</v>
      </c>
      <c r="D111" s="207" t="s">
        <v>158</v>
      </c>
      <c r="E111" s="208" t="s">
        <v>739</v>
      </c>
      <c r="F111" s="209" t="s">
        <v>740</v>
      </c>
      <c r="G111" s="210" t="s">
        <v>161</v>
      </c>
      <c r="H111" s="211">
        <v>1</v>
      </c>
      <c r="I111" s="212"/>
      <c r="J111" s="213">
        <f>ROUND(I111*H111,2)</f>
        <v>0</v>
      </c>
      <c r="K111" s="214"/>
      <c r="L111" s="45"/>
      <c r="M111" s="215" t="s">
        <v>32</v>
      </c>
      <c r="N111" s="216" t="s">
        <v>49</v>
      </c>
      <c r="O111" s="85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9" t="s">
        <v>544</v>
      </c>
      <c r="AT111" s="219" t="s">
        <v>158</v>
      </c>
      <c r="AU111" s="219" t="s">
        <v>88</v>
      </c>
      <c r="AY111" s="17" t="s">
        <v>156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7" t="s">
        <v>86</v>
      </c>
      <c r="BK111" s="220">
        <f>ROUND(I111*H111,2)</f>
        <v>0</v>
      </c>
      <c r="BL111" s="17" t="s">
        <v>544</v>
      </c>
      <c r="BM111" s="219" t="s">
        <v>741</v>
      </c>
    </row>
    <row r="112" s="2" customFormat="1">
      <c r="A112" s="39"/>
      <c r="B112" s="40"/>
      <c r="C112" s="41"/>
      <c r="D112" s="221" t="s">
        <v>164</v>
      </c>
      <c r="E112" s="41"/>
      <c r="F112" s="222" t="s">
        <v>742</v>
      </c>
      <c r="G112" s="41"/>
      <c r="H112" s="41"/>
      <c r="I112" s="223"/>
      <c r="J112" s="41"/>
      <c r="K112" s="41"/>
      <c r="L112" s="45"/>
      <c r="M112" s="224"/>
      <c r="N112" s="22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7" t="s">
        <v>164</v>
      </c>
      <c r="AU112" s="17" t="s">
        <v>88</v>
      </c>
    </row>
    <row r="113" s="2" customFormat="1" ht="49.05" customHeight="1">
      <c r="A113" s="39"/>
      <c r="B113" s="40"/>
      <c r="C113" s="207" t="s">
        <v>281</v>
      </c>
      <c r="D113" s="207" t="s">
        <v>158</v>
      </c>
      <c r="E113" s="208" t="s">
        <v>743</v>
      </c>
      <c r="F113" s="209" t="s">
        <v>744</v>
      </c>
      <c r="G113" s="210" t="s">
        <v>448</v>
      </c>
      <c r="H113" s="211">
        <v>74</v>
      </c>
      <c r="I113" s="212"/>
      <c r="J113" s="213">
        <f>ROUND(I113*H113,2)</f>
        <v>0</v>
      </c>
      <c r="K113" s="214"/>
      <c r="L113" s="45"/>
      <c r="M113" s="215" t="s">
        <v>32</v>
      </c>
      <c r="N113" s="216" t="s">
        <v>49</v>
      </c>
      <c r="O113" s="85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9" t="s">
        <v>544</v>
      </c>
      <c r="AT113" s="219" t="s">
        <v>158</v>
      </c>
      <c r="AU113" s="219" t="s">
        <v>88</v>
      </c>
      <c r="AY113" s="17" t="s">
        <v>156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7" t="s">
        <v>86</v>
      </c>
      <c r="BK113" s="220">
        <f>ROUND(I113*H113,2)</f>
        <v>0</v>
      </c>
      <c r="BL113" s="17" t="s">
        <v>544</v>
      </c>
      <c r="BM113" s="219" t="s">
        <v>745</v>
      </c>
    </row>
    <row r="114" s="2" customFormat="1">
      <c r="A114" s="39"/>
      <c r="B114" s="40"/>
      <c r="C114" s="41"/>
      <c r="D114" s="221" t="s">
        <v>164</v>
      </c>
      <c r="E114" s="41"/>
      <c r="F114" s="222" t="s">
        <v>746</v>
      </c>
      <c r="G114" s="41"/>
      <c r="H114" s="41"/>
      <c r="I114" s="223"/>
      <c r="J114" s="41"/>
      <c r="K114" s="41"/>
      <c r="L114" s="45"/>
      <c r="M114" s="224"/>
      <c r="N114" s="225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7" t="s">
        <v>164</v>
      </c>
      <c r="AU114" s="17" t="s">
        <v>88</v>
      </c>
    </row>
    <row r="115" s="2" customFormat="1" ht="24.15" customHeight="1">
      <c r="A115" s="39"/>
      <c r="B115" s="40"/>
      <c r="C115" s="259" t="s">
        <v>288</v>
      </c>
      <c r="D115" s="259" t="s">
        <v>282</v>
      </c>
      <c r="E115" s="260" t="s">
        <v>747</v>
      </c>
      <c r="F115" s="261" t="s">
        <v>748</v>
      </c>
      <c r="G115" s="262" t="s">
        <v>448</v>
      </c>
      <c r="H115" s="263">
        <v>85.099999999999994</v>
      </c>
      <c r="I115" s="264"/>
      <c r="J115" s="265">
        <f>ROUND(I115*H115,2)</f>
        <v>0</v>
      </c>
      <c r="K115" s="266"/>
      <c r="L115" s="267"/>
      <c r="M115" s="268" t="s">
        <v>32</v>
      </c>
      <c r="N115" s="269" t="s">
        <v>49</v>
      </c>
      <c r="O115" s="85"/>
      <c r="P115" s="217">
        <f>O115*H115</f>
        <v>0</v>
      </c>
      <c r="Q115" s="217">
        <v>0.00089999999999999998</v>
      </c>
      <c r="R115" s="217">
        <f>Q115*H115</f>
        <v>0.076589999999999991</v>
      </c>
      <c r="S115" s="217">
        <v>0</v>
      </c>
      <c r="T115" s="218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9" t="s">
        <v>658</v>
      </c>
      <c r="AT115" s="219" t="s">
        <v>282</v>
      </c>
      <c r="AU115" s="219" t="s">
        <v>88</v>
      </c>
      <c r="AY115" s="17" t="s">
        <v>156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7" t="s">
        <v>86</v>
      </c>
      <c r="BK115" s="220">
        <f>ROUND(I115*H115,2)</f>
        <v>0</v>
      </c>
      <c r="BL115" s="17" t="s">
        <v>658</v>
      </c>
      <c r="BM115" s="219" t="s">
        <v>749</v>
      </c>
    </row>
    <row r="116" s="14" customFormat="1">
      <c r="A116" s="14"/>
      <c r="B116" s="237"/>
      <c r="C116" s="238"/>
      <c r="D116" s="228" t="s">
        <v>166</v>
      </c>
      <c r="E116" s="238"/>
      <c r="F116" s="240" t="s">
        <v>750</v>
      </c>
      <c r="G116" s="238"/>
      <c r="H116" s="241">
        <v>85.099999999999994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166</v>
      </c>
      <c r="AU116" s="247" t="s">
        <v>88</v>
      </c>
      <c r="AV116" s="14" t="s">
        <v>88</v>
      </c>
      <c r="AW116" s="14" t="s">
        <v>4</v>
      </c>
      <c r="AX116" s="14" t="s">
        <v>86</v>
      </c>
      <c r="AY116" s="247" t="s">
        <v>156</v>
      </c>
    </row>
    <row r="117" s="2" customFormat="1" ht="78" customHeight="1">
      <c r="A117" s="39"/>
      <c r="B117" s="40"/>
      <c r="C117" s="207" t="s">
        <v>293</v>
      </c>
      <c r="D117" s="207" t="s">
        <v>158</v>
      </c>
      <c r="E117" s="208" t="s">
        <v>751</v>
      </c>
      <c r="F117" s="209" t="s">
        <v>752</v>
      </c>
      <c r="G117" s="210" t="s">
        <v>161</v>
      </c>
      <c r="H117" s="211">
        <v>1</v>
      </c>
      <c r="I117" s="212"/>
      <c r="J117" s="213">
        <f>ROUND(I117*H117,2)</f>
        <v>0</v>
      </c>
      <c r="K117" s="214"/>
      <c r="L117" s="45"/>
      <c r="M117" s="215" t="s">
        <v>32</v>
      </c>
      <c r="N117" s="216" t="s">
        <v>49</v>
      </c>
      <c r="O117" s="85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9" t="s">
        <v>544</v>
      </c>
      <c r="AT117" s="219" t="s">
        <v>158</v>
      </c>
      <c r="AU117" s="219" t="s">
        <v>88</v>
      </c>
      <c r="AY117" s="17" t="s">
        <v>156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7" t="s">
        <v>86</v>
      </c>
      <c r="BK117" s="220">
        <f>ROUND(I117*H117,2)</f>
        <v>0</v>
      </c>
      <c r="BL117" s="17" t="s">
        <v>544</v>
      </c>
      <c r="BM117" s="219" t="s">
        <v>753</v>
      </c>
    </row>
    <row r="118" s="2" customFormat="1">
      <c r="A118" s="39"/>
      <c r="B118" s="40"/>
      <c r="C118" s="41"/>
      <c r="D118" s="221" t="s">
        <v>164</v>
      </c>
      <c r="E118" s="41"/>
      <c r="F118" s="222" t="s">
        <v>754</v>
      </c>
      <c r="G118" s="41"/>
      <c r="H118" s="41"/>
      <c r="I118" s="223"/>
      <c r="J118" s="41"/>
      <c r="K118" s="41"/>
      <c r="L118" s="45"/>
      <c r="M118" s="224"/>
      <c r="N118" s="22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7" t="s">
        <v>164</v>
      </c>
      <c r="AU118" s="17" t="s">
        <v>88</v>
      </c>
    </row>
    <row r="119" s="12" customFormat="1" ht="22.8" customHeight="1">
      <c r="A119" s="12"/>
      <c r="B119" s="191"/>
      <c r="C119" s="192"/>
      <c r="D119" s="193" t="s">
        <v>77</v>
      </c>
      <c r="E119" s="205" t="s">
        <v>646</v>
      </c>
      <c r="F119" s="205" t="s">
        <v>647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SUM(P120:P150)</f>
        <v>0</v>
      </c>
      <c r="Q119" s="199"/>
      <c r="R119" s="200">
        <f>SUM(R120:R150)</f>
        <v>1.2574452000000003</v>
      </c>
      <c r="S119" s="199"/>
      <c r="T119" s="201">
        <f>SUM(T120:T150)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176</v>
      </c>
      <c r="AT119" s="203" t="s">
        <v>77</v>
      </c>
      <c r="AU119" s="203" t="s">
        <v>86</v>
      </c>
      <c r="AY119" s="202" t="s">
        <v>156</v>
      </c>
      <c r="BK119" s="204">
        <f>SUM(BK120:BK150)</f>
        <v>0</v>
      </c>
    </row>
    <row r="120" s="2" customFormat="1" ht="24.15" customHeight="1">
      <c r="A120" s="39"/>
      <c r="B120" s="40"/>
      <c r="C120" s="207" t="s">
        <v>7</v>
      </c>
      <c r="D120" s="207" t="s">
        <v>158</v>
      </c>
      <c r="E120" s="208" t="s">
        <v>755</v>
      </c>
      <c r="F120" s="209" t="s">
        <v>756</v>
      </c>
      <c r="G120" s="210" t="s">
        <v>757</v>
      </c>
      <c r="H120" s="211">
        <v>0.073999999999999996</v>
      </c>
      <c r="I120" s="212"/>
      <c r="J120" s="213">
        <f>ROUND(I120*H120,2)</f>
        <v>0</v>
      </c>
      <c r="K120" s="214"/>
      <c r="L120" s="45"/>
      <c r="M120" s="215" t="s">
        <v>32</v>
      </c>
      <c r="N120" s="216" t="s">
        <v>49</v>
      </c>
      <c r="O120" s="85"/>
      <c r="P120" s="217">
        <f>O120*H120</f>
        <v>0</v>
      </c>
      <c r="Q120" s="217">
        <v>0.0088000000000000005</v>
      </c>
      <c r="R120" s="217">
        <f>Q120*H120</f>
        <v>0.0006512</v>
      </c>
      <c r="S120" s="217">
        <v>0</v>
      </c>
      <c r="T120" s="21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9" t="s">
        <v>544</v>
      </c>
      <c r="AT120" s="219" t="s">
        <v>158</v>
      </c>
      <c r="AU120" s="219" t="s">
        <v>88</v>
      </c>
      <c r="AY120" s="17" t="s">
        <v>156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7" t="s">
        <v>86</v>
      </c>
      <c r="BK120" s="220">
        <f>ROUND(I120*H120,2)</f>
        <v>0</v>
      </c>
      <c r="BL120" s="17" t="s">
        <v>544</v>
      </c>
      <c r="BM120" s="219" t="s">
        <v>758</v>
      </c>
    </row>
    <row r="121" s="2" customFormat="1">
      <c r="A121" s="39"/>
      <c r="B121" s="40"/>
      <c r="C121" s="41"/>
      <c r="D121" s="221" t="s">
        <v>164</v>
      </c>
      <c r="E121" s="41"/>
      <c r="F121" s="222" t="s">
        <v>759</v>
      </c>
      <c r="G121" s="41"/>
      <c r="H121" s="41"/>
      <c r="I121" s="223"/>
      <c r="J121" s="41"/>
      <c r="K121" s="41"/>
      <c r="L121" s="45"/>
      <c r="M121" s="224"/>
      <c r="N121" s="225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164</v>
      </c>
      <c r="AU121" s="17" t="s">
        <v>88</v>
      </c>
    </row>
    <row r="122" s="14" customFormat="1">
      <c r="A122" s="14"/>
      <c r="B122" s="237"/>
      <c r="C122" s="238"/>
      <c r="D122" s="228" t="s">
        <v>166</v>
      </c>
      <c r="E122" s="238"/>
      <c r="F122" s="240" t="s">
        <v>760</v>
      </c>
      <c r="G122" s="238"/>
      <c r="H122" s="241">
        <v>0.073999999999999996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166</v>
      </c>
      <c r="AU122" s="247" t="s">
        <v>88</v>
      </c>
      <c r="AV122" s="14" t="s">
        <v>88</v>
      </c>
      <c r="AW122" s="14" t="s">
        <v>4</v>
      </c>
      <c r="AX122" s="14" t="s">
        <v>86</v>
      </c>
      <c r="AY122" s="247" t="s">
        <v>156</v>
      </c>
    </row>
    <row r="123" s="2" customFormat="1" ht="55.5" customHeight="1">
      <c r="A123" s="39"/>
      <c r="B123" s="40"/>
      <c r="C123" s="207" t="s">
        <v>307</v>
      </c>
      <c r="D123" s="207" t="s">
        <v>158</v>
      </c>
      <c r="E123" s="208" t="s">
        <v>761</v>
      </c>
      <c r="F123" s="209" t="s">
        <v>762</v>
      </c>
      <c r="G123" s="210" t="s">
        <v>109</v>
      </c>
      <c r="H123" s="211">
        <v>0.14399999999999999</v>
      </c>
      <c r="I123" s="212"/>
      <c r="J123" s="213">
        <f>ROUND(I123*H123,2)</f>
        <v>0</v>
      </c>
      <c r="K123" s="214"/>
      <c r="L123" s="45"/>
      <c r="M123" s="215" t="s">
        <v>32</v>
      </c>
      <c r="N123" s="216" t="s">
        <v>49</v>
      </c>
      <c r="O123" s="85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544</v>
      </c>
      <c r="AT123" s="219" t="s">
        <v>158</v>
      </c>
      <c r="AU123" s="219" t="s">
        <v>88</v>
      </c>
      <c r="AY123" s="17" t="s">
        <v>156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7" t="s">
        <v>86</v>
      </c>
      <c r="BK123" s="220">
        <f>ROUND(I123*H123,2)</f>
        <v>0</v>
      </c>
      <c r="BL123" s="17" t="s">
        <v>544</v>
      </c>
      <c r="BM123" s="219" t="s">
        <v>763</v>
      </c>
    </row>
    <row r="124" s="2" customFormat="1">
      <c r="A124" s="39"/>
      <c r="B124" s="40"/>
      <c r="C124" s="41"/>
      <c r="D124" s="221" t="s">
        <v>164</v>
      </c>
      <c r="E124" s="41"/>
      <c r="F124" s="222" t="s">
        <v>764</v>
      </c>
      <c r="G124" s="41"/>
      <c r="H124" s="41"/>
      <c r="I124" s="223"/>
      <c r="J124" s="41"/>
      <c r="K124" s="41"/>
      <c r="L124" s="45"/>
      <c r="M124" s="224"/>
      <c r="N124" s="225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7" t="s">
        <v>164</v>
      </c>
      <c r="AU124" s="17" t="s">
        <v>88</v>
      </c>
    </row>
    <row r="125" s="14" customFormat="1">
      <c r="A125" s="14"/>
      <c r="B125" s="237"/>
      <c r="C125" s="238"/>
      <c r="D125" s="228" t="s">
        <v>166</v>
      </c>
      <c r="E125" s="239" t="s">
        <v>32</v>
      </c>
      <c r="F125" s="240" t="s">
        <v>765</v>
      </c>
      <c r="G125" s="238"/>
      <c r="H125" s="241">
        <v>0.14399999999999999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166</v>
      </c>
      <c r="AU125" s="247" t="s">
        <v>88</v>
      </c>
      <c r="AV125" s="14" t="s">
        <v>88</v>
      </c>
      <c r="AW125" s="14" t="s">
        <v>39</v>
      </c>
      <c r="AX125" s="14" t="s">
        <v>86</v>
      </c>
      <c r="AY125" s="247" t="s">
        <v>156</v>
      </c>
    </row>
    <row r="126" s="2" customFormat="1" ht="66.75" customHeight="1">
      <c r="A126" s="39"/>
      <c r="B126" s="40"/>
      <c r="C126" s="207" t="s">
        <v>313</v>
      </c>
      <c r="D126" s="207" t="s">
        <v>158</v>
      </c>
      <c r="E126" s="208" t="s">
        <v>766</v>
      </c>
      <c r="F126" s="209" t="s">
        <v>767</v>
      </c>
      <c r="G126" s="210" t="s">
        <v>448</v>
      </c>
      <c r="H126" s="211">
        <v>74</v>
      </c>
      <c r="I126" s="212"/>
      <c r="J126" s="213">
        <f>ROUND(I126*H126,2)</f>
        <v>0</v>
      </c>
      <c r="K126" s="214"/>
      <c r="L126" s="45"/>
      <c r="M126" s="215" t="s">
        <v>32</v>
      </c>
      <c r="N126" s="216" t="s">
        <v>49</v>
      </c>
      <c r="O126" s="85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9" t="s">
        <v>544</v>
      </c>
      <c r="AT126" s="219" t="s">
        <v>158</v>
      </c>
      <c r="AU126" s="219" t="s">
        <v>88</v>
      </c>
      <c r="AY126" s="17" t="s">
        <v>156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7" t="s">
        <v>86</v>
      </c>
      <c r="BK126" s="220">
        <f>ROUND(I126*H126,2)</f>
        <v>0</v>
      </c>
      <c r="BL126" s="17" t="s">
        <v>544</v>
      </c>
      <c r="BM126" s="219" t="s">
        <v>768</v>
      </c>
    </row>
    <row r="127" s="2" customFormat="1">
      <c r="A127" s="39"/>
      <c r="B127" s="40"/>
      <c r="C127" s="41"/>
      <c r="D127" s="221" t="s">
        <v>164</v>
      </c>
      <c r="E127" s="41"/>
      <c r="F127" s="222" t="s">
        <v>769</v>
      </c>
      <c r="G127" s="41"/>
      <c r="H127" s="41"/>
      <c r="I127" s="223"/>
      <c r="J127" s="41"/>
      <c r="K127" s="41"/>
      <c r="L127" s="45"/>
      <c r="M127" s="224"/>
      <c r="N127" s="225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7" t="s">
        <v>164</v>
      </c>
      <c r="AU127" s="17" t="s">
        <v>88</v>
      </c>
    </row>
    <row r="128" s="2" customFormat="1" ht="44.25" customHeight="1">
      <c r="A128" s="39"/>
      <c r="B128" s="40"/>
      <c r="C128" s="207" t="s">
        <v>319</v>
      </c>
      <c r="D128" s="207" t="s">
        <v>158</v>
      </c>
      <c r="E128" s="208" t="s">
        <v>770</v>
      </c>
      <c r="F128" s="209" t="s">
        <v>771</v>
      </c>
      <c r="G128" s="210" t="s">
        <v>109</v>
      </c>
      <c r="H128" s="211">
        <v>3.7549999999999999</v>
      </c>
      <c r="I128" s="212"/>
      <c r="J128" s="213">
        <f>ROUND(I128*H128,2)</f>
        <v>0</v>
      </c>
      <c r="K128" s="214"/>
      <c r="L128" s="45"/>
      <c r="M128" s="215" t="s">
        <v>32</v>
      </c>
      <c r="N128" s="216" t="s">
        <v>49</v>
      </c>
      <c r="O128" s="85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544</v>
      </c>
      <c r="AT128" s="219" t="s">
        <v>158</v>
      </c>
      <c r="AU128" s="219" t="s">
        <v>88</v>
      </c>
      <c r="AY128" s="17" t="s">
        <v>156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7" t="s">
        <v>86</v>
      </c>
      <c r="BK128" s="220">
        <f>ROUND(I128*H128,2)</f>
        <v>0</v>
      </c>
      <c r="BL128" s="17" t="s">
        <v>544</v>
      </c>
      <c r="BM128" s="219" t="s">
        <v>772</v>
      </c>
    </row>
    <row r="129" s="2" customFormat="1">
      <c r="A129" s="39"/>
      <c r="B129" s="40"/>
      <c r="C129" s="41"/>
      <c r="D129" s="221" t="s">
        <v>164</v>
      </c>
      <c r="E129" s="41"/>
      <c r="F129" s="222" t="s">
        <v>773</v>
      </c>
      <c r="G129" s="41"/>
      <c r="H129" s="41"/>
      <c r="I129" s="223"/>
      <c r="J129" s="41"/>
      <c r="K129" s="41"/>
      <c r="L129" s="45"/>
      <c r="M129" s="224"/>
      <c r="N129" s="225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7" t="s">
        <v>164</v>
      </c>
      <c r="AU129" s="17" t="s">
        <v>88</v>
      </c>
    </row>
    <row r="130" s="13" customFormat="1">
      <c r="A130" s="13"/>
      <c r="B130" s="226"/>
      <c r="C130" s="227"/>
      <c r="D130" s="228" t="s">
        <v>166</v>
      </c>
      <c r="E130" s="229" t="s">
        <v>32</v>
      </c>
      <c r="F130" s="230" t="s">
        <v>774</v>
      </c>
      <c r="G130" s="227"/>
      <c r="H130" s="229" t="s">
        <v>32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166</v>
      </c>
      <c r="AU130" s="236" t="s">
        <v>88</v>
      </c>
      <c r="AV130" s="13" t="s">
        <v>86</v>
      </c>
      <c r="AW130" s="13" t="s">
        <v>39</v>
      </c>
      <c r="AX130" s="13" t="s">
        <v>78</v>
      </c>
      <c r="AY130" s="236" t="s">
        <v>156</v>
      </c>
    </row>
    <row r="131" s="14" customFormat="1">
      <c r="A131" s="14"/>
      <c r="B131" s="237"/>
      <c r="C131" s="238"/>
      <c r="D131" s="228" t="s">
        <v>166</v>
      </c>
      <c r="E131" s="239" t="s">
        <v>32</v>
      </c>
      <c r="F131" s="240" t="s">
        <v>775</v>
      </c>
      <c r="G131" s="238"/>
      <c r="H131" s="241">
        <v>0.055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166</v>
      </c>
      <c r="AU131" s="247" t="s">
        <v>88</v>
      </c>
      <c r="AV131" s="14" t="s">
        <v>88</v>
      </c>
      <c r="AW131" s="14" t="s">
        <v>39</v>
      </c>
      <c r="AX131" s="14" t="s">
        <v>78</v>
      </c>
      <c r="AY131" s="247" t="s">
        <v>156</v>
      </c>
    </row>
    <row r="132" s="14" customFormat="1">
      <c r="A132" s="14"/>
      <c r="B132" s="237"/>
      <c r="C132" s="238"/>
      <c r="D132" s="228" t="s">
        <v>166</v>
      </c>
      <c r="E132" s="239" t="s">
        <v>32</v>
      </c>
      <c r="F132" s="240" t="s">
        <v>776</v>
      </c>
      <c r="G132" s="238"/>
      <c r="H132" s="241">
        <v>3.7000000000000002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166</v>
      </c>
      <c r="AU132" s="247" t="s">
        <v>88</v>
      </c>
      <c r="AV132" s="14" t="s">
        <v>88</v>
      </c>
      <c r="AW132" s="14" t="s">
        <v>39</v>
      </c>
      <c r="AX132" s="14" t="s">
        <v>78</v>
      </c>
      <c r="AY132" s="247" t="s">
        <v>156</v>
      </c>
    </row>
    <row r="133" s="15" customFormat="1">
      <c r="A133" s="15"/>
      <c r="B133" s="248"/>
      <c r="C133" s="249"/>
      <c r="D133" s="228" t="s">
        <v>166</v>
      </c>
      <c r="E133" s="250" t="s">
        <v>32</v>
      </c>
      <c r="F133" s="251" t="s">
        <v>175</v>
      </c>
      <c r="G133" s="249"/>
      <c r="H133" s="252">
        <v>3.7549999999999999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8" t="s">
        <v>166</v>
      </c>
      <c r="AU133" s="258" t="s">
        <v>88</v>
      </c>
      <c r="AV133" s="15" t="s">
        <v>162</v>
      </c>
      <c r="AW133" s="15" t="s">
        <v>39</v>
      </c>
      <c r="AX133" s="15" t="s">
        <v>86</v>
      </c>
      <c r="AY133" s="258" t="s">
        <v>156</v>
      </c>
    </row>
    <row r="134" s="2" customFormat="1" ht="55.5" customHeight="1">
      <c r="A134" s="39"/>
      <c r="B134" s="40"/>
      <c r="C134" s="207" t="s">
        <v>323</v>
      </c>
      <c r="D134" s="207" t="s">
        <v>158</v>
      </c>
      <c r="E134" s="208" t="s">
        <v>777</v>
      </c>
      <c r="F134" s="209" t="s">
        <v>778</v>
      </c>
      <c r="G134" s="210" t="s">
        <v>109</v>
      </c>
      <c r="H134" s="211">
        <v>71.344999999999999</v>
      </c>
      <c r="I134" s="212"/>
      <c r="J134" s="213">
        <f>ROUND(I134*H134,2)</f>
        <v>0</v>
      </c>
      <c r="K134" s="214"/>
      <c r="L134" s="45"/>
      <c r="M134" s="215" t="s">
        <v>32</v>
      </c>
      <c r="N134" s="216" t="s">
        <v>49</v>
      </c>
      <c r="O134" s="85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9" t="s">
        <v>544</v>
      </c>
      <c r="AT134" s="219" t="s">
        <v>158</v>
      </c>
      <c r="AU134" s="219" t="s">
        <v>88</v>
      </c>
      <c r="AY134" s="17" t="s">
        <v>156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7" t="s">
        <v>86</v>
      </c>
      <c r="BK134" s="220">
        <f>ROUND(I134*H134,2)</f>
        <v>0</v>
      </c>
      <c r="BL134" s="17" t="s">
        <v>544</v>
      </c>
      <c r="BM134" s="219" t="s">
        <v>779</v>
      </c>
    </row>
    <row r="135" s="2" customFormat="1">
      <c r="A135" s="39"/>
      <c r="B135" s="40"/>
      <c r="C135" s="41"/>
      <c r="D135" s="221" t="s">
        <v>164</v>
      </c>
      <c r="E135" s="41"/>
      <c r="F135" s="222" t="s">
        <v>780</v>
      </c>
      <c r="G135" s="41"/>
      <c r="H135" s="41"/>
      <c r="I135" s="223"/>
      <c r="J135" s="41"/>
      <c r="K135" s="41"/>
      <c r="L135" s="45"/>
      <c r="M135" s="224"/>
      <c r="N135" s="225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7" t="s">
        <v>164</v>
      </c>
      <c r="AU135" s="17" t="s">
        <v>88</v>
      </c>
    </row>
    <row r="136" s="14" customFormat="1">
      <c r="A136" s="14"/>
      <c r="B136" s="237"/>
      <c r="C136" s="238"/>
      <c r="D136" s="228" t="s">
        <v>166</v>
      </c>
      <c r="E136" s="238"/>
      <c r="F136" s="240" t="s">
        <v>781</v>
      </c>
      <c r="G136" s="238"/>
      <c r="H136" s="241">
        <v>71.344999999999999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166</v>
      </c>
      <c r="AU136" s="247" t="s">
        <v>88</v>
      </c>
      <c r="AV136" s="14" t="s">
        <v>88</v>
      </c>
      <c r="AW136" s="14" t="s">
        <v>4</v>
      </c>
      <c r="AX136" s="14" t="s">
        <v>86</v>
      </c>
      <c r="AY136" s="247" t="s">
        <v>156</v>
      </c>
    </row>
    <row r="137" s="2" customFormat="1" ht="37.8" customHeight="1">
      <c r="A137" s="39"/>
      <c r="B137" s="40"/>
      <c r="C137" s="207" t="s">
        <v>328</v>
      </c>
      <c r="D137" s="207" t="s">
        <v>158</v>
      </c>
      <c r="E137" s="208" t="s">
        <v>782</v>
      </c>
      <c r="F137" s="209" t="s">
        <v>783</v>
      </c>
      <c r="G137" s="210" t="s">
        <v>356</v>
      </c>
      <c r="H137" s="211">
        <v>6.3840000000000003</v>
      </c>
      <c r="I137" s="212"/>
      <c r="J137" s="213">
        <f>ROUND(I137*H137,2)</f>
        <v>0</v>
      </c>
      <c r="K137" s="214"/>
      <c r="L137" s="45"/>
      <c r="M137" s="215" t="s">
        <v>32</v>
      </c>
      <c r="N137" s="216" t="s">
        <v>49</v>
      </c>
      <c r="O137" s="85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9" t="s">
        <v>544</v>
      </c>
      <c r="AT137" s="219" t="s">
        <v>158</v>
      </c>
      <c r="AU137" s="219" t="s">
        <v>88</v>
      </c>
      <c r="AY137" s="17" t="s">
        <v>156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7" t="s">
        <v>86</v>
      </c>
      <c r="BK137" s="220">
        <f>ROUND(I137*H137,2)</f>
        <v>0</v>
      </c>
      <c r="BL137" s="17" t="s">
        <v>544</v>
      </c>
      <c r="BM137" s="219" t="s">
        <v>784</v>
      </c>
    </row>
    <row r="138" s="2" customFormat="1">
      <c r="A138" s="39"/>
      <c r="B138" s="40"/>
      <c r="C138" s="41"/>
      <c r="D138" s="221" t="s">
        <v>164</v>
      </c>
      <c r="E138" s="41"/>
      <c r="F138" s="222" t="s">
        <v>785</v>
      </c>
      <c r="G138" s="41"/>
      <c r="H138" s="41"/>
      <c r="I138" s="223"/>
      <c r="J138" s="41"/>
      <c r="K138" s="41"/>
      <c r="L138" s="45"/>
      <c r="M138" s="224"/>
      <c r="N138" s="225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7" t="s">
        <v>164</v>
      </c>
      <c r="AU138" s="17" t="s">
        <v>88</v>
      </c>
    </row>
    <row r="139" s="14" customFormat="1">
      <c r="A139" s="14"/>
      <c r="B139" s="237"/>
      <c r="C139" s="238"/>
      <c r="D139" s="228" t="s">
        <v>166</v>
      </c>
      <c r="E139" s="238"/>
      <c r="F139" s="240" t="s">
        <v>786</v>
      </c>
      <c r="G139" s="238"/>
      <c r="H139" s="241">
        <v>6.3840000000000003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166</v>
      </c>
      <c r="AU139" s="247" t="s">
        <v>88</v>
      </c>
      <c r="AV139" s="14" t="s">
        <v>88</v>
      </c>
      <c r="AW139" s="14" t="s">
        <v>4</v>
      </c>
      <c r="AX139" s="14" t="s">
        <v>86</v>
      </c>
      <c r="AY139" s="247" t="s">
        <v>156</v>
      </c>
    </row>
    <row r="140" s="2" customFormat="1" ht="24.15" customHeight="1">
      <c r="A140" s="39"/>
      <c r="B140" s="40"/>
      <c r="C140" s="207" t="s">
        <v>334</v>
      </c>
      <c r="D140" s="207" t="s">
        <v>158</v>
      </c>
      <c r="E140" s="208" t="s">
        <v>787</v>
      </c>
      <c r="F140" s="209" t="s">
        <v>788</v>
      </c>
      <c r="G140" s="210" t="s">
        <v>109</v>
      </c>
      <c r="H140" s="211">
        <v>3.7549999999999999</v>
      </c>
      <c r="I140" s="212"/>
      <c r="J140" s="213">
        <f>ROUND(I140*H140,2)</f>
        <v>0</v>
      </c>
      <c r="K140" s="214"/>
      <c r="L140" s="45"/>
      <c r="M140" s="215" t="s">
        <v>32</v>
      </c>
      <c r="N140" s="216" t="s">
        <v>49</v>
      </c>
      <c r="O140" s="85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9" t="s">
        <v>544</v>
      </c>
      <c r="AT140" s="219" t="s">
        <v>158</v>
      </c>
      <c r="AU140" s="219" t="s">
        <v>88</v>
      </c>
      <c r="AY140" s="17" t="s">
        <v>156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7" t="s">
        <v>86</v>
      </c>
      <c r="BK140" s="220">
        <f>ROUND(I140*H140,2)</f>
        <v>0</v>
      </c>
      <c r="BL140" s="17" t="s">
        <v>544</v>
      </c>
      <c r="BM140" s="219" t="s">
        <v>789</v>
      </c>
    </row>
    <row r="141" s="2" customFormat="1">
      <c r="A141" s="39"/>
      <c r="B141" s="40"/>
      <c r="C141" s="41"/>
      <c r="D141" s="221" t="s">
        <v>164</v>
      </c>
      <c r="E141" s="41"/>
      <c r="F141" s="222" t="s">
        <v>790</v>
      </c>
      <c r="G141" s="41"/>
      <c r="H141" s="41"/>
      <c r="I141" s="223"/>
      <c r="J141" s="41"/>
      <c r="K141" s="41"/>
      <c r="L141" s="45"/>
      <c r="M141" s="224"/>
      <c r="N141" s="225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7" t="s">
        <v>164</v>
      </c>
      <c r="AU141" s="17" t="s">
        <v>88</v>
      </c>
    </row>
    <row r="142" s="2" customFormat="1" ht="55.5" customHeight="1">
      <c r="A142" s="39"/>
      <c r="B142" s="40"/>
      <c r="C142" s="207" t="s">
        <v>339</v>
      </c>
      <c r="D142" s="207" t="s">
        <v>158</v>
      </c>
      <c r="E142" s="208" t="s">
        <v>791</v>
      </c>
      <c r="F142" s="209" t="s">
        <v>792</v>
      </c>
      <c r="G142" s="210" t="s">
        <v>448</v>
      </c>
      <c r="H142" s="211">
        <v>74</v>
      </c>
      <c r="I142" s="212"/>
      <c r="J142" s="213">
        <f>ROUND(I142*H142,2)</f>
        <v>0</v>
      </c>
      <c r="K142" s="214"/>
      <c r="L142" s="45"/>
      <c r="M142" s="215" t="s">
        <v>32</v>
      </c>
      <c r="N142" s="216" t="s">
        <v>49</v>
      </c>
      <c r="O142" s="85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544</v>
      </c>
      <c r="AT142" s="219" t="s">
        <v>158</v>
      </c>
      <c r="AU142" s="219" t="s">
        <v>88</v>
      </c>
      <c r="AY142" s="17" t="s">
        <v>156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7" t="s">
        <v>86</v>
      </c>
      <c r="BK142" s="220">
        <f>ROUND(I142*H142,2)</f>
        <v>0</v>
      </c>
      <c r="BL142" s="17" t="s">
        <v>544</v>
      </c>
      <c r="BM142" s="219" t="s">
        <v>793</v>
      </c>
    </row>
    <row r="143" s="2" customFormat="1">
      <c r="A143" s="39"/>
      <c r="B143" s="40"/>
      <c r="C143" s="41"/>
      <c r="D143" s="221" t="s">
        <v>164</v>
      </c>
      <c r="E143" s="41"/>
      <c r="F143" s="222" t="s">
        <v>794</v>
      </c>
      <c r="G143" s="41"/>
      <c r="H143" s="41"/>
      <c r="I143" s="223"/>
      <c r="J143" s="41"/>
      <c r="K143" s="41"/>
      <c r="L143" s="45"/>
      <c r="M143" s="224"/>
      <c r="N143" s="22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7" t="s">
        <v>164</v>
      </c>
      <c r="AU143" s="17" t="s">
        <v>88</v>
      </c>
    </row>
    <row r="144" s="2" customFormat="1" ht="24.15" customHeight="1">
      <c r="A144" s="39"/>
      <c r="B144" s="40"/>
      <c r="C144" s="207" t="s">
        <v>99</v>
      </c>
      <c r="D144" s="207" t="s">
        <v>158</v>
      </c>
      <c r="E144" s="208" t="s">
        <v>795</v>
      </c>
      <c r="F144" s="209" t="s">
        <v>796</v>
      </c>
      <c r="G144" s="210" t="s">
        <v>161</v>
      </c>
      <c r="H144" s="211">
        <v>1</v>
      </c>
      <c r="I144" s="212"/>
      <c r="J144" s="213">
        <f>ROUND(I144*H144,2)</f>
        <v>0</v>
      </c>
      <c r="K144" s="214"/>
      <c r="L144" s="45"/>
      <c r="M144" s="215" t="s">
        <v>32</v>
      </c>
      <c r="N144" s="216" t="s">
        <v>49</v>
      </c>
      <c r="O144" s="85"/>
      <c r="P144" s="217">
        <f>O144*H144</f>
        <v>0</v>
      </c>
      <c r="Q144" s="217">
        <v>1.2163900000000001</v>
      </c>
      <c r="R144" s="217">
        <f>Q144*H144</f>
        <v>1.2163900000000001</v>
      </c>
      <c r="S144" s="217">
        <v>0</v>
      </c>
      <c r="T144" s="21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9" t="s">
        <v>544</v>
      </c>
      <c r="AT144" s="219" t="s">
        <v>158</v>
      </c>
      <c r="AU144" s="219" t="s">
        <v>88</v>
      </c>
      <c r="AY144" s="17" t="s">
        <v>156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7" t="s">
        <v>86</v>
      </c>
      <c r="BK144" s="220">
        <f>ROUND(I144*H144,2)</f>
        <v>0</v>
      </c>
      <c r="BL144" s="17" t="s">
        <v>544</v>
      </c>
      <c r="BM144" s="219" t="s">
        <v>797</v>
      </c>
    </row>
    <row r="145" s="2" customFormat="1" ht="44.25" customHeight="1">
      <c r="A145" s="39"/>
      <c r="B145" s="40"/>
      <c r="C145" s="207" t="s">
        <v>348</v>
      </c>
      <c r="D145" s="207" t="s">
        <v>158</v>
      </c>
      <c r="E145" s="208" t="s">
        <v>798</v>
      </c>
      <c r="F145" s="209" t="s">
        <v>799</v>
      </c>
      <c r="G145" s="210" t="s">
        <v>448</v>
      </c>
      <c r="H145" s="211">
        <v>74</v>
      </c>
      <c r="I145" s="212"/>
      <c r="J145" s="213">
        <f>ROUND(I145*H145,2)</f>
        <v>0</v>
      </c>
      <c r="K145" s="214"/>
      <c r="L145" s="45"/>
      <c r="M145" s="215" t="s">
        <v>32</v>
      </c>
      <c r="N145" s="216" t="s">
        <v>49</v>
      </c>
      <c r="O145" s="85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9" t="s">
        <v>544</v>
      </c>
      <c r="AT145" s="219" t="s">
        <v>158</v>
      </c>
      <c r="AU145" s="219" t="s">
        <v>88</v>
      </c>
      <c r="AY145" s="17" t="s">
        <v>156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7" t="s">
        <v>86</v>
      </c>
      <c r="BK145" s="220">
        <f>ROUND(I145*H145,2)</f>
        <v>0</v>
      </c>
      <c r="BL145" s="17" t="s">
        <v>544</v>
      </c>
      <c r="BM145" s="219" t="s">
        <v>800</v>
      </c>
    </row>
    <row r="146" s="2" customFormat="1">
      <c r="A146" s="39"/>
      <c r="B146" s="40"/>
      <c r="C146" s="41"/>
      <c r="D146" s="221" t="s">
        <v>164</v>
      </c>
      <c r="E146" s="41"/>
      <c r="F146" s="222" t="s">
        <v>801</v>
      </c>
      <c r="G146" s="41"/>
      <c r="H146" s="41"/>
      <c r="I146" s="223"/>
      <c r="J146" s="41"/>
      <c r="K146" s="41"/>
      <c r="L146" s="45"/>
      <c r="M146" s="224"/>
      <c r="N146" s="225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7" t="s">
        <v>164</v>
      </c>
      <c r="AU146" s="17" t="s">
        <v>88</v>
      </c>
    </row>
    <row r="147" s="2" customFormat="1" ht="16.5" customHeight="1">
      <c r="A147" s="39"/>
      <c r="B147" s="40"/>
      <c r="C147" s="259" t="s">
        <v>353</v>
      </c>
      <c r="D147" s="259" t="s">
        <v>282</v>
      </c>
      <c r="E147" s="260" t="s">
        <v>802</v>
      </c>
      <c r="F147" s="261" t="s">
        <v>803</v>
      </c>
      <c r="G147" s="262" t="s">
        <v>448</v>
      </c>
      <c r="H147" s="263">
        <v>77.700000000000003</v>
      </c>
      <c r="I147" s="264"/>
      <c r="J147" s="265">
        <f>ROUND(I147*H147,2)</f>
        <v>0</v>
      </c>
      <c r="K147" s="266"/>
      <c r="L147" s="267"/>
      <c r="M147" s="268" t="s">
        <v>32</v>
      </c>
      <c r="N147" s="269" t="s">
        <v>49</v>
      </c>
      <c r="O147" s="85"/>
      <c r="P147" s="217">
        <f>O147*H147</f>
        <v>0</v>
      </c>
      <c r="Q147" s="217">
        <v>0.00051999999999999995</v>
      </c>
      <c r="R147" s="217">
        <f>Q147*H147</f>
        <v>0.040403999999999995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658</v>
      </c>
      <c r="AT147" s="219" t="s">
        <v>282</v>
      </c>
      <c r="AU147" s="219" t="s">
        <v>88</v>
      </c>
      <c r="AY147" s="17" t="s">
        <v>156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7" t="s">
        <v>86</v>
      </c>
      <c r="BK147" s="220">
        <f>ROUND(I147*H147,2)</f>
        <v>0</v>
      </c>
      <c r="BL147" s="17" t="s">
        <v>658</v>
      </c>
      <c r="BM147" s="219" t="s">
        <v>804</v>
      </c>
    </row>
    <row r="148" s="14" customFormat="1">
      <c r="A148" s="14"/>
      <c r="B148" s="237"/>
      <c r="C148" s="238"/>
      <c r="D148" s="228" t="s">
        <v>166</v>
      </c>
      <c r="E148" s="238"/>
      <c r="F148" s="240" t="s">
        <v>730</v>
      </c>
      <c r="G148" s="238"/>
      <c r="H148" s="241">
        <v>77.700000000000003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166</v>
      </c>
      <c r="AU148" s="247" t="s">
        <v>88</v>
      </c>
      <c r="AV148" s="14" t="s">
        <v>88</v>
      </c>
      <c r="AW148" s="14" t="s">
        <v>4</v>
      </c>
      <c r="AX148" s="14" t="s">
        <v>86</v>
      </c>
      <c r="AY148" s="247" t="s">
        <v>156</v>
      </c>
    </row>
    <row r="149" s="2" customFormat="1" ht="33" customHeight="1">
      <c r="A149" s="39"/>
      <c r="B149" s="40"/>
      <c r="C149" s="207" t="s">
        <v>361</v>
      </c>
      <c r="D149" s="207" t="s">
        <v>158</v>
      </c>
      <c r="E149" s="208" t="s">
        <v>672</v>
      </c>
      <c r="F149" s="209" t="s">
        <v>673</v>
      </c>
      <c r="G149" s="210" t="s">
        <v>356</v>
      </c>
      <c r="H149" s="211">
        <v>1.2569999999999999</v>
      </c>
      <c r="I149" s="212"/>
      <c r="J149" s="213">
        <f>ROUND(I149*H149,2)</f>
        <v>0</v>
      </c>
      <c r="K149" s="214"/>
      <c r="L149" s="45"/>
      <c r="M149" s="215" t="s">
        <v>32</v>
      </c>
      <c r="N149" s="216" t="s">
        <v>49</v>
      </c>
      <c r="O149" s="85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9" t="s">
        <v>544</v>
      </c>
      <c r="AT149" s="219" t="s">
        <v>158</v>
      </c>
      <c r="AU149" s="219" t="s">
        <v>88</v>
      </c>
      <c r="AY149" s="17" t="s">
        <v>156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7" t="s">
        <v>86</v>
      </c>
      <c r="BK149" s="220">
        <f>ROUND(I149*H149,2)</f>
        <v>0</v>
      </c>
      <c r="BL149" s="17" t="s">
        <v>544</v>
      </c>
      <c r="BM149" s="219" t="s">
        <v>805</v>
      </c>
    </row>
    <row r="150" s="2" customFormat="1">
      <c r="A150" s="39"/>
      <c r="B150" s="40"/>
      <c r="C150" s="41"/>
      <c r="D150" s="221" t="s">
        <v>164</v>
      </c>
      <c r="E150" s="41"/>
      <c r="F150" s="222" t="s">
        <v>675</v>
      </c>
      <c r="G150" s="41"/>
      <c r="H150" s="41"/>
      <c r="I150" s="223"/>
      <c r="J150" s="41"/>
      <c r="K150" s="41"/>
      <c r="L150" s="45"/>
      <c r="M150" s="271"/>
      <c r="N150" s="272"/>
      <c r="O150" s="273"/>
      <c r="P150" s="273"/>
      <c r="Q150" s="273"/>
      <c r="R150" s="273"/>
      <c r="S150" s="273"/>
      <c r="T150" s="2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7" t="s">
        <v>164</v>
      </c>
      <c r="AU150" s="17" t="s">
        <v>88</v>
      </c>
    </row>
    <row r="151" s="2" customFormat="1" ht="6.96" customHeight="1">
      <c r="A151" s="39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TmX7pXmL9R5zK+IvHnGAThzHwPceSeFUwZ/VwmqtxzsQxD6lotAgwyloNi889Wsw1YLcGDgCxabJuhVXhTsFHQ==" hashValue="j7dtV9Wj4kbmS2CLJS8f6ZZ75Ko3JCSQl7n+tJM8S5BE9feRsGY4tR6DOMDjnJyEf3zT5fXlGTrh0qMEOnt8bw==" algorithmName="SHA-512" password="CC35"/>
  <autoFilter ref="C81:K15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210100151"/>
    <hyperlink ref="F89" r:id="rId2" display="https://podminky.urs.cz/item/CS_URS_2024_01/210101233"/>
    <hyperlink ref="F92" r:id="rId3" display="https://podminky.urs.cz/item/CS_URS_2024_01/210203901"/>
    <hyperlink ref="F95" r:id="rId4" display="https://podminky.urs.cz/item/CS_URS_2024_01/210204011"/>
    <hyperlink ref="F98" r:id="rId5" display="https://podminky.urs.cz/item/CS_URS_2024_01/210204103"/>
    <hyperlink ref="F101" r:id="rId6" display="https://podminky.urs.cz/item/CS_URS_2024_01/210204201"/>
    <hyperlink ref="F104" r:id="rId7" display="https://podminky.urs.cz/item/CS_URS_2024_01/210220020"/>
    <hyperlink ref="F108" r:id="rId8" display="https://podminky.urs.cz/item/CS_URS_2024_01/210220022"/>
    <hyperlink ref="F112" r:id="rId9" display="https://podminky.urs.cz/item/CS_URS_2024_01/210280001"/>
    <hyperlink ref="F114" r:id="rId10" display="https://podminky.urs.cz/item/CS_URS_2024_01/210812035"/>
    <hyperlink ref="F118" r:id="rId11" display="https://podminky.urs.cz/item/CS_URS_2024_01/218040011"/>
    <hyperlink ref="F121" r:id="rId12" display="https://podminky.urs.cz/item/CS_URS_2024_01/460010024"/>
    <hyperlink ref="F124" r:id="rId13" display="https://podminky.urs.cz/item/CS_URS_2024_01/460131113"/>
    <hyperlink ref="F127" r:id="rId14" display="https://podminky.urs.cz/item/CS_URS_2024_01/460171142"/>
    <hyperlink ref="F129" r:id="rId15" display="https://podminky.urs.cz/item/CS_URS_2024_01/460341113"/>
    <hyperlink ref="F135" r:id="rId16" display="https://podminky.urs.cz/item/CS_URS_2024_01/460341121"/>
    <hyperlink ref="F138" r:id="rId17" display="https://podminky.urs.cz/item/CS_URS_2024_01/460361121"/>
    <hyperlink ref="F141" r:id="rId18" display="https://podminky.urs.cz/item/CS_URS_2024_01/460371121"/>
    <hyperlink ref="F143" r:id="rId19" display="https://podminky.urs.cz/item/CS_URS_2024_01/460431152"/>
    <hyperlink ref="F146" r:id="rId20" display="https://podminky.urs.cz/item/CS_URS_2024_01/460661411"/>
    <hyperlink ref="F150" r:id="rId21" display="https://podminky.urs.cz/item/CS_URS_2024_01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0"/>
      <c r="AT3" s="17" t="s">
        <v>88</v>
      </c>
    </row>
    <row r="4" s="1" customFormat="1" ht="24.96" customHeight="1">
      <c r="B4" s="20"/>
      <c r="D4" s="132" t="s">
        <v>103</v>
      </c>
      <c r="L4" s="20"/>
      <c r="M4" s="133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4" t="s">
        <v>16</v>
      </c>
      <c r="L6" s="20"/>
    </row>
    <row r="7" s="1" customFormat="1" ht="16.5" customHeight="1">
      <c r="B7" s="20"/>
      <c r="E7" s="135" t="str">
        <f>'Rekapitulace stavby'!K6</f>
        <v>Řešení dopravní situace u MŠ Plešivec, Český Krumlov</v>
      </c>
      <c r="F7" s="134"/>
      <c r="G7" s="134"/>
      <c r="H7" s="134"/>
      <c r="L7" s="20"/>
    </row>
    <row r="8" s="2" customFormat="1" ht="12" customHeight="1">
      <c r="A8" s="39"/>
      <c r="B8" s="45"/>
      <c r="C8" s="39"/>
      <c r="D8" s="134" t="s">
        <v>117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806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92</v>
      </c>
      <c r="G11" s="39"/>
      <c r="H11" s="39"/>
      <c r="I11" s="134" t="s">
        <v>20</v>
      </c>
      <c r="J11" s="138" t="s">
        <v>32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22</v>
      </c>
      <c r="E12" s="39"/>
      <c r="F12" s="138" t="s">
        <v>23</v>
      </c>
      <c r="G12" s="39"/>
      <c r="H12" s="39"/>
      <c r="I12" s="134" t="s">
        <v>24</v>
      </c>
      <c r="J12" s="139" t="str">
        <f>'Rekapitulace stavby'!AN8</f>
        <v>30. 5. 2024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30</v>
      </c>
      <c r="E14" s="39"/>
      <c r="F14" s="39"/>
      <c r="G14" s="39"/>
      <c r="H14" s="39"/>
      <c r="I14" s="134" t="s">
        <v>31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34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35</v>
      </c>
      <c r="E17" s="39"/>
      <c r="F17" s="39"/>
      <c r="G17" s="39"/>
      <c r="H17" s="39"/>
      <c r="I17" s="134" t="s">
        <v>31</v>
      </c>
      <c r="J17" s="33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8"/>
      <c r="G18" s="138"/>
      <c r="H18" s="138"/>
      <c r="I18" s="134" t="s">
        <v>34</v>
      </c>
      <c r="J18" s="33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37</v>
      </c>
      <c r="E20" s="39"/>
      <c r="F20" s="39"/>
      <c r="G20" s="39"/>
      <c r="H20" s="39"/>
      <c r="I20" s="134" t="s">
        <v>31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38</v>
      </c>
      <c r="F21" s="39"/>
      <c r="G21" s="39"/>
      <c r="H21" s="39"/>
      <c r="I21" s="134" t="s">
        <v>34</v>
      </c>
      <c r="J21" s="138" t="s">
        <v>32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40</v>
      </c>
      <c r="E23" s="39"/>
      <c r="F23" s="39"/>
      <c r="G23" s="39"/>
      <c r="H23" s="39"/>
      <c r="I23" s="134" t="s">
        <v>31</v>
      </c>
      <c r="J23" s="138" t="s">
        <v>32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41</v>
      </c>
      <c r="F24" s="39"/>
      <c r="G24" s="39"/>
      <c r="H24" s="39"/>
      <c r="I24" s="134" t="s">
        <v>34</v>
      </c>
      <c r="J24" s="138" t="s">
        <v>32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42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43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44</v>
      </c>
      <c r="E30" s="39"/>
      <c r="F30" s="39"/>
      <c r="G30" s="39"/>
      <c r="H30" s="39"/>
      <c r="I30" s="39"/>
      <c r="J30" s="146">
        <f>ROUND(J84,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46</v>
      </c>
      <c r="G32" s="39"/>
      <c r="H32" s="39"/>
      <c r="I32" s="147" t="s">
        <v>45</v>
      </c>
      <c r="J32" s="147" t="s">
        <v>47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48</v>
      </c>
      <c r="E33" s="134" t="s">
        <v>49</v>
      </c>
      <c r="F33" s="149">
        <f>ROUND((SUM(BE84:BE103)),  2)</f>
        <v>0</v>
      </c>
      <c r="G33" s="39"/>
      <c r="H33" s="39"/>
      <c r="I33" s="150">
        <v>0.20999999999999999</v>
      </c>
      <c r="J33" s="149">
        <f>ROUND(((SUM(BE84:BE103))*I33),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50</v>
      </c>
      <c r="F34" s="149">
        <f>ROUND((SUM(BF84:BF103)),  2)</f>
        <v>0</v>
      </c>
      <c r="G34" s="39"/>
      <c r="H34" s="39"/>
      <c r="I34" s="150">
        <v>0.12</v>
      </c>
      <c r="J34" s="149">
        <f>ROUND(((SUM(BF84:BF103))*I34),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51</v>
      </c>
      <c r="F35" s="149">
        <f>ROUND((SUM(BG84:BG103)),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52</v>
      </c>
      <c r="F36" s="149">
        <f>ROUND((SUM(BH84:BH103)),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53</v>
      </c>
      <c r="F37" s="149">
        <f>ROUND((SUM(BI84:BI103)),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3" t="s">
        <v>128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2" t="str">
        <f>E7</f>
        <v>Řešení dopravní situace u MŠ Plešivec, Český Krumlov</v>
      </c>
      <c r="F48" s="32"/>
      <c r="G48" s="32"/>
      <c r="H48" s="32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117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2" t="s">
        <v>22</v>
      </c>
      <c r="D52" s="41"/>
      <c r="E52" s="41"/>
      <c r="F52" s="27" t="str">
        <f>F12</f>
        <v>Český Krumlov</v>
      </c>
      <c r="G52" s="41"/>
      <c r="H52" s="41"/>
      <c r="I52" s="32" t="s">
        <v>24</v>
      </c>
      <c r="J52" s="73" t="str">
        <f>IF(J12="","",J12)</f>
        <v>30. 5. 2024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 xml:space="preserve"> </v>
      </c>
      <c r="G54" s="41"/>
      <c r="H54" s="41"/>
      <c r="I54" s="32" t="s">
        <v>37</v>
      </c>
      <c r="J54" s="37" t="str">
        <f>E21</f>
        <v>Ing. Jan Rambousek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2" t="s">
        <v>35</v>
      </c>
      <c r="D55" s="41"/>
      <c r="E55" s="41"/>
      <c r="F55" s="27" t="str">
        <f>IF(E18="","",E18)</f>
        <v>Vyplň údaj</v>
      </c>
      <c r="G55" s="41"/>
      <c r="H55" s="41"/>
      <c r="I55" s="32" t="s">
        <v>40</v>
      </c>
      <c r="J55" s="37" t="str">
        <f>E24</f>
        <v>Ing. Eva Horčičková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3" t="s">
        <v>129</v>
      </c>
      <c r="D57" s="164"/>
      <c r="E57" s="164"/>
      <c r="F57" s="164"/>
      <c r="G57" s="164"/>
      <c r="H57" s="164"/>
      <c r="I57" s="164"/>
      <c r="J57" s="165" t="s">
        <v>130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6" t="s">
        <v>76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131</v>
      </c>
    </row>
    <row r="60" hidden="1" s="9" customFormat="1" ht="24.96" customHeight="1">
      <c r="A60" s="9"/>
      <c r="B60" s="167"/>
      <c r="C60" s="168"/>
      <c r="D60" s="169" t="s">
        <v>806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3"/>
      <c r="C61" s="174"/>
      <c r="D61" s="175" t="s">
        <v>807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3"/>
      <c r="C62" s="174"/>
      <c r="D62" s="175" t="s">
        <v>808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3"/>
      <c r="C63" s="174"/>
      <c r="D63" s="175" t="s">
        <v>809</v>
      </c>
      <c r="E63" s="176"/>
      <c r="F63" s="176"/>
      <c r="G63" s="176"/>
      <c r="H63" s="176"/>
      <c r="I63" s="176"/>
      <c r="J63" s="177">
        <f>J99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3"/>
      <c r="C64" s="174"/>
      <c r="D64" s="175" t="s">
        <v>810</v>
      </c>
      <c r="E64" s="176"/>
      <c r="F64" s="176"/>
      <c r="G64" s="176"/>
      <c r="H64" s="176"/>
      <c r="I64" s="176"/>
      <c r="J64" s="177">
        <f>J102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141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2" t="str">
        <f>E7</f>
        <v>Řešení dopravní situace u MŠ Plešivec, Český Krumlov</v>
      </c>
      <c r="F74" s="32"/>
      <c r="G74" s="32"/>
      <c r="H74" s="32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117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VRN - Vedlejší rozpočtové náklady</v>
      </c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2" t="s">
        <v>22</v>
      </c>
      <c r="D78" s="41"/>
      <c r="E78" s="41"/>
      <c r="F78" s="27" t="str">
        <f>F12</f>
        <v>Český Krumlov</v>
      </c>
      <c r="G78" s="41"/>
      <c r="H78" s="41"/>
      <c r="I78" s="32" t="s">
        <v>24</v>
      </c>
      <c r="J78" s="73" t="str">
        <f>IF(J12="","",J12)</f>
        <v>30. 5. 2024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2" t="s">
        <v>30</v>
      </c>
      <c r="D80" s="41"/>
      <c r="E80" s="41"/>
      <c r="F80" s="27" t="str">
        <f>E15</f>
        <v xml:space="preserve"> </v>
      </c>
      <c r="G80" s="41"/>
      <c r="H80" s="41"/>
      <c r="I80" s="32" t="s">
        <v>37</v>
      </c>
      <c r="J80" s="37" t="str">
        <f>E21</f>
        <v>Ing. Jan Rambousek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35</v>
      </c>
      <c r="D81" s="41"/>
      <c r="E81" s="41"/>
      <c r="F81" s="27" t="str">
        <f>IF(E18="","",E18)</f>
        <v>Vyplň údaj</v>
      </c>
      <c r="G81" s="41"/>
      <c r="H81" s="41"/>
      <c r="I81" s="32" t="s">
        <v>40</v>
      </c>
      <c r="J81" s="37" t="str">
        <f>E24</f>
        <v>Ing. Eva Horčičková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9"/>
      <c r="B83" s="180"/>
      <c r="C83" s="181" t="s">
        <v>142</v>
      </c>
      <c r="D83" s="182" t="s">
        <v>63</v>
      </c>
      <c r="E83" s="182" t="s">
        <v>59</v>
      </c>
      <c r="F83" s="182" t="s">
        <v>60</v>
      </c>
      <c r="G83" s="182" t="s">
        <v>143</v>
      </c>
      <c r="H83" s="182" t="s">
        <v>144</v>
      </c>
      <c r="I83" s="182" t="s">
        <v>145</v>
      </c>
      <c r="J83" s="183" t="s">
        <v>130</v>
      </c>
      <c r="K83" s="184" t="s">
        <v>146</v>
      </c>
      <c r="L83" s="185"/>
      <c r="M83" s="93" t="s">
        <v>32</v>
      </c>
      <c r="N83" s="94" t="s">
        <v>48</v>
      </c>
      <c r="O83" s="94" t="s">
        <v>147</v>
      </c>
      <c r="P83" s="94" t="s">
        <v>148</v>
      </c>
      <c r="Q83" s="94" t="s">
        <v>149</v>
      </c>
      <c r="R83" s="94" t="s">
        <v>150</v>
      </c>
      <c r="S83" s="94" t="s">
        <v>151</v>
      </c>
      <c r="T83" s="95" t="s">
        <v>152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39"/>
      <c r="B84" s="40"/>
      <c r="C84" s="100" t="s">
        <v>153</v>
      </c>
      <c r="D84" s="41"/>
      <c r="E84" s="41"/>
      <c r="F84" s="41"/>
      <c r="G84" s="41"/>
      <c r="H84" s="41"/>
      <c r="I84" s="41"/>
      <c r="J84" s="186">
        <f>BK84</f>
        <v>0</v>
      </c>
      <c r="K84" s="41"/>
      <c r="L84" s="45"/>
      <c r="M84" s="96"/>
      <c r="N84" s="187"/>
      <c r="O84" s="97"/>
      <c r="P84" s="188">
        <f>P85</f>
        <v>0</v>
      </c>
      <c r="Q84" s="97"/>
      <c r="R84" s="188">
        <f>R85</f>
        <v>0</v>
      </c>
      <c r="S84" s="97"/>
      <c r="T84" s="189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7" t="s">
        <v>77</v>
      </c>
      <c r="AU84" s="17" t="s">
        <v>131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77</v>
      </c>
      <c r="E85" s="194" t="s">
        <v>93</v>
      </c>
      <c r="F85" s="194" t="s">
        <v>94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P86+P96+P99+P102</f>
        <v>0</v>
      </c>
      <c r="Q85" s="199"/>
      <c r="R85" s="200">
        <f>R86+R96+R99+R102</f>
        <v>0</v>
      </c>
      <c r="S85" s="199"/>
      <c r="T85" s="201">
        <f>T86+T96+T99+T102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189</v>
      </c>
      <c r="AT85" s="203" t="s">
        <v>77</v>
      </c>
      <c r="AU85" s="203" t="s">
        <v>78</v>
      </c>
      <c r="AY85" s="202" t="s">
        <v>156</v>
      </c>
      <c r="BK85" s="204">
        <f>BK86+BK96+BK99+BK102</f>
        <v>0</v>
      </c>
    </row>
    <row r="86" s="12" customFormat="1" ht="22.8" customHeight="1">
      <c r="A86" s="12"/>
      <c r="B86" s="191"/>
      <c r="C86" s="192"/>
      <c r="D86" s="193" t="s">
        <v>77</v>
      </c>
      <c r="E86" s="205" t="s">
        <v>811</v>
      </c>
      <c r="F86" s="205" t="s">
        <v>812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SUM(P87:P95)</f>
        <v>0</v>
      </c>
      <c r="Q86" s="199"/>
      <c r="R86" s="200">
        <f>SUM(R87:R95)</f>
        <v>0</v>
      </c>
      <c r="S86" s="199"/>
      <c r="T86" s="201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189</v>
      </c>
      <c r="AT86" s="203" t="s">
        <v>77</v>
      </c>
      <c r="AU86" s="203" t="s">
        <v>86</v>
      </c>
      <c r="AY86" s="202" t="s">
        <v>156</v>
      </c>
      <c r="BK86" s="204">
        <f>SUM(BK87:BK95)</f>
        <v>0</v>
      </c>
    </row>
    <row r="87" s="2" customFormat="1" ht="16.5" customHeight="1">
      <c r="A87" s="39"/>
      <c r="B87" s="40"/>
      <c r="C87" s="207" t="s">
        <v>86</v>
      </c>
      <c r="D87" s="207" t="s">
        <v>158</v>
      </c>
      <c r="E87" s="208" t="s">
        <v>813</v>
      </c>
      <c r="F87" s="209" t="s">
        <v>814</v>
      </c>
      <c r="G87" s="210" t="s">
        <v>815</v>
      </c>
      <c r="H87" s="211">
        <v>1</v>
      </c>
      <c r="I87" s="212"/>
      <c r="J87" s="213">
        <f>ROUND(I87*H87,2)</f>
        <v>0</v>
      </c>
      <c r="K87" s="214"/>
      <c r="L87" s="45"/>
      <c r="M87" s="215" t="s">
        <v>32</v>
      </c>
      <c r="N87" s="216" t="s">
        <v>49</v>
      </c>
      <c r="O87" s="85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9" t="s">
        <v>816</v>
      </c>
      <c r="AT87" s="219" t="s">
        <v>158</v>
      </c>
      <c r="AU87" s="219" t="s">
        <v>88</v>
      </c>
      <c r="AY87" s="17" t="s">
        <v>156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7" t="s">
        <v>86</v>
      </c>
      <c r="BK87" s="220">
        <f>ROUND(I87*H87,2)</f>
        <v>0</v>
      </c>
      <c r="BL87" s="17" t="s">
        <v>816</v>
      </c>
      <c r="BM87" s="219" t="s">
        <v>817</v>
      </c>
    </row>
    <row r="88" s="2" customFormat="1">
      <c r="A88" s="39"/>
      <c r="B88" s="40"/>
      <c r="C88" s="41"/>
      <c r="D88" s="221" t="s">
        <v>164</v>
      </c>
      <c r="E88" s="41"/>
      <c r="F88" s="222" t="s">
        <v>818</v>
      </c>
      <c r="G88" s="41"/>
      <c r="H88" s="41"/>
      <c r="I88" s="223"/>
      <c r="J88" s="41"/>
      <c r="K88" s="41"/>
      <c r="L88" s="45"/>
      <c r="M88" s="224"/>
      <c r="N88" s="225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7" t="s">
        <v>164</v>
      </c>
      <c r="AU88" s="17" t="s">
        <v>88</v>
      </c>
    </row>
    <row r="89" s="2" customFormat="1">
      <c r="A89" s="39"/>
      <c r="B89" s="40"/>
      <c r="C89" s="41"/>
      <c r="D89" s="228" t="s">
        <v>332</v>
      </c>
      <c r="E89" s="41"/>
      <c r="F89" s="270" t="s">
        <v>819</v>
      </c>
      <c r="G89" s="41"/>
      <c r="H89" s="41"/>
      <c r="I89" s="223"/>
      <c r="J89" s="41"/>
      <c r="K89" s="41"/>
      <c r="L89" s="45"/>
      <c r="M89" s="224"/>
      <c r="N89" s="22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7" t="s">
        <v>332</v>
      </c>
      <c r="AU89" s="17" t="s">
        <v>88</v>
      </c>
    </row>
    <row r="90" s="2" customFormat="1" ht="16.5" customHeight="1">
      <c r="A90" s="39"/>
      <c r="B90" s="40"/>
      <c r="C90" s="207" t="s">
        <v>88</v>
      </c>
      <c r="D90" s="207" t="s">
        <v>158</v>
      </c>
      <c r="E90" s="208" t="s">
        <v>820</v>
      </c>
      <c r="F90" s="209" t="s">
        <v>821</v>
      </c>
      <c r="G90" s="210" t="s">
        <v>815</v>
      </c>
      <c r="H90" s="211">
        <v>1</v>
      </c>
      <c r="I90" s="212"/>
      <c r="J90" s="213">
        <f>ROUND(I90*H90,2)</f>
        <v>0</v>
      </c>
      <c r="K90" s="214"/>
      <c r="L90" s="45"/>
      <c r="M90" s="215" t="s">
        <v>32</v>
      </c>
      <c r="N90" s="216" t="s">
        <v>49</v>
      </c>
      <c r="O90" s="85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9" t="s">
        <v>816</v>
      </c>
      <c r="AT90" s="219" t="s">
        <v>158</v>
      </c>
      <c r="AU90" s="219" t="s">
        <v>88</v>
      </c>
      <c r="AY90" s="17" t="s">
        <v>156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7" t="s">
        <v>86</v>
      </c>
      <c r="BK90" s="220">
        <f>ROUND(I90*H90,2)</f>
        <v>0</v>
      </c>
      <c r="BL90" s="17" t="s">
        <v>816</v>
      </c>
      <c r="BM90" s="219" t="s">
        <v>822</v>
      </c>
    </row>
    <row r="91" s="2" customFormat="1">
      <c r="A91" s="39"/>
      <c r="B91" s="40"/>
      <c r="C91" s="41"/>
      <c r="D91" s="221" t="s">
        <v>164</v>
      </c>
      <c r="E91" s="41"/>
      <c r="F91" s="222" t="s">
        <v>823</v>
      </c>
      <c r="G91" s="41"/>
      <c r="H91" s="41"/>
      <c r="I91" s="223"/>
      <c r="J91" s="41"/>
      <c r="K91" s="41"/>
      <c r="L91" s="45"/>
      <c r="M91" s="224"/>
      <c r="N91" s="22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7" t="s">
        <v>164</v>
      </c>
      <c r="AU91" s="17" t="s">
        <v>88</v>
      </c>
    </row>
    <row r="92" s="2" customFormat="1" ht="16.5" customHeight="1">
      <c r="A92" s="39"/>
      <c r="B92" s="40"/>
      <c r="C92" s="207" t="s">
        <v>176</v>
      </c>
      <c r="D92" s="207" t="s">
        <v>158</v>
      </c>
      <c r="E92" s="208" t="s">
        <v>824</v>
      </c>
      <c r="F92" s="209" t="s">
        <v>825</v>
      </c>
      <c r="G92" s="210" t="s">
        <v>815</v>
      </c>
      <c r="H92" s="211">
        <v>1</v>
      </c>
      <c r="I92" s="212"/>
      <c r="J92" s="213">
        <f>ROUND(I92*H92,2)</f>
        <v>0</v>
      </c>
      <c r="K92" s="214"/>
      <c r="L92" s="45"/>
      <c r="M92" s="215" t="s">
        <v>32</v>
      </c>
      <c r="N92" s="216" t="s">
        <v>49</v>
      </c>
      <c r="O92" s="85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9" t="s">
        <v>816</v>
      </c>
      <c r="AT92" s="219" t="s">
        <v>158</v>
      </c>
      <c r="AU92" s="219" t="s">
        <v>88</v>
      </c>
      <c r="AY92" s="17" t="s">
        <v>156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7" t="s">
        <v>86</v>
      </c>
      <c r="BK92" s="220">
        <f>ROUND(I92*H92,2)</f>
        <v>0</v>
      </c>
      <c r="BL92" s="17" t="s">
        <v>816</v>
      </c>
      <c r="BM92" s="219" t="s">
        <v>826</v>
      </c>
    </row>
    <row r="93" s="2" customFormat="1">
      <c r="A93" s="39"/>
      <c r="B93" s="40"/>
      <c r="C93" s="41"/>
      <c r="D93" s="221" t="s">
        <v>164</v>
      </c>
      <c r="E93" s="41"/>
      <c r="F93" s="222" t="s">
        <v>827</v>
      </c>
      <c r="G93" s="41"/>
      <c r="H93" s="41"/>
      <c r="I93" s="223"/>
      <c r="J93" s="41"/>
      <c r="K93" s="41"/>
      <c r="L93" s="45"/>
      <c r="M93" s="224"/>
      <c r="N93" s="22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7" t="s">
        <v>164</v>
      </c>
      <c r="AU93" s="17" t="s">
        <v>88</v>
      </c>
    </row>
    <row r="94" s="2" customFormat="1" ht="16.5" customHeight="1">
      <c r="A94" s="39"/>
      <c r="B94" s="40"/>
      <c r="C94" s="207" t="s">
        <v>162</v>
      </c>
      <c r="D94" s="207" t="s">
        <v>158</v>
      </c>
      <c r="E94" s="208" t="s">
        <v>828</v>
      </c>
      <c r="F94" s="209" t="s">
        <v>829</v>
      </c>
      <c r="G94" s="210" t="s">
        <v>815</v>
      </c>
      <c r="H94" s="211">
        <v>1</v>
      </c>
      <c r="I94" s="212"/>
      <c r="J94" s="213">
        <f>ROUND(I94*H94,2)</f>
        <v>0</v>
      </c>
      <c r="K94" s="214"/>
      <c r="L94" s="45"/>
      <c r="M94" s="215" t="s">
        <v>32</v>
      </c>
      <c r="N94" s="216" t="s">
        <v>49</v>
      </c>
      <c r="O94" s="85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9" t="s">
        <v>816</v>
      </c>
      <c r="AT94" s="219" t="s">
        <v>158</v>
      </c>
      <c r="AU94" s="219" t="s">
        <v>88</v>
      </c>
      <c r="AY94" s="17" t="s">
        <v>156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7" t="s">
        <v>86</v>
      </c>
      <c r="BK94" s="220">
        <f>ROUND(I94*H94,2)</f>
        <v>0</v>
      </c>
      <c r="BL94" s="17" t="s">
        <v>816</v>
      </c>
      <c r="BM94" s="219" t="s">
        <v>830</v>
      </c>
    </row>
    <row r="95" s="2" customFormat="1">
      <c r="A95" s="39"/>
      <c r="B95" s="40"/>
      <c r="C95" s="41"/>
      <c r="D95" s="221" t="s">
        <v>164</v>
      </c>
      <c r="E95" s="41"/>
      <c r="F95" s="222" t="s">
        <v>831</v>
      </c>
      <c r="G95" s="41"/>
      <c r="H95" s="41"/>
      <c r="I95" s="223"/>
      <c r="J95" s="41"/>
      <c r="K95" s="41"/>
      <c r="L95" s="45"/>
      <c r="M95" s="224"/>
      <c r="N95" s="22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7" t="s">
        <v>164</v>
      </c>
      <c r="AU95" s="17" t="s">
        <v>88</v>
      </c>
    </row>
    <row r="96" s="12" customFormat="1" ht="22.8" customHeight="1">
      <c r="A96" s="12"/>
      <c r="B96" s="191"/>
      <c r="C96" s="192"/>
      <c r="D96" s="193" t="s">
        <v>77</v>
      </c>
      <c r="E96" s="205" t="s">
        <v>832</v>
      </c>
      <c r="F96" s="205" t="s">
        <v>833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SUM(P97:P98)</f>
        <v>0</v>
      </c>
      <c r="Q96" s="199"/>
      <c r="R96" s="200">
        <f>SUM(R97:R98)</f>
        <v>0</v>
      </c>
      <c r="S96" s="199"/>
      <c r="T96" s="201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189</v>
      </c>
      <c r="AT96" s="203" t="s">
        <v>77</v>
      </c>
      <c r="AU96" s="203" t="s">
        <v>86</v>
      </c>
      <c r="AY96" s="202" t="s">
        <v>156</v>
      </c>
      <c r="BK96" s="204">
        <f>SUM(BK97:BK98)</f>
        <v>0</v>
      </c>
    </row>
    <row r="97" s="2" customFormat="1" ht="16.5" customHeight="1">
      <c r="A97" s="39"/>
      <c r="B97" s="40"/>
      <c r="C97" s="207" t="s">
        <v>189</v>
      </c>
      <c r="D97" s="207" t="s">
        <v>158</v>
      </c>
      <c r="E97" s="208" t="s">
        <v>834</v>
      </c>
      <c r="F97" s="209" t="s">
        <v>833</v>
      </c>
      <c r="G97" s="210" t="s">
        <v>815</v>
      </c>
      <c r="H97" s="211">
        <v>1</v>
      </c>
      <c r="I97" s="212"/>
      <c r="J97" s="213">
        <f>ROUND(I97*H97,2)</f>
        <v>0</v>
      </c>
      <c r="K97" s="214"/>
      <c r="L97" s="45"/>
      <c r="M97" s="215" t="s">
        <v>32</v>
      </c>
      <c r="N97" s="216" t="s">
        <v>49</v>
      </c>
      <c r="O97" s="85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9" t="s">
        <v>816</v>
      </c>
      <c r="AT97" s="219" t="s">
        <v>158</v>
      </c>
      <c r="AU97" s="219" t="s">
        <v>88</v>
      </c>
      <c r="AY97" s="17" t="s">
        <v>156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7" t="s">
        <v>86</v>
      </c>
      <c r="BK97" s="220">
        <f>ROUND(I97*H97,2)</f>
        <v>0</v>
      </c>
      <c r="BL97" s="17" t="s">
        <v>816</v>
      </c>
      <c r="BM97" s="219" t="s">
        <v>835</v>
      </c>
    </row>
    <row r="98" s="2" customFormat="1">
      <c r="A98" s="39"/>
      <c r="B98" s="40"/>
      <c r="C98" s="41"/>
      <c r="D98" s="221" t="s">
        <v>164</v>
      </c>
      <c r="E98" s="41"/>
      <c r="F98" s="222" t="s">
        <v>836</v>
      </c>
      <c r="G98" s="41"/>
      <c r="H98" s="41"/>
      <c r="I98" s="223"/>
      <c r="J98" s="41"/>
      <c r="K98" s="41"/>
      <c r="L98" s="45"/>
      <c r="M98" s="224"/>
      <c r="N98" s="22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7" t="s">
        <v>164</v>
      </c>
      <c r="AU98" s="17" t="s">
        <v>88</v>
      </c>
    </row>
    <row r="99" s="12" customFormat="1" ht="22.8" customHeight="1">
      <c r="A99" s="12"/>
      <c r="B99" s="191"/>
      <c r="C99" s="192"/>
      <c r="D99" s="193" t="s">
        <v>77</v>
      </c>
      <c r="E99" s="205" t="s">
        <v>837</v>
      </c>
      <c r="F99" s="205" t="s">
        <v>838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SUM(P100:P101)</f>
        <v>0</v>
      </c>
      <c r="Q99" s="199"/>
      <c r="R99" s="200">
        <f>SUM(R100:R101)</f>
        <v>0</v>
      </c>
      <c r="S99" s="199"/>
      <c r="T99" s="201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189</v>
      </c>
      <c r="AT99" s="203" t="s">
        <v>77</v>
      </c>
      <c r="AU99" s="203" t="s">
        <v>86</v>
      </c>
      <c r="AY99" s="202" t="s">
        <v>156</v>
      </c>
      <c r="BK99" s="204">
        <f>SUM(BK100:BK101)</f>
        <v>0</v>
      </c>
    </row>
    <row r="100" s="2" customFormat="1" ht="16.5" customHeight="1">
      <c r="A100" s="39"/>
      <c r="B100" s="40"/>
      <c r="C100" s="207" t="s">
        <v>196</v>
      </c>
      <c r="D100" s="207" t="s">
        <v>158</v>
      </c>
      <c r="E100" s="208" t="s">
        <v>839</v>
      </c>
      <c r="F100" s="209" t="s">
        <v>840</v>
      </c>
      <c r="G100" s="210" t="s">
        <v>815</v>
      </c>
      <c r="H100" s="211">
        <v>1</v>
      </c>
      <c r="I100" s="212"/>
      <c r="J100" s="213">
        <f>ROUND(I100*H100,2)</f>
        <v>0</v>
      </c>
      <c r="K100" s="214"/>
      <c r="L100" s="45"/>
      <c r="M100" s="215" t="s">
        <v>32</v>
      </c>
      <c r="N100" s="216" t="s">
        <v>49</v>
      </c>
      <c r="O100" s="85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9" t="s">
        <v>816</v>
      </c>
      <c r="AT100" s="219" t="s">
        <v>158</v>
      </c>
      <c r="AU100" s="219" t="s">
        <v>88</v>
      </c>
      <c r="AY100" s="17" t="s">
        <v>156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7" t="s">
        <v>86</v>
      </c>
      <c r="BK100" s="220">
        <f>ROUND(I100*H100,2)</f>
        <v>0</v>
      </c>
      <c r="BL100" s="17" t="s">
        <v>816</v>
      </c>
      <c r="BM100" s="219" t="s">
        <v>841</v>
      </c>
    </row>
    <row r="101" s="2" customFormat="1">
      <c r="A101" s="39"/>
      <c r="B101" s="40"/>
      <c r="C101" s="41"/>
      <c r="D101" s="221" t="s">
        <v>164</v>
      </c>
      <c r="E101" s="41"/>
      <c r="F101" s="222" t="s">
        <v>842</v>
      </c>
      <c r="G101" s="41"/>
      <c r="H101" s="41"/>
      <c r="I101" s="223"/>
      <c r="J101" s="41"/>
      <c r="K101" s="41"/>
      <c r="L101" s="45"/>
      <c r="M101" s="224"/>
      <c r="N101" s="22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7" t="s">
        <v>164</v>
      </c>
      <c r="AU101" s="17" t="s">
        <v>88</v>
      </c>
    </row>
    <row r="102" s="12" customFormat="1" ht="22.8" customHeight="1">
      <c r="A102" s="12"/>
      <c r="B102" s="191"/>
      <c r="C102" s="192"/>
      <c r="D102" s="193" t="s">
        <v>77</v>
      </c>
      <c r="E102" s="205" t="s">
        <v>843</v>
      </c>
      <c r="F102" s="205" t="s">
        <v>844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P103</f>
        <v>0</v>
      </c>
      <c r="Q102" s="199"/>
      <c r="R102" s="200">
        <f>R103</f>
        <v>0</v>
      </c>
      <c r="S102" s="199"/>
      <c r="T102" s="201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189</v>
      </c>
      <c r="AT102" s="203" t="s">
        <v>77</v>
      </c>
      <c r="AU102" s="203" t="s">
        <v>86</v>
      </c>
      <c r="AY102" s="202" t="s">
        <v>156</v>
      </c>
      <c r="BK102" s="204">
        <f>BK103</f>
        <v>0</v>
      </c>
    </row>
    <row r="103" s="2" customFormat="1" ht="16.5" customHeight="1">
      <c r="A103" s="39"/>
      <c r="B103" s="40"/>
      <c r="C103" s="207" t="s">
        <v>203</v>
      </c>
      <c r="D103" s="207" t="s">
        <v>158</v>
      </c>
      <c r="E103" s="208" t="s">
        <v>845</v>
      </c>
      <c r="F103" s="209" t="s">
        <v>846</v>
      </c>
      <c r="G103" s="210" t="s">
        <v>847</v>
      </c>
      <c r="H103" s="211">
        <v>1</v>
      </c>
      <c r="I103" s="212"/>
      <c r="J103" s="213">
        <f>ROUND(I103*H103,2)</f>
        <v>0</v>
      </c>
      <c r="K103" s="214"/>
      <c r="L103" s="45"/>
      <c r="M103" s="275" t="s">
        <v>32</v>
      </c>
      <c r="N103" s="276" t="s">
        <v>49</v>
      </c>
      <c r="O103" s="273"/>
      <c r="P103" s="277">
        <f>O103*H103</f>
        <v>0</v>
      </c>
      <c r="Q103" s="277">
        <v>0</v>
      </c>
      <c r="R103" s="277">
        <f>Q103*H103</f>
        <v>0</v>
      </c>
      <c r="S103" s="277">
        <v>0</v>
      </c>
      <c r="T103" s="27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9" t="s">
        <v>816</v>
      </c>
      <c r="AT103" s="219" t="s">
        <v>158</v>
      </c>
      <c r="AU103" s="219" t="s">
        <v>88</v>
      </c>
      <c r="AY103" s="17" t="s">
        <v>156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7" t="s">
        <v>86</v>
      </c>
      <c r="BK103" s="220">
        <f>ROUND(I103*H103,2)</f>
        <v>0</v>
      </c>
      <c r="BL103" s="17" t="s">
        <v>816</v>
      </c>
      <c r="BM103" s="219" t="s">
        <v>848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PtWliqe8CgQ1vadyCX30eB7IwY+qkWeHl30iQ9ZmBAZVPX6Rt5vPa+QYip73hZh/h6KP4Dx9wZoBQysBZncSLg==" hashValue="xZ8agW+tffdZZ8vB5S/jieClhCXdNQCOm6YdjiW1Mvd185kBTZiBEZhJ87dmkvnsaJ3qdNDG/zP9Y7rGdObGmQ==" algorithmName="SHA-512" password="CC35"/>
  <autoFilter ref="C83:K10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012002000"/>
    <hyperlink ref="F91" r:id="rId2" display="https://podminky.urs.cz/item/CS_URS_2024_01/012203000"/>
    <hyperlink ref="F93" r:id="rId3" display="https://podminky.urs.cz/item/CS_URS_2024_01/013244000"/>
    <hyperlink ref="F95" r:id="rId4" display="https://podminky.urs.cz/item/CS_URS_2024_01/013254000"/>
    <hyperlink ref="F98" r:id="rId5" display="https://podminky.urs.cz/item/CS_URS_2024_01/030001000"/>
    <hyperlink ref="F101" r:id="rId6" display="https://podminky.urs.cz/item/CS_URS_2024_01/0431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0"/>
    </row>
    <row r="4" s="1" customFormat="1" ht="24.96" customHeight="1">
      <c r="B4" s="20"/>
      <c r="C4" s="132" t="s">
        <v>849</v>
      </c>
      <c r="H4" s="20"/>
    </row>
    <row r="5" s="1" customFormat="1" ht="12" customHeight="1">
      <c r="B5" s="20"/>
      <c r="C5" s="279" t="s">
        <v>13</v>
      </c>
      <c r="D5" s="142" t="s">
        <v>14</v>
      </c>
      <c r="E5" s="1"/>
      <c r="F5" s="1"/>
      <c r="H5" s="20"/>
    </row>
    <row r="6" s="1" customFormat="1" ht="36.96" customHeight="1">
      <c r="B6" s="20"/>
      <c r="C6" s="280" t="s">
        <v>16</v>
      </c>
      <c r="D6" s="281" t="s">
        <v>17</v>
      </c>
      <c r="E6" s="1"/>
      <c r="F6" s="1"/>
      <c r="H6" s="20"/>
    </row>
    <row r="7" s="1" customFormat="1" ht="16.5" customHeight="1">
      <c r="B7" s="20"/>
      <c r="C7" s="134" t="s">
        <v>24</v>
      </c>
      <c r="D7" s="139" t="str">
        <f>'Rekapitulace stavby'!AN8</f>
        <v>30. 5. 2024</v>
      </c>
      <c r="H7" s="20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82"/>
      <c r="C9" s="283" t="s">
        <v>59</v>
      </c>
      <c r="D9" s="284" t="s">
        <v>60</v>
      </c>
      <c r="E9" s="284" t="s">
        <v>143</v>
      </c>
      <c r="F9" s="285" t="s">
        <v>850</v>
      </c>
      <c r="G9" s="179"/>
      <c r="H9" s="282"/>
    </row>
    <row r="10" s="2" customFormat="1" ht="26.4" customHeight="1">
      <c r="A10" s="39"/>
      <c r="B10" s="45"/>
      <c r="C10" s="286" t="s">
        <v>851</v>
      </c>
      <c r="D10" s="286" t="s">
        <v>84</v>
      </c>
      <c r="E10" s="39"/>
      <c r="F10" s="39"/>
      <c r="G10" s="39"/>
      <c r="H10" s="45"/>
    </row>
    <row r="11" s="2" customFormat="1" ht="16.8" customHeight="1">
      <c r="A11" s="39"/>
      <c r="B11" s="45"/>
      <c r="C11" s="287" t="s">
        <v>125</v>
      </c>
      <c r="D11" s="288" t="s">
        <v>126</v>
      </c>
      <c r="E11" s="289" t="s">
        <v>98</v>
      </c>
      <c r="F11" s="290">
        <v>123</v>
      </c>
      <c r="G11" s="39"/>
      <c r="H11" s="45"/>
    </row>
    <row r="12" s="2" customFormat="1" ht="16.8" customHeight="1">
      <c r="A12" s="39"/>
      <c r="B12" s="45"/>
      <c r="C12" s="291" t="s">
        <v>32</v>
      </c>
      <c r="D12" s="291" t="s">
        <v>477</v>
      </c>
      <c r="E12" s="17" t="s">
        <v>32</v>
      </c>
      <c r="F12" s="292">
        <v>123</v>
      </c>
      <c r="G12" s="39"/>
      <c r="H12" s="45"/>
    </row>
    <row r="13" s="2" customFormat="1" ht="16.8" customHeight="1">
      <c r="A13" s="39"/>
      <c r="B13" s="45"/>
      <c r="C13" s="291" t="s">
        <v>125</v>
      </c>
      <c r="D13" s="291" t="s">
        <v>175</v>
      </c>
      <c r="E13" s="17" t="s">
        <v>32</v>
      </c>
      <c r="F13" s="292">
        <v>123</v>
      </c>
      <c r="G13" s="39"/>
      <c r="H13" s="45"/>
    </row>
    <row r="14" s="2" customFormat="1" ht="16.8" customHeight="1">
      <c r="A14" s="39"/>
      <c r="B14" s="45"/>
      <c r="C14" s="293" t="s">
        <v>852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291" t="s">
        <v>473</v>
      </c>
      <c r="D15" s="291" t="s">
        <v>853</v>
      </c>
      <c r="E15" s="17" t="s">
        <v>98</v>
      </c>
      <c r="F15" s="292">
        <v>123</v>
      </c>
      <c r="G15" s="39"/>
      <c r="H15" s="45"/>
    </row>
    <row r="16" s="2" customFormat="1" ht="16.8" customHeight="1">
      <c r="A16" s="39"/>
      <c r="B16" s="45"/>
      <c r="C16" s="291" t="s">
        <v>294</v>
      </c>
      <c r="D16" s="291" t="s">
        <v>854</v>
      </c>
      <c r="E16" s="17" t="s">
        <v>98</v>
      </c>
      <c r="F16" s="292">
        <v>319.39999999999998</v>
      </c>
      <c r="G16" s="39"/>
      <c r="H16" s="45"/>
    </row>
    <row r="17" s="2" customFormat="1" ht="16.8" customHeight="1">
      <c r="A17" s="39"/>
      <c r="B17" s="45"/>
      <c r="C17" s="291" t="s">
        <v>453</v>
      </c>
      <c r="D17" s="291" t="s">
        <v>855</v>
      </c>
      <c r="E17" s="17" t="s">
        <v>98</v>
      </c>
      <c r="F17" s="292">
        <v>513.39999999999998</v>
      </c>
      <c r="G17" s="39"/>
      <c r="H17" s="45"/>
    </row>
    <row r="18" s="2" customFormat="1" ht="16.8" customHeight="1">
      <c r="A18" s="39"/>
      <c r="B18" s="45"/>
      <c r="C18" s="291" t="s">
        <v>461</v>
      </c>
      <c r="D18" s="291" t="s">
        <v>856</v>
      </c>
      <c r="E18" s="17" t="s">
        <v>98</v>
      </c>
      <c r="F18" s="292">
        <v>123</v>
      </c>
      <c r="G18" s="39"/>
      <c r="H18" s="45"/>
    </row>
    <row r="19" s="2" customFormat="1" ht="16.8" customHeight="1">
      <c r="A19" s="39"/>
      <c r="B19" s="45"/>
      <c r="C19" s="291" t="s">
        <v>467</v>
      </c>
      <c r="D19" s="291" t="s">
        <v>857</v>
      </c>
      <c r="E19" s="17" t="s">
        <v>98</v>
      </c>
      <c r="F19" s="292">
        <v>123</v>
      </c>
      <c r="G19" s="39"/>
      <c r="H19" s="45"/>
    </row>
    <row r="20" s="2" customFormat="1" ht="16.8" customHeight="1">
      <c r="A20" s="39"/>
      <c r="B20" s="45"/>
      <c r="C20" s="287" t="s">
        <v>114</v>
      </c>
      <c r="D20" s="288" t="s">
        <v>115</v>
      </c>
      <c r="E20" s="289" t="s">
        <v>109</v>
      </c>
      <c r="F20" s="290">
        <v>117.45999999999999</v>
      </c>
      <c r="G20" s="39"/>
      <c r="H20" s="45"/>
    </row>
    <row r="21" s="2" customFormat="1" ht="16.8" customHeight="1">
      <c r="A21" s="39"/>
      <c r="B21" s="45"/>
      <c r="C21" s="291" t="s">
        <v>32</v>
      </c>
      <c r="D21" s="291" t="s">
        <v>258</v>
      </c>
      <c r="E21" s="17" t="s">
        <v>32</v>
      </c>
      <c r="F21" s="292">
        <v>0</v>
      </c>
      <c r="G21" s="39"/>
      <c r="H21" s="45"/>
    </row>
    <row r="22" s="2" customFormat="1" ht="16.8" customHeight="1">
      <c r="A22" s="39"/>
      <c r="B22" s="45"/>
      <c r="C22" s="291" t="s">
        <v>114</v>
      </c>
      <c r="D22" s="291" t="s">
        <v>259</v>
      </c>
      <c r="E22" s="17" t="s">
        <v>32</v>
      </c>
      <c r="F22" s="292">
        <v>117.45999999999999</v>
      </c>
      <c r="G22" s="39"/>
      <c r="H22" s="45"/>
    </row>
    <row r="23" s="2" customFormat="1" ht="16.8" customHeight="1">
      <c r="A23" s="39"/>
      <c r="B23" s="45"/>
      <c r="C23" s="293" t="s">
        <v>852</v>
      </c>
      <c r="D23" s="39"/>
      <c r="E23" s="39"/>
      <c r="F23" s="39"/>
      <c r="G23" s="39"/>
      <c r="H23" s="45"/>
    </row>
    <row r="24" s="2" customFormat="1" ht="16.8" customHeight="1">
      <c r="A24" s="39"/>
      <c r="B24" s="45"/>
      <c r="C24" s="291" t="s">
        <v>254</v>
      </c>
      <c r="D24" s="291" t="s">
        <v>858</v>
      </c>
      <c r="E24" s="17" t="s">
        <v>109</v>
      </c>
      <c r="F24" s="292">
        <v>177.46000000000001</v>
      </c>
      <c r="G24" s="39"/>
      <c r="H24" s="45"/>
    </row>
    <row r="25" s="2" customFormat="1">
      <c r="A25" s="39"/>
      <c r="B25" s="45"/>
      <c r="C25" s="291" t="s">
        <v>243</v>
      </c>
      <c r="D25" s="291" t="s">
        <v>859</v>
      </c>
      <c r="E25" s="17" t="s">
        <v>109</v>
      </c>
      <c r="F25" s="292">
        <v>164.02600000000001</v>
      </c>
      <c r="G25" s="39"/>
      <c r="H25" s="45"/>
    </row>
    <row r="26" s="2" customFormat="1">
      <c r="A26" s="39"/>
      <c r="B26" s="45"/>
      <c r="C26" s="291" t="s">
        <v>249</v>
      </c>
      <c r="D26" s="291" t="s">
        <v>860</v>
      </c>
      <c r="E26" s="17" t="s">
        <v>109</v>
      </c>
      <c r="F26" s="292">
        <v>1640.26</v>
      </c>
      <c r="G26" s="39"/>
      <c r="H26" s="45"/>
    </row>
    <row r="27" s="2" customFormat="1">
      <c r="A27" s="39"/>
      <c r="B27" s="45"/>
      <c r="C27" s="291" t="s">
        <v>626</v>
      </c>
      <c r="D27" s="291" t="s">
        <v>861</v>
      </c>
      <c r="E27" s="17" t="s">
        <v>356</v>
      </c>
      <c r="F27" s="292">
        <v>307.55399999999997</v>
      </c>
      <c r="G27" s="39"/>
      <c r="H27" s="45"/>
    </row>
    <row r="28" s="2" customFormat="1" ht="16.8" customHeight="1">
      <c r="A28" s="39"/>
      <c r="B28" s="45"/>
      <c r="C28" s="287" t="s">
        <v>118</v>
      </c>
      <c r="D28" s="288" t="s">
        <v>119</v>
      </c>
      <c r="E28" s="289" t="s">
        <v>109</v>
      </c>
      <c r="F28" s="290">
        <v>46.566000000000002</v>
      </c>
      <c r="G28" s="39"/>
      <c r="H28" s="45"/>
    </row>
    <row r="29" s="2" customFormat="1" ht="16.8" customHeight="1">
      <c r="A29" s="39"/>
      <c r="B29" s="45"/>
      <c r="C29" s="291" t="s">
        <v>32</v>
      </c>
      <c r="D29" s="291" t="s">
        <v>260</v>
      </c>
      <c r="E29" s="17" t="s">
        <v>32</v>
      </c>
      <c r="F29" s="292">
        <v>0</v>
      </c>
      <c r="G29" s="39"/>
      <c r="H29" s="45"/>
    </row>
    <row r="30" s="2" customFormat="1" ht="16.8" customHeight="1">
      <c r="A30" s="39"/>
      <c r="B30" s="45"/>
      <c r="C30" s="291" t="s">
        <v>118</v>
      </c>
      <c r="D30" s="291" t="s">
        <v>261</v>
      </c>
      <c r="E30" s="17" t="s">
        <v>32</v>
      </c>
      <c r="F30" s="292">
        <v>46.566000000000002</v>
      </c>
      <c r="G30" s="39"/>
      <c r="H30" s="45"/>
    </row>
    <row r="31" s="2" customFormat="1" ht="16.8" customHeight="1">
      <c r="A31" s="39"/>
      <c r="B31" s="45"/>
      <c r="C31" s="293" t="s">
        <v>852</v>
      </c>
      <c r="D31" s="39"/>
      <c r="E31" s="39"/>
      <c r="F31" s="39"/>
      <c r="G31" s="39"/>
      <c r="H31" s="45"/>
    </row>
    <row r="32" s="2" customFormat="1" ht="16.8" customHeight="1">
      <c r="A32" s="39"/>
      <c r="B32" s="45"/>
      <c r="C32" s="291" t="s">
        <v>254</v>
      </c>
      <c r="D32" s="291" t="s">
        <v>858</v>
      </c>
      <c r="E32" s="17" t="s">
        <v>109</v>
      </c>
      <c r="F32" s="292">
        <v>177.46000000000001</v>
      </c>
      <c r="G32" s="39"/>
      <c r="H32" s="45"/>
    </row>
    <row r="33" s="2" customFormat="1">
      <c r="A33" s="39"/>
      <c r="B33" s="45"/>
      <c r="C33" s="291" t="s">
        <v>243</v>
      </c>
      <c r="D33" s="291" t="s">
        <v>859</v>
      </c>
      <c r="E33" s="17" t="s">
        <v>109</v>
      </c>
      <c r="F33" s="292">
        <v>164.02600000000001</v>
      </c>
      <c r="G33" s="39"/>
      <c r="H33" s="45"/>
    </row>
    <row r="34" s="2" customFormat="1">
      <c r="A34" s="39"/>
      <c r="B34" s="45"/>
      <c r="C34" s="291" t="s">
        <v>249</v>
      </c>
      <c r="D34" s="291" t="s">
        <v>860</v>
      </c>
      <c r="E34" s="17" t="s">
        <v>109</v>
      </c>
      <c r="F34" s="292">
        <v>1640.26</v>
      </c>
      <c r="G34" s="39"/>
      <c r="H34" s="45"/>
    </row>
    <row r="35" s="2" customFormat="1">
      <c r="A35" s="39"/>
      <c r="B35" s="45"/>
      <c r="C35" s="291" t="s">
        <v>626</v>
      </c>
      <c r="D35" s="291" t="s">
        <v>861</v>
      </c>
      <c r="E35" s="17" t="s">
        <v>356</v>
      </c>
      <c r="F35" s="292">
        <v>307.55399999999997</v>
      </c>
      <c r="G35" s="39"/>
      <c r="H35" s="45"/>
    </row>
    <row r="36" s="2" customFormat="1" ht="16.8" customHeight="1">
      <c r="A36" s="39"/>
      <c r="B36" s="45"/>
      <c r="C36" s="287" t="s">
        <v>107</v>
      </c>
      <c r="D36" s="288" t="s">
        <v>108</v>
      </c>
      <c r="E36" s="289" t="s">
        <v>109</v>
      </c>
      <c r="F36" s="290">
        <v>0.69999999999999996</v>
      </c>
      <c r="G36" s="39"/>
      <c r="H36" s="45"/>
    </row>
    <row r="37" s="2" customFormat="1" ht="16.8" customHeight="1">
      <c r="A37" s="39"/>
      <c r="B37" s="45"/>
      <c r="C37" s="291" t="s">
        <v>107</v>
      </c>
      <c r="D37" s="291" t="s">
        <v>414</v>
      </c>
      <c r="E37" s="17" t="s">
        <v>32</v>
      </c>
      <c r="F37" s="292">
        <v>0.69999999999999996</v>
      </c>
      <c r="G37" s="39"/>
      <c r="H37" s="45"/>
    </row>
    <row r="38" s="2" customFormat="1" ht="16.8" customHeight="1">
      <c r="A38" s="39"/>
      <c r="B38" s="45"/>
      <c r="C38" s="293" t="s">
        <v>852</v>
      </c>
      <c r="D38" s="39"/>
      <c r="E38" s="39"/>
      <c r="F38" s="39"/>
      <c r="G38" s="39"/>
      <c r="H38" s="45"/>
    </row>
    <row r="39" s="2" customFormat="1" ht="16.8" customHeight="1">
      <c r="A39" s="39"/>
      <c r="B39" s="45"/>
      <c r="C39" s="291" t="s">
        <v>410</v>
      </c>
      <c r="D39" s="291" t="s">
        <v>862</v>
      </c>
      <c r="E39" s="17" t="s">
        <v>109</v>
      </c>
      <c r="F39" s="292">
        <v>0.69999999999999996</v>
      </c>
      <c r="G39" s="39"/>
      <c r="H39" s="45"/>
    </row>
    <row r="40" s="2" customFormat="1" ht="16.8" customHeight="1">
      <c r="A40" s="39"/>
      <c r="B40" s="45"/>
      <c r="C40" s="291" t="s">
        <v>422</v>
      </c>
      <c r="D40" s="291" t="s">
        <v>863</v>
      </c>
      <c r="E40" s="17" t="s">
        <v>109</v>
      </c>
      <c r="F40" s="292">
        <v>1.135</v>
      </c>
      <c r="G40" s="39"/>
      <c r="H40" s="45"/>
    </row>
    <row r="41" s="2" customFormat="1" ht="16.8" customHeight="1">
      <c r="A41" s="39"/>
      <c r="B41" s="45"/>
      <c r="C41" s="291" t="s">
        <v>428</v>
      </c>
      <c r="D41" s="291" t="s">
        <v>864</v>
      </c>
      <c r="E41" s="17" t="s">
        <v>109</v>
      </c>
      <c r="F41" s="292">
        <v>4.54</v>
      </c>
      <c r="G41" s="39"/>
      <c r="H41" s="45"/>
    </row>
    <row r="42" s="2" customFormat="1" ht="16.8" customHeight="1">
      <c r="A42" s="39"/>
      <c r="B42" s="45"/>
      <c r="C42" s="287" t="s">
        <v>111</v>
      </c>
      <c r="D42" s="288" t="s">
        <v>112</v>
      </c>
      <c r="E42" s="289" t="s">
        <v>109</v>
      </c>
      <c r="F42" s="290">
        <v>0.435</v>
      </c>
      <c r="G42" s="39"/>
      <c r="H42" s="45"/>
    </row>
    <row r="43" s="2" customFormat="1" ht="16.8" customHeight="1">
      <c r="A43" s="39"/>
      <c r="B43" s="45"/>
      <c r="C43" s="291" t="s">
        <v>111</v>
      </c>
      <c r="D43" s="291" t="s">
        <v>420</v>
      </c>
      <c r="E43" s="17" t="s">
        <v>32</v>
      </c>
      <c r="F43" s="292">
        <v>0.435</v>
      </c>
      <c r="G43" s="39"/>
      <c r="H43" s="45"/>
    </row>
    <row r="44" s="2" customFormat="1" ht="16.8" customHeight="1">
      <c r="A44" s="39"/>
      <c r="B44" s="45"/>
      <c r="C44" s="293" t="s">
        <v>852</v>
      </c>
      <c r="D44" s="39"/>
      <c r="E44" s="39"/>
      <c r="F44" s="39"/>
      <c r="G44" s="39"/>
      <c r="H44" s="45"/>
    </row>
    <row r="45" s="2" customFormat="1" ht="16.8" customHeight="1">
      <c r="A45" s="39"/>
      <c r="B45" s="45"/>
      <c r="C45" s="291" t="s">
        <v>416</v>
      </c>
      <c r="D45" s="291" t="s">
        <v>865</v>
      </c>
      <c r="E45" s="17" t="s">
        <v>109</v>
      </c>
      <c r="F45" s="292">
        <v>0.435</v>
      </c>
      <c r="G45" s="39"/>
      <c r="H45" s="45"/>
    </row>
    <row r="46" s="2" customFormat="1" ht="16.8" customHeight="1">
      <c r="A46" s="39"/>
      <c r="B46" s="45"/>
      <c r="C46" s="291" t="s">
        <v>422</v>
      </c>
      <c r="D46" s="291" t="s">
        <v>863</v>
      </c>
      <c r="E46" s="17" t="s">
        <v>109</v>
      </c>
      <c r="F46" s="292">
        <v>1.135</v>
      </c>
      <c r="G46" s="39"/>
      <c r="H46" s="45"/>
    </row>
    <row r="47" s="2" customFormat="1" ht="16.8" customHeight="1">
      <c r="A47" s="39"/>
      <c r="B47" s="45"/>
      <c r="C47" s="291" t="s">
        <v>428</v>
      </c>
      <c r="D47" s="291" t="s">
        <v>864</v>
      </c>
      <c r="E47" s="17" t="s">
        <v>109</v>
      </c>
      <c r="F47" s="292">
        <v>4.54</v>
      </c>
      <c r="G47" s="39"/>
      <c r="H47" s="45"/>
    </row>
    <row r="48" s="2" customFormat="1" ht="16.8" customHeight="1">
      <c r="A48" s="39"/>
      <c r="B48" s="45"/>
      <c r="C48" s="287" t="s">
        <v>122</v>
      </c>
      <c r="D48" s="288" t="s">
        <v>123</v>
      </c>
      <c r="E48" s="289" t="s">
        <v>98</v>
      </c>
      <c r="F48" s="290">
        <v>14</v>
      </c>
      <c r="G48" s="39"/>
      <c r="H48" s="45"/>
    </row>
    <row r="49" s="2" customFormat="1" ht="16.8" customHeight="1">
      <c r="A49" s="39"/>
      <c r="B49" s="45"/>
      <c r="C49" s="291" t="s">
        <v>32</v>
      </c>
      <c r="D49" s="291" t="s">
        <v>494</v>
      </c>
      <c r="E49" s="17" t="s">
        <v>32</v>
      </c>
      <c r="F49" s="292">
        <v>14</v>
      </c>
      <c r="G49" s="39"/>
      <c r="H49" s="45"/>
    </row>
    <row r="50" s="2" customFormat="1" ht="16.8" customHeight="1">
      <c r="A50" s="39"/>
      <c r="B50" s="45"/>
      <c r="C50" s="291" t="s">
        <v>122</v>
      </c>
      <c r="D50" s="291" t="s">
        <v>175</v>
      </c>
      <c r="E50" s="17" t="s">
        <v>32</v>
      </c>
      <c r="F50" s="292">
        <v>14</v>
      </c>
      <c r="G50" s="39"/>
      <c r="H50" s="45"/>
    </row>
    <row r="51" s="2" customFormat="1" ht="16.8" customHeight="1">
      <c r="A51" s="39"/>
      <c r="B51" s="45"/>
      <c r="C51" s="293" t="s">
        <v>852</v>
      </c>
      <c r="D51" s="39"/>
      <c r="E51" s="39"/>
      <c r="F51" s="39"/>
      <c r="G51" s="39"/>
      <c r="H51" s="45"/>
    </row>
    <row r="52" s="2" customFormat="1" ht="16.8" customHeight="1">
      <c r="A52" s="39"/>
      <c r="B52" s="45"/>
      <c r="C52" s="291" t="s">
        <v>490</v>
      </c>
      <c r="D52" s="291" t="s">
        <v>866</v>
      </c>
      <c r="E52" s="17" t="s">
        <v>98</v>
      </c>
      <c r="F52" s="292">
        <v>14</v>
      </c>
      <c r="G52" s="39"/>
      <c r="H52" s="45"/>
    </row>
    <row r="53" s="2" customFormat="1" ht="16.8" customHeight="1">
      <c r="A53" s="39"/>
      <c r="B53" s="45"/>
      <c r="C53" s="291" t="s">
        <v>294</v>
      </c>
      <c r="D53" s="291" t="s">
        <v>854</v>
      </c>
      <c r="E53" s="17" t="s">
        <v>98</v>
      </c>
      <c r="F53" s="292">
        <v>319.39999999999998</v>
      </c>
      <c r="G53" s="39"/>
      <c r="H53" s="45"/>
    </row>
    <row r="54" s="2" customFormat="1" ht="16.8" customHeight="1">
      <c r="A54" s="39"/>
      <c r="B54" s="45"/>
      <c r="C54" s="291" t="s">
        <v>453</v>
      </c>
      <c r="D54" s="291" t="s">
        <v>855</v>
      </c>
      <c r="E54" s="17" t="s">
        <v>98</v>
      </c>
      <c r="F54" s="292">
        <v>513.39999999999998</v>
      </c>
      <c r="G54" s="39"/>
      <c r="H54" s="45"/>
    </row>
    <row r="55" s="2" customFormat="1" ht="16.8" customHeight="1">
      <c r="A55" s="39"/>
      <c r="B55" s="45"/>
      <c r="C55" s="287" t="s">
        <v>104</v>
      </c>
      <c r="D55" s="288" t="s">
        <v>105</v>
      </c>
      <c r="E55" s="289" t="s">
        <v>98</v>
      </c>
      <c r="F55" s="290">
        <v>180</v>
      </c>
      <c r="G55" s="39"/>
      <c r="H55" s="45"/>
    </row>
    <row r="56" s="2" customFormat="1" ht="16.8" customHeight="1">
      <c r="A56" s="39"/>
      <c r="B56" s="45"/>
      <c r="C56" s="291" t="s">
        <v>104</v>
      </c>
      <c r="D56" s="291" t="s">
        <v>505</v>
      </c>
      <c r="E56" s="17" t="s">
        <v>32</v>
      </c>
      <c r="F56" s="292">
        <v>180</v>
      </c>
      <c r="G56" s="39"/>
      <c r="H56" s="45"/>
    </row>
    <row r="57" s="2" customFormat="1" ht="16.8" customHeight="1">
      <c r="A57" s="39"/>
      <c r="B57" s="45"/>
      <c r="C57" s="293" t="s">
        <v>852</v>
      </c>
      <c r="D57" s="39"/>
      <c r="E57" s="39"/>
      <c r="F57" s="39"/>
      <c r="G57" s="39"/>
      <c r="H57" s="45"/>
    </row>
    <row r="58" s="2" customFormat="1">
      <c r="A58" s="39"/>
      <c r="B58" s="45"/>
      <c r="C58" s="291" t="s">
        <v>501</v>
      </c>
      <c r="D58" s="291" t="s">
        <v>867</v>
      </c>
      <c r="E58" s="17" t="s">
        <v>98</v>
      </c>
      <c r="F58" s="292">
        <v>180</v>
      </c>
      <c r="G58" s="39"/>
      <c r="H58" s="45"/>
    </row>
    <row r="59" s="2" customFormat="1" ht="16.8" customHeight="1">
      <c r="A59" s="39"/>
      <c r="B59" s="45"/>
      <c r="C59" s="291" t="s">
        <v>294</v>
      </c>
      <c r="D59" s="291" t="s">
        <v>854</v>
      </c>
      <c r="E59" s="17" t="s">
        <v>98</v>
      </c>
      <c r="F59" s="292">
        <v>319.39999999999998</v>
      </c>
      <c r="G59" s="39"/>
      <c r="H59" s="45"/>
    </row>
    <row r="60" s="2" customFormat="1" ht="16.8" customHeight="1">
      <c r="A60" s="39"/>
      <c r="B60" s="45"/>
      <c r="C60" s="291" t="s">
        <v>453</v>
      </c>
      <c r="D60" s="291" t="s">
        <v>855</v>
      </c>
      <c r="E60" s="17" t="s">
        <v>98</v>
      </c>
      <c r="F60" s="292">
        <v>513.39999999999998</v>
      </c>
      <c r="G60" s="39"/>
      <c r="H60" s="45"/>
    </row>
    <row r="61" s="2" customFormat="1" ht="16.8" customHeight="1">
      <c r="A61" s="39"/>
      <c r="B61" s="45"/>
      <c r="C61" s="287" t="s">
        <v>100</v>
      </c>
      <c r="D61" s="288" t="s">
        <v>101</v>
      </c>
      <c r="E61" s="289" t="s">
        <v>98</v>
      </c>
      <c r="F61" s="290">
        <v>2.3999999999999999</v>
      </c>
      <c r="G61" s="39"/>
      <c r="H61" s="45"/>
    </row>
    <row r="62" s="2" customFormat="1" ht="16.8" customHeight="1">
      <c r="A62" s="39"/>
      <c r="B62" s="45"/>
      <c r="C62" s="291" t="s">
        <v>100</v>
      </c>
      <c r="D62" s="291" t="s">
        <v>483</v>
      </c>
      <c r="E62" s="17" t="s">
        <v>32</v>
      </c>
      <c r="F62" s="292">
        <v>2.3999999999999999</v>
      </c>
      <c r="G62" s="39"/>
      <c r="H62" s="45"/>
    </row>
    <row r="63" s="2" customFormat="1" ht="16.8" customHeight="1">
      <c r="A63" s="39"/>
      <c r="B63" s="45"/>
      <c r="C63" s="293" t="s">
        <v>852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291" t="s">
        <v>479</v>
      </c>
      <c r="D64" s="291" t="s">
        <v>868</v>
      </c>
      <c r="E64" s="17" t="s">
        <v>98</v>
      </c>
      <c r="F64" s="292">
        <v>2.3999999999999999</v>
      </c>
      <c r="G64" s="39"/>
      <c r="H64" s="45"/>
    </row>
    <row r="65" s="2" customFormat="1" ht="16.8" customHeight="1">
      <c r="A65" s="39"/>
      <c r="B65" s="45"/>
      <c r="C65" s="291" t="s">
        <v>294</v>
      </c>
      <c r="D65" s="291" t="s">
        <v>854</v>
      </c>
      <c r="E65" s="17" t="s">
        <v>98</v>
      </c>
      <c r="F65" s="292">
        <v>319.39999999999998</v>
      </c>
      <c r="G65" s="39"/>
      <c r="H65" s="45"/>
    </row>
    <row r="66" s="2" customFormat="1" ht="16.8" customHeight="1">
      <c r="A66" s="39"/>
      <c r="B66" s="45"/>
      <c r="C66" s="291" t="s">
        <v>453</v>
      </c>
      <c r="D66" s="291" t="s">
        <v>855</v>
      </c>
      <c r="E66" s="17" t="s">
        <v>98</v>
      </c>
      <c r="F66" s="292">
        <v>513.39999999999998</v>
      </c>
      <c r="G66" s="39"/>
      <c r="H66" s="45"/>
    </row>
    <row r="67" s="2" customFormat="1" ht="16.8" customHeight="1">
      <c r="A67" s="39"/>
      <c r="B67" s="45"/>
      <c r="C67" s="287" t="s">
        <v>96</v>
      </c>
      <c r="D67" s="288" t="s">
        <v>97</v>
      </c>
      <c r="E67" s="289" t="s">
        <v>98</v>
      </c>
      <c r="F67" s="290">
        <v>29</v>
      </c>
      <c r="G67" s="39"/>
      <c r="H67" s="45"/>
    </row>
    <row r="68" s="2" customFormat="1" ht="16.8" customHeight="1">
      <c r="A68" s="39"/>
      <c r="B68" s="45"/>
      <c r="C68" s="291" t="s">
        <v>32</v>
      </c>
      <c r="D68" s="291" t="s">
        <v>274</v>
      </c>
      <c r="E68" s="17" t="s">
        <v>32</v>
      </c>
      <c r="F68" s="292">
        <v>0</v>
      </c>
      <c r="G68" s="39"/>
      <c r="H68" s="45"/>
    </row>
    <row r="69" s="2" customFormat="1" ht="16.8" customHeight="1">
      <c r="A69" s="39"/>
      <c r="B69" s="45"/>
      <c r="C69" s="291" t="s">
        <v>32</v>
      </c>
      <c r="D69" s="291" t="s">
        <v>275</v>
      </c>
      <c r="E69" s="17" t="s">
        <v>32</v>
      </c>
      <c r="F69" s="292">
        <v>29</v>
      </c>
      <c r="G69" s="39"/>
      <c r="H69" s="45"/>
    </row>
    <row r="70" s="2" customFormat="1" ht="16.8" customHeight="1">
      <c r="A70" s="39"/>
      <c r="B70" s="45"/>
      <c r="C70" s="291" t="s">
        <v>96</v>
      </c>
      <c r="D70" s="291" t="s">
        <v>175</v>
      </c>
      <c r="E70" s="17" t="s">
        <v>32</v>
      </c>
      <c r="F70" s="292">
        <v>29</v>
      </c>
      <c r="G70" s="39"/>
      <c r="H70" s="45"/>
    </row>
    <row r="71" s="2" customFormat="1" ht="16.8" customHeight="1">
      <c r="A71" s="39"/>
      <c r="B71" s="45"/>
      <c r="C71" s="293" t="s">
        <v>852</v>
      </c>
      <c r="D71" s="39"/>
      <c r="E71" s="39"/>
      <c r="F71" s="39"/>
      <c r="G71" s="39"/>
      <c r="H71" s="45"/>
    </row>
    <row r="72" s="2" customFormat="1">
      <c r="A72" s="39"/>
      <c r="B72" s="45"/>
      <c r="C72" s="291" t="s">
        <v>270</v>
      </c>
      <c r="D72" s="291" t="s">
        <v>869</v>
      </c>
      <c r="E72" s="17" t="s">
        <v>98</v>
      </c>
      <c r="F72" s="292">
        <v>29</v>
      </c>
      <c r="G72" s="39"/>
      <c r="H72" s="45"/>
    </row>
    <row r="73" s="2" customFormat="1">
      <c r="A73" s="39"/>
      <c r="B73" s="45"/>
      <c r="C73" s="291" t="s">
        <v>223</v>
      </c>
      <c r="D73" s="291" t="s">
        <v>870</v>
      </c>
      <c r="E73" s="17" t="s">
        <v>109</v>
      </c>
      <c r="F73" s="292">
        <v>190.89400000000001</v>
      </c>
      <c r="G73" s="39"/>
      <c r="H73" s="45"/>
    </row>
    <row r="74" s="2" customFormat="1" ht="16.8" customHeight="1">
      <c r="A74" s="39"/>
      <c r="B74" s="45"/>
      <c r="C74" s="291" t="s">
        <v>254</v>
      </c>
      <c r="D74" s="291" t="s">
        <v>858</v>
      </c>
      <c r="E74" s="17" t="s">
        <v>109</v>
      </c>
      <c r="F74" s="292">
        <v>177.46000000000001</v>
      </c>
      <c r="G74" s="39"/>
      <c r="H74" s="45"/>
    </row>
    <row r="75" s="2" customFormat="1" ht="16.8" customHeight="1">
      <c r="A75" s="39"/>
      <c r="B75" s="45"/>
      <c r="C75" s="291" t="s">
        <v>277</v>
      </c>
      <c r="D75" s="291" t="s">
        <v>871</v>
      </c>
      <c r="E75" s="17" t="s">
        <v>98</v>
      </c>
      <c r="F75" s="292">
        <v>29</v>
      </c>
      <c r="G75" s="39"/>
      <c r="H75" s="45"/>
    </row>
    <row r="76" s="2" customFormat="1" ht="16.8" customHeight="1">
      <c r="A76" s="39"/>
      <c r="B76" s="45"/>
      <c r="C76" s="291" t="s">
        <v>289</v>
      </c>
      <c r="D76" s="291" t="s">
        <v>872</v>
      </c>
      <c r="E76" s="17" t="s">
        <v>98</v>
      </c>
      <c r="F76" s="292">
        <v>29</v>
      </c>
      <c r="G76" s="39"/>
      <c r="H76" s="45"/>
    </row>
    <row r="77" s="2" customFormat="1" ht="16.8" customHeight="1">
      <c r="A77" s="39"/>
      <c r="B77" s="45"/>
      <c r="C77" s="291" t="s">
        <v>416</v>
      </c>
      <c r="D77" s="291" t="s">
        <v>865</v>
      </c>
      <c r="E77" s="17" t="s">
        <v>109</v>
      </c>
      <c r="F77" s="292">
        <v>0.435</v>
      </c>
      <c r="G77" s="39"/>
      <c r="H77" s="45"/>
    </row>
    <row r="78" s="2" customFormat="1" ht="16.8" customHeight="1">
      <c r="A78" s="39"/>
      <c r="B78" s="45"/>
      <c r="C78" s="291" t="s">
        <v>283</v>
      </c>
      <c r="D78" s="291" t="s">
        <v>284</v>
      </c>
      <c r="E78" s="17" t="s">
        <v>285</v>
      </c>
      <c r="F78" s="292">
        <v>0.87</v>
      </c>
      <c r="G78" s="39"/>
      <c r="H78" s="45"/>
    </row>
    <row r="79" s="2" customFormat="1" ht="7.44" customHeight="1">
      <c r="A79" s="39"/>
      <c r="B79" s="158"/>
      <c r="C79" s="159"/>
      <c r="D79" s="159"/>
      <c r="E79" s="159"/>
      <c r="F79" s="159"/>
      <c r="G79" s="159"/>
      <c r="H79" s="45"/>
    </row>
    <row r="80" s="2" customFormat="1">
      <c r="A80" s="39"/>
      <c r="B80" s="39"/>
      <c r="C80" s="39"/>
      <c r="D80" s="39"/>
      <c r="E80" s="39"/>
      <c r="F80" s="39"/>
      <c r="G80" s="39"/>
      <c r="H80" s="39"/>
    </row>
  </sheetData>
  <sheetProtection sheet="1" formatColumns="0" formatRows="0" objects="1" scenarios="1" spinCount="100000" saltValue="1F3OICHDOGF9f8kG/zG44/H6HPB6NRiTIf0tsx7g9JCwoMTWcVPx64BUAl1FuGfhMohddLDQSwvunv54m25TCw==" hashValue="Dov6cWKtHIiWutNDTl2jfjj+Y33ZrzNdeprsXrQy4Y372/p1jMNQyFPCtsdjUDAXz3jHAN9GZ6A8f2ayzQZoT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MIN-HORCICKOVA\Eva</dc:creator>
  <cp:lastModifiedBy>MIN-HORCICKOVA\Eva</cp:lastModifiedBy>
  <dcterms:created xsi:type="dcterms:W3CDTF">2024-06-06T20:32:20Z</dcterms:created>
  <dcterms:modified xsi:type="dcterms:W3CDTF">2024-06-06T20:32:34Z</dcterms:modified>
</cp:coreProperties>
</file>