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OSMI\VZ\2024\2024-153_Správa a provoz zdrojů tepla (VZ dle zákona)\ZD\final 2024_12_09\"/>
    </mc:Choice>
  </mc:AlternateContent>
  <xr:revisionPtr revIDLastSave="0" documentId="13_ncr:1_{CC79FAB4-7D8C-4AF7-9A49-F4434A658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a) rekapitulace" sheetId="2" r:id="rId1"/>
    <sheet name="3b) správa a provoz" sheetId="3" r:id="rId2"/>
    <sheet name="3c) vybr. činnosti, doprav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E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Y61" i="3"/>
  <c r="X61" i="3"/>
  <c r="U61" i="3"/>
  <c r="T61" i="3"/>
  <c r="Q61" i="3"/>
  <c r="P61" i="3"/>
  <c r="M61" i="3"/>
  <c r="L61" i="3"/>
  <c r="I61" i="3"/>
  <c r="H61" i="3"/>
  <c r="X60" i="3"/>
  <c r="U60" i="3"/>
  <c r="T60" i="3"/>
  <c r="Q60" i="3"/>
  <c r="P60" i="3"/>
  <c r="M60" i="3"/>
  <c r="L60" i="3"/>
  <c r="I60" i="3"/>
  <c r="H60" i="3"/>
  <c r="E61" i="3"/>
  <c r="E60" i="3"/>
  <c r="F19" i="4"/>
  <c r="F16" i="4"/>
  <c r="F15" i="4"/>
  <c r="W61" i="3"/>
  <c r="V61" i="3"/>
  <c r="S61" i="3"/>
  <c r="R61" i="3"/>
  <c r="O61" i="3"/>
  <c r="N61" i="3"/>
  <c r="K61" i="3"/>
  <c r="J61" i="3"/>
  <c r="G61" i="3"/>
  <c r="F61" i="3"/>
  <c r="Y60" i="3"/>
  <c r="W60" i="3"/>
  <c r="V60" i="3"/>
  <c r="S60" i="3"/>
  <c r="R60" i="3"/>
  <c r="O60" i="3"/>
  <c r="N60" i="3"/>
  <c r="K60" i="3"/>
  <c r="J60" i="3"/>
  <c r="G60" i="3"/>
  <c r="F60" i="3"/>
  <c r="Y59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I62" i="3" l="1"/>
  <c r="Q62" i="3"/>
  <c r="U62" i="3"/>
  <c r="M62" i="3"/>
  <c r="F62" i="3"/>
  <c r="J62" i="3"/>
  <c r="N62" i="3"/>
  <c r="R62" i="3"/>
  <c r="V62" i="3"/>
  <c r="G62" i="3"/>
  <c r="K62" i="3"/>
  <c r="O62" i="3"/>
  <c r="S62" i="3"/>
  <c r="W62" i="3"/>
  <c r="P62" i="3"/>
  <c r="T62" i="3"/>
  <c r="X62" i="3"/>
  <c r="H62" i="3"/>
  <c r="Y62" i="3"/>
  <c r="L62" i="3"/>
  <c r="F22" i="4"/>
  <c r="E62" i="3"/>
  <c r="F24" i="4" l="1"/>
  <c r="D14" i="2"/>
  <c r="D64" i="3"/>
  <c r="D13" i="2" s="1"/>
  <c r="D67" i="3" l="1"/>
  <c r="D68" i="3" s="1"/>
  <c r="D65" i="3"/>
  <c r="D16" i="2"/>
  <c r="D18" i="2" s="1"/>
</calcChain>
</file>

<file path=xl/sharedStrings.xml><?xml version="1.0" encoding="utf-8"?>
<sst xmlns="http://schemas.openxmlformats.org/spreadsheetml/2006/main" count="235" uniqueCount="123">
  <si>
    <t>Zadavatel:</t>
  </si>
  <si>
    <t>Položka nabídkové ceny</t>
  </si>
  <si>
    <t>Popis položky nabídkové ceny</t>
  </si>
  <si>
    <t>Nabídková cena v Kč bez DPH</t>
  </si>
  <si>
    <t>Poznámka pro doplnění formuláře</t>
  </si>
  <si>
    <t>Název veřejné zakázky:</t>
  </si>
  <si>
    <t>Správa a provoz zdrojů tepla a souvisejícího zařízení v majetku města Český Krumlov</t>
  </si>
  <si>
    <t>město Český Krumlov</t>
  </si>
  <si>
    <t>Sídlo:</t>
  </si>
  <si>
    <t>nám. Svornosti 1, 381 01 Český Krumlov</t>
  </si>
  <si>
    <t>Nabídková cena - celková rekapitulace</t>
  </si>
  <si>
    <t>část a) Nabídková cena - rekapitulace</t>
  </si>
  <si>
    <t>Tavírna 108</t>
  </si>
  <si>
    <t>Vyšehrad 182</t>
  </si>
  <si>
    <t>Za Soudem 490</t>
  </si>
  <si>
    <t>Hřbitovní 160</t>
  </si>
  <si>
    <t>Horní 2</t>
  </si>
  <si>
    <t>Horní 155</t>
  </si>
  <si>
    <t>Latrán 67</t>
  </si>
  <si>
    <t>Latrán 50</t>
  </si>
  <si>
    <t>Linecká 43, 47</t>
  </si>
  <si>
    <t>Za Nádražím 222</t>
  </si>
  <si>
    <t>Za Soudem 344</t>
  </si>
  <si>
    <t xml:space="preserve"> Tavírna 119</t>
  </si>
  <si>
    <t>Za Nádražím 223</t>
  </si>
  <si>
    <t>Sídliště Plešivec 391</t>
  </si>
  <si>
    <t>Vyšný 39</t>
  </si>
  <si>
    <t>Kaplická 439</t>
  </si>
  <si>
    <t>Domoradice 1</t>
  </si>
  <si>
    <t>Špičák 134</t>
  </si>
  <si>
    <t>bytový dům</t>
  </si>
  <si>
    <t>Sociální služby SOVY</t>
  </si>
  <si>
    <t>dům</t>
  </si>
  <si>
    <t>městské divadlo</t>
  </si>
  <si>
    <t>městská knihovna</t>
  </si>
  <si>
    <t>Kláštery ČK objekt K1</t>
  </si>
  <si>
    <t>Kláštery ČK objekt K2</t>
  </si>
  <si>
    <t>Kláštery ČK objekt K4</t>
  </si>
  <si>
    <t>Kláštery ČK</t>
  </si>
  <si>
    <t>budova bez č.p.</t>
  </si>
  <si>
    <t>ZŠ Linecká</t>
  </si>
  <si>
    <t>ZŠ Za Nádražím</t>
  </si>
  <si>
    <t>MŠ Za Soudem</t>
  </si>
  <si>
    <t>MŠ Tavírna</t>
  </si>
  <si>
    <t>MŠ Za Nádražím</t>
  </si>
  <si>
    <t>MŠ Plešivec II</t>
  </si>
  <si>
    <t>městský úřad</t>
  </si>
  <si>
    <t>areál technických služeb</t>
  </si>
  <si>
    <t>kino</t>
  </si>
  <si>
    <t>č.ř.</t>
  </si>
  <si>
    <t>činnosti</t>
  </si>
  <si>
    <t>jednotková cena za činnost</t>
  </si>
  <si>
    <t>Odborná prohlídka  NTL kotelny</t>
  </si>
  <si>
    <t>Provozní revize plyn.zařízení
(1x za 3 roky)</t>
  </si>
  <si>
    <t>1/3</t>
  </si>
  <si>
    <t>Kontrola plynového zařízení
(1x za rok)</t>
  </si>
  <si>
    <t>1</t>
  </si>
  <si>
    <t>Periodická revize elektro. zařízení
(1x za 3 roky)</t>
  </si>
  <si>
    <t>Provozní revize TNS
(1x za rok)</t>
  </si>
  <si>
    <t>Vnitřní revize TNS - zkouška těsnosti
(1x za 5 let)</t>
  </si>
  <si>
    <t>1/5</t>
  </si>
  <si>
    <t>Tlaková zkouška TNS
(1x za 9 let)</t>
  </si>
  <si>
    <t>1/9</t>
  </si>
  <si>
    <t>Servis plyn kotlů - seřízení
(1x za rok)</t>
  </si>
  <si>
    <t>Servis plyn hořáků - seřízení
(2x za rok)</t>
  </si>
  <si>
    <t>2</t>
  </si>
  <si>
    <t>Revize komínů a spalinových cest
(1x za rok)</t>
  </si>
  <si>
    <t>Revizní kontrola regulátorů plynu
(1x za rok)</t>
  </si>
  <si>
    <t>Kalibrace a kontroly detekce plynu CH4
(4x za rok)</t>
  </si>
  <si>
    <t>4</t>
  </si>
  <si>
    <t>Periodické kontroly ovzduší v kotelně dle PP
(1x za 14 dnů)</t>
  </si>
  <si>
    <t>26</t>
  </si>
  <si>
    <t>Kontrola a chem. rozbor topné vody
(2x za rok)</t>
  </si>
  <si>
    <t>Kontrola kotlů a rozodů tepla dle vyhl.194/2013Sb.
(1x za 4 roky)</t>
  </si>
  <si>
    <t>1/4</t>
  </si>
  <si>
    <t>Revize protipožárních zařízení vč. HP
(1x za rok)</t>
  </si>
  <si>
    <t>Výměna náplně hasicího přístroje
(1 x za 5 let)</t>
  </si>
  <si>
    <t>Servis systému MaR pro vytápění a VZT
(2x za rok)</t>
  </si>
  <si>
    <t>Dálkový monitoring dle vyhlášky č. 91/1993 Sb.</t>
  </si>
  <si>
    <t>12</t>
  </si>
  <si>
    <t>Běžná obslužná činnost</t>
  </si>
  <si>
    <t>celková nabídková cena za zařízení</t>
  </si>
  <si>
    <t>Nabídková cena za správu a provoz zdrojů tepla - formulář pro výpočet</t>
  </si>
  <si>
    <t>část b) Nabídková cena - správa a provoz zdrojů tepla</t>
  </si>
  <si>
    <t>Nabídková cena za správu a provoz zdrojů tepla (přepočet na 1 rok plnění)</t>
  </si>
  <si>
    <t>shodně s formulářem Příloha č. 3 část b) Nabídková cena - správa a provoz zdrojů tepla</t>
  </si>
  <si>
    <t>sl.</t>
  </si>
  <si>
    <t>pol. č.</t>
  </si>
  <si>
    <t>Nabídková hodinová sazba
(Kč bez DPH)</t>
  </si>
  <si>
    <r>
      <t xml:space="preserve">Počet hodin
(na 1 rok plnění) </t>
    </r>
    <r>
      <rPr>
        <vertAlign val="superscript"/>
        <sz val="10"/>
        <color theme="1"/>
        <rFont val="Arial"/>
        <family val="2"/>
        <charset val="238"/>
      </rPr>
      <t>*)</t>
    </r>
  </si>
  <si>
    <t>Profese topenář, instalatér</t>
  </si>
  <si>
    <t>Profese servisní technik elektro</t>
  </si>
  <si>
    <t>Profese technik MaR, programátor SW</t>
  </si>
  <si>
    <t>doprava / cestovné</t>
  </si>
  <si>
    <t>Nabídková sazba cestovného 
(Kč/km bez DPH)</t>
  </si>
  <si>
    <r>
      <t xml:space="preserve">Počet ujetých km
(na 1 rok plnění) </t>
    </r>
    <r>
      <rPr>
        <vertAlign val="superscript"/>
        <sz val="10"/>
        <color theme="1"/>
        <rFont val="Arial"/>
        <family val="2"/>
        <charset val="238"/>
      </rPr>
      <t>*)</t>
    </r>
  </si>
  <si>
    <t>cena dopravy (Kč)</t>
  </si>
  <si>
    <r>
      <rPr>
        <vertAlign val="superscript"/>
        <sz val="9"/>
        <color theme="1"/>
        <rFont val="Arial"/>
        <family val="2"/>
        <charset val="238"/>
      </rPr>
      <t>*)</t>
    </r>
    <r>
      <rPr>
        <sz val="9"/>
        <color theme="1"/>
        <rFont val="Arial"/>
        <family val="2"/>
        <charset val="238"/>
      </rPr>
      <t xml:space="preserve"> stanoveno fixně zadavatem pro všechny účastníky</t>
    </r>
  </si>
  <si>
    <t>Celková nabídková cena za servisní úkony za 1 rok plnění - položky 1 až 4 (Kč bez DPH)</t>
  </si>
  <si>
    <t>Celková nabídková cena za servisní úkony za 1 rok plnění - položky 1 až 4 (Kč včetně DPH)</t>
  </si>
  <si>
    <t>součet položek 1 a 2</t>
  </si>
  <si>
    <t>Součin sl. B (nabídk. hodin. sazba) a sl. C (počet hodin)
(Kč bez DPH)</t>
  </si>
  <si>
    <t>Součin sl. B (cestovné v Kč/km) a sl. C (počet ujetých km)
(Kč bez DPH)</t>
  </si>
  <si>
    <t>A</t>
  </si>
  <si>
    <t>B</t>
  </si>
  <si>
    <t>C</t>
  </si>
  <si>
    <t>D</t>
  </si>
  <si>
    <t>četnost
(za rok)</t>
  </si>
  <si>
    <t>celková nabídková cena (náklady na 1 rok)</t>
  </si>
  <si>
    <t>Nabídková cena celkem za 1 rok plnění (Kč bez DPH)</t>
  </si>
  <si>
    <t>náklady na správuu a provoz celkem za 1 rok (bez DPH):</t>
  </si>
  <si>
    <t>náklady na správu a provoz celkem za 1 rok (včetně DPH):</t>
  </si>
  <si>
    <t>náklady na správu a provoz celkem za měsíc (bez DPH):</t>
  </si>
  <si>
    <t>náklady na správu a provoz celkem za měsíc (včetně DPH):</t>
  </si>
  <si>
    <t>Nabídková cena za vybrané činnosti a dopravu - formulář pro výpočet</t>
  </si>
  <si>
    <t>Popis položky - profese (vybrané činnosti)</t>
  </si>
  <si>
    <t>Nabídková cena za vybrané činnosti a dopravu (za 1 rok plnění)</t>
  </si>
  <si>
    <r>
      <t xml:space="preserve">*) </t>
    </r>
    <r>
      <rPr>
        <sz val="9"/>
        <color theme="1"/>
        <rFont val="Arial"/>
        <family val="2"/>
        <charset val="238"/>
      </rPr>
      <t>předpokládaný obsah činností, zahrnutých do této položky, je uveden v Příloze č. 5 ZD</t>
    </r>
  </si>
  <si>
    <r>
      <t>Běžná obslužná činnost</t>
    </r>
    <r>
      <rPr>
        <vertAlign val="superscript"/>
        <sz val="11"/>
        <color theme="1"/>
        <rFont val="Arial"/>
        <family val="2"/>
        <charset val="238"/>
      </rPr>
      <t>*)</t>
    </r>
  </si>
  <si>
    <t>Příloha č. 3</t>
  </si>
  <si>
    <t>část c) Nabídková cena - vybrané činnosti a doprava</t>
  </si>
  <si>
    <t>shodně s formulářem Příloha č. 3 část c) Nabídková cena -  vybrané činnosti a doprava</t>
  </si>
  <si>
    <t>Nabídková cena celkem za 1 rok plnění (Kč 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</si>
</sst>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9" fillId="0" borderId="0" xfId="0" applyFont="1"/>
    <xf numFmtId="0" fontId="4" fillId="0" borderId="0" xfId="0" applyFont="1"/>
    <xf numFmtId="4" fontId="9" fillId="6" borderId="11" xfId="0" applyNumberFormat="1" applyFont="1" applyFill="1" applyBorder="1" applyAlignment="1" applyProtection="1">
      <alignment vertical="center"/>
      <protection locked="0"/>
    </xf>
    <xf numFmtId="4" fontId="9" fillId="6" borderId="12" xfId="0" applyNumberFormat="1" applyFont="1" applyFill="1" applyBorder="1" applyAlignment="1" applyProtection="1">
      <alignment vertical="center"/>
      <protection locked="0"/>
    </xf>
    <xf numFmtId="4" fontId="9" fillId="6" borderId="1" xfId="0" applyNumberFormat="1" applyFont="1" applyFill="1" applyBorder="1" applyAlignment="1" applyProtection="1">
      <alignment vertical="center"/>
      <protection locked="0"/>
    </xf>
    <xf numFmtId="4" fontId="9" fillId="6" borderId="15" xfId="0" applyNumberFormat="1" applyFont="1" applyFill="1" applyBorder="1" applyAlignment="1" applyProtection="1">
      <alignment vertical="center"/>
      <protection locked="0"/>
    </xf>
    <xf numFmtId="4" fontId="9" fillId="6" borderId="16" xfId="0" applyNumberFormat="1" applyFont="1" applyFill="1" applyBorder="1" applyAlignment="1" applyProtection="1">
      <alignment vertical="center"/>
      <protection locked="0"/>
    </xf>
    <xf numFmtId="4" fontId="9" fillId="6" borderId="19" xfId="0" applyNumberFormat="1" applyFont="1" applyFill="1" applyBorder="1" applyAlignment="1" applyProtection="1">
      <alignment vertical="center"/>
      <protection locked="0"/>
    </xf>
    <xf numFmtId="4" fontId="9" fillId="6" borderId="2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2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4" fontId="6" fillId="8" borderId="1" xfId="0" applyNumberFormat="1" applyFont="1" applyFill="1" applyBorder="1" applyAlignment="1" applyProtection="1">
      <alignment horizontal="right" inden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textRotation="90"/>
    </xf>
    <xf numFmtId="0" fontId="1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wrapText="1"/>
    </xf>
    <xf numFmtId="0" fontId="16" fillId="0" borderId="0" xfId="0" applyFont="1"/>
    <xf numFmtId="0" fontId="9" fillId="0" borderId="3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left" vertical="center" wrapText="1" indent="1"/>
    </xf>
    <xf numFmtId="0" fontId="8" fillId="7" borderId="24" xfId="0" applyFont="1" applyFill="1" applyBorder="1" applyAlignment="1">
      <alignment horizontal="center" wrapText="1"/>
    </xf>
    <xf numFmtId="0" fontId="14" fillId="0" borderId="0" xfId="0" applyFont="1"/>
    <xf numFmtId="0" fontId="9" fillId="2" borderId="1" xfId="0" applyFont="1" applyFill="1" applyBorder="1" applyAlignment="1">
      <alignment horizontal="left" indent="1"/>
    </xf>
    <xf numFmtId="4" fontId="9" fillId="2" borderId="1" xfId="0" applyNumberFormat="1" applyFont="1" applyFill="1" applyBorder="1"/>
    <xf numFmtId="0" fontId="9" fillId="8" borderId="1" xfId="0" applyFont="1" applyFill="1" applyBorder="1" applyAlignment="1">
      <alignment horizontal="left" indent="1"/>
    </xf>
    <xf numFmtId="4" fontId="9" fillId="8" borderId="1" xfId="0" applyNumberFormat="1" applyFont="1" applyFill="1" applyBorder="1"/>
    <xf numFmtId="0" fontId="9" fillId="9" borderId="10" xfId="0" applyFont="1" applyFill="1" applyBorder="1" applyAlignment="1">
      <alignment horizontal="left" indent="1"/>
    </xf>
    <xf numFmtId="4" fontId="9" fillId="9" borderId="12" xfId="0" applyNumberFormat="1" applyFont="1" applyFill="1" applyBorder="1"/>
    <xf numFmtId="0" fontId="9" fillId="9" borderId="28" xfId="0" applyFont="1" applyFill="1" applyBorder="1" applyAlignment="1">
      <alignment horizontal="left" indent="1"/>
    </xf>
    <xf numFmtId="4" fontId="9" fillId="9" borderId="22" xfId="0" applyNumberFormat="1" applyFont="1" applyFill="1" applyBorder="1"/>
    <xf numFmtId="4" fontId="9" fillId="0" borderId="11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4" fontId="8" fillId="7" borderId="25" xfId="0" applyNumberFormat="1" applyFont="1" applyFill="1" applyBorder="1" applyAlignment="1">
      <alignment vertical="center"/>
    </xf>
    <xf numFmtId="4" fontId="8" fillId="7" borderId="26" xfId="0" applyNumberFormat="1" applyFont="1" applyFill="1" applyBorder="1" applyAlignment="1">
      <alignment vertical="center"/>
    </xf>
    <xf numFmtId="4" fontId="17" fillId="3" borderId="1" xfId="1" applyNumberFormat="1" applyFont="1" applyFill="1" applyBorder="1" applyAlignment="1" applyProtection="1">
      <alignment horizontal="right" vertical="center" indent="1"/>
      <protection locked="0"/>
    </xf>
    <xf numFmtId="4" fontId="17" fillId="3" borderId="19" xfId="1" applyNumberFormat="1" applyFont="1" applyFill="1" applyBorder="1" applyAlignment="1" applyProtection="1">
      <alignment horizontal="right" indent="1"/>
      <protection locked="0"/>
    </xf>
    <xf numFmtId="0" fontId="7" fillId="0" borderId="0" xfId="0" applyFont="1" applyAlignment="1" applyProtection="1">
      <alignment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4" fontId="6" fillId="2" borderId="1" xfId="0" applyNumberFormat="1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4" fillId="0" borderId="0" xfId="0" applyFont="1" applyProtection="1"/>
    <xf numFmtId="0" fontId="10" fillId="0" borderId="0" xfId="0" applyFont="1" applyProtection="1"/>
    <xf numFmtId="0" fontId="6" fillId="0" borderId="0" xfId="0" applyFont="1" applyProtection="1"/>
    <xf numFmtId="0" fontId="11" fillId="0" borderId="0" xfId="0" applyFont="1" applyProtection="1"/>
    <xf numFmtId="0" fontId="4" fillId="0" borderId="19" xfId="0" applyFont="1" applyBorder="1" applyAlignment="1" applyProtection="1">
      <alignment horizontal="center"/>
    </xf>
    <xf numFmtId="0" fontId="17" fillId="0" borderId="19" xfId="1" applyFont="1" applyBorder="1" applyAlignment="1" applyProtection="1">
      <alignment horizontal="center"/>
    </xf>
    <xf numFmtId="2" fontId="4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2" fontId="4" fillId="0" borderId="11" xfId="0" applyNumberFormat="1" applyFont="1" applyBorder="1" applyAlignment="1" applyProtection="1">
      <alignment horizontal="center" vertical="center" wrapText="1"/>
    </xf>
    <xf numFmtId="2" fontId="4" fillId="0" borderId="12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vertical="center"/>
    </xf>
    <xf numFmtId="3" fontId="4" fillId="0" borderId="1" xfId="0" applyNumberFormat="1" applyFont="1" applyBorder="1" applyAlignment="1" applyProtection="1">
      <alignment horizontal="center" vertical="center"/>
    </xf>
    <xf numFmtId="4" fontId="17" fillId="2" borderId="15" xfId="1" applyNumberFormat="1" applyFont="1" applyFill="1" applyBorder="1" applyAlignment="1" applyProtection="1">
      <alignment horizontal="right" vertical="center" indent="1"/>
    </xf>
    <xf numFmtId="2" fontId="8" fillId="0" borderId="10" xfId="0" applyNumberFormat="1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/>
    </xf>
    <xf numFmtId="0" fontId="17" fillId="0" borderId="19" xfId="1" applyFont="1" applyBorder="1" applyAlignment="1" applyProtection="1">
      <alignment wrapText="1"/>
    </xf>
    <xf numFmtId="3" fontId="4" fillId="0" borderId="19" xfId="0" applyNumberFormat="1" applyFont="1" applyBorder="1" applyAlignment="1" applyProtection="1">
      <alignment horizontal="center"/>
    </xf>
    <xf numFmtId="4" fontId="17" fillId="2" borderId="20" xfId="1" applyNumberFormat="1" applyFont="1" applyFill="1" applyBorder="1" applyAlignment="1" applyProtection="1">
      <alignment horizontal="right" indent="1"/>
    </xf>
    <xf numFmtId="0" fontId="19" fillId="0" borderId="0" xfId="1" applyFont="1" applyProtection="1"/>
    <xf numFmtId="3" fontId="6" fillId="0" borderId="0" xfId="0" applyNumberFormat="1" applyFont="1" applyProtection="1"/>
    <xf numFmtId="0" fontId="7" fillId="0" borderId="0" xfId="0" applyFont="1" applyAlignment="1" applyProtection="1">
      <alignment horizontal="right" vertical="top"/>
    </xf>
    <xf numFmtId="0" fontId="7" fillId="0" borderId="29" xfId="0" applyFont="1" applyBorder="1" applyAlignment="1" applyProtection="1">
      <alignment horizontal="right" vertical="top"/>
    </xf>
    <xf numFmtId="4" fontId="6" fillId="2" borderId="27" xfId="0" applyNumberFormat="1" applyFont="1" applyFill="1" applyBorder="1" applyAlignment="1" applyProtection="1">
      <alignment horizontal="right" indent="1"/>
    </xf>
    <xf numFmtId="0" fontId="6" fillId="0" borderId="0" xfId="0" applyFont="1" applyAlignment="1" applyProtection="1">
      <alignment horizontal="right"/>
    </xf>
    <xf numFmtId="4" fontId="6" fillId="8" borderId="27" xfId="0" applyNumberFormat="1" applyFont="1" applyFill="1" applyBorder="1" applyAlignment="1" applyProtection="1">
      <alignment horizontal="right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50FE-6211-4E89-B3BD-48782AA62283}">
  <sheetPr>
    <pageSetUpPr fitToPage="1"/>
  </sheetPr>
  <dimension ref="A1:F19"/>
  <sheetViews>
    <sheetView tabSelected="1" workbookViewId="0"/>
  </sheetViews>
  <sheetFormatPr defaultRowHeight="15" x14ac:dyDescent="0.25"/>
  <cols>
    <col min="1" max="1" width="1.7109375" customWidth="1"/>
    <col min="2" max="2" width="20" customWidth="1"/>
    <col min="3" max="3" width="97" bestFit="1" customWidth="1"/>
    <col min="4" max="4" width="32.42578125" bestFit="1" customWidth="1"/>
    <col min="5" max="5" width="37.42578125" customWidth="1"/>
    <col min="6" max="6" width="1.7109375" customWidth="1"/>
  </cols>
  <sheetData>
    <row r="1" spans="1:6" x14ac:dyDescent="0.25">
      <c r="A1" s="11"/>
      <c r="B1" s="78" t="s">
        <v>119</v>
      </c>
      <c r="C1" s="12"/>
      <c r="D1" s="12"/>
      <c r="F1" s="11"/>
    </row>
    <row r="2" spans="1:6" x14ac:dyDescent="0.25">
      <c r="A2" s="11"/>
      <c r="B2" s="79" t="s">
        <v>11</v>
      </c>
      <c r="C2" s="12"/>
      <c r="D2" s="12"/>
      <c r="F2" s="11"/>
    </row>
    <row r="3" spans="1:6" x14ac:dyDescent="0.25">
      <c r="A3" s="11"/>
      <c r="B3" s="12"/>
      <c r="C3" s="12"/>
      <c r="D3" s="12"/>
      <c r="E3" s="75"/>
      <c r="F3" s="11"/>
    </row>
    <row r="4" spans="1:6" ht="15.75" x14ac:dyDescent="0.25">
      <c r="A4" s="11"/>
      <c r="B4" s="13" t="s">
        <v>5</v>
      </c>
      <c r="C4" s="14" t="s">
        <v>6</v>
      </c>
      <c r="D4" s="12"/>
      <c r="F4" s="11"/>
    </row>
    <row r="5" spans="1:6" ht="15.75" x14ac:dyDescent="0.25">
      <c r="A5" s="11"/>
      <c r="B5" s="12"/>
      <c r="C5" s="14"/>
      <c r="D5" s="12"/>
      <c r="E5" s="12"/>
      <c r="F5" s="11"/>
    </row>
    <row r="6" spans="1:6" x14ac:dyDescent="0.25">
      <c r="A6" s="11"/>
      <c r="B6" s="13" t="s">
        <v>0</v>
      </c>
      <c r="C6" s="15" t="s">
        <v>7</v>
      </c>
      <c r="D6" s="12"/>
      <c r="E6" s="12"/>
      <c r="F6" s="11"/>
    </row>
    <row r="7" spans="1:6" x14ac:dyDescent="0.25">
      <c r="A7" s="11"/>
      <c r="B7" s="13" t="s">
        <v>8</v>
      </c>
      <c r="C7" s="15" t="s">
        <v>9</v>
      </c>
      <c r="D7" s="12"/>
      <c r="E7" s="12"/>
      <c r="F7" s="11"/>
    </row>
    <row r="8" spans="1:6" ht="15.75" x14ac:dyDescent="0.25">
      <c r="A8" s="11"/>
      <c r="B8" s="12"/>
      <c r="C8" s="14"/>
      <c r="D8" s="12"/>
      <c r="E8" s="12"/>
      <c r="F8" s="11"/>
    </row>
    <row r="9" spans="1:6" ht="15.75" x14ac:dyDescent="0.25">
      <c r="A9" s="11"/>
      <c r="B9" s="16" t="s">
        <v>10</v>
      </c>
      <c r="C9" s="14"/>
      <c r="D9" s="12"/>
      <c r="E9" s="12"/>
      <c r="F9" s="11"/>
    </row>
    <row r="10" spans="1:6" x14ac:dyDescent="0.25">
      <c r="A10" s="11"/>
      <c r="B10" s="11"/>
      <c r="C10" s="11"/>
      <c r="D10" s="11"/>
      <c r="E10" s="11"/>
      <c r="F10" s="11"/>
    </row>
    <row r="11" spans="1:6" x14ac:dyDescent="0.25">
      <c r="A11" s="11"/>
      <c r="B11" s="11"/>
      <c r="C11" s="11"/>
      <c r="D11" s="11"/>
      <c r="E11" s="11"/>
      <c r="F11" s="11"/>
    </row>
    <row r="12" spans="1:6" ht="25.5" x14ac:dyDescent="0.25">
      <c r="A12" s="11"/>
      <c r="B12" s="17" t="s">
        <v>1</v>
      </c>
      <c r="C12" s="18" t="s">
        <v>2</v>
      </c>
      <c r="D12" s="19" t="s">
        <v>3</v>
      </c>
      <c r="E12" s="19" t="s">
        <v>4</v>
      </c>
      <c r="F12" s="11"/>
    </row>
    <row r="13" spans="1:6" ht="38.25" x14ac:dyDescent="0.25">
      <c r="A13" s="11"/>
      <c r="B13" s="20">
        <v>1</v>
      </c>
      <c r="C13" s="21" t="s">
        <v>84</v>
      </c>
      <c r="D13" s="70">
        <f>'3b) správa a provoz'!D64</f>
        <v>0</v>
      </c>
      <c r="E13" s="23" t="s">
        <v>85</v>
      </c>
      <c r="F13" s="11"/>
    </row>
    <row r="14" spans="1:6" ht="38.25" x14ac:dyDescent="0.25">
      <c r="A14" s="11"/>
      <c r="B14" s="20">
        <v>2</v>
      </c>
      <c r="C14" s="21" t="s">
        <v>116</v>
      </c>
      <c r="D14" s="70">
        <f>'3c) vybr. činnosti, doprava'!F22</f>
        <v>0</v>
      </c>
      <c r="E14" s="80" t="s">
        <v>121</v>
      </c>
      <c r="F14" s="11"/>
    </row>
    <row r="15" spans="1:6" ht="3" customHeight="1" x14ac:dyDescent="0.25">
      <c r="A15" s="11"/>
      <c r="B15" s="66"/>
      <c r="C15" s="67"/>
      <c r="D15" s="71"/>
      <c r="E15" s="23"/>
      <c r="F15" s="11"/>
    </row>
    <row r="16" spans="1:6" x14ac:dyDescent="0.25">
      <c r="A16" s="11"/>
      <c r="B16" s="68"/>
      <c r="C16" s="69" t="s">
        <v>109</v>
      </c>
      <c r="D16" s="70">
        <f>SUM(D13:D14)</f>
        <v>0</v>
      </c>
      <c r="E16" s="23" t="s">
        <v>100</v>
      </c>
      <c r="F16" s="11"/>
    </row>
    <row r="17" spans="1:6" x14ac:dyDescent="0.25">
      <c r="A17" s="11"/>
      <c r="B17" s="11"/>
      <c r="C17" s="11"/>
      <c r="D17" s="11"/>
      <c r="E17" s="11"/>
      <c r="F17" s="11"/>
    </row>
    <row r="18" spans="1:6" x14ac:dyDescent="0.25">
      <c r="A18" s="11"/>
      <c r="B18" s="11"/>
      <c r="C18" s="65" t="s">
        <v>122</v>
      </c>
      <c r="D18" s="22">
        <f>D16*1.21</f>
        <v>0</v>
      </c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</sheetData>
  <sheetProtection algorithmName="SHA-512" hashValue="eBwUTbNTUDS9RWDPi39xMHf5GSXIoqmOwRpqG6jziO9nxEAa9ZAAFbplXCJhLo8Zc/hhpl2L34dGhytIbE9bFw==" saltValue="jlfyF+tZQcFQl/6pO/DkqA==" spinCount="100000" sheet="1" objects="1" scenarios="1"/>
  <pageMargins left="0.39370078740157483" right="0.39370078740157483" top="0.98425196850393704" bottom="0.78740157480314965" header="0.19685039370078741" footer="0.19685039370078741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AD48-ABD3-4230-B907-DDB716BA8AD4}">
  <dimension ref="B1:Y68"/>
  <sheetViews>
    <sheetView zoomScale="85" zoomScaleNormal="85" workbookViewId="0"/>
  </sheetViews>
  <sheetFormatPr defaultColWidth="4" defaultRowHeight="15" x14ac:dyDescent="0.25"/>
  <cols>
    <col min="1" max="1" width="1.7109375" style="1" customWidth="1"/>
    <col min="2" max="2" width="4.7109375" style="1" customWidth="1"/>
    <col min="3" max="3" width="51.5703125" style="1" bestFit="1" customWidth="1"/>
    <col min="4" max="4" width="12.85546875" style="1" customWidth="1"/>
    <col min="5" max="20" width="11.7109375" style="1" customWidth="1"/>
    <col min="21" max="21" width="11.7109375" customWidth="1"/>
    <col min="22" max="25" width="11.7109375" style="1" customWidth="1"/>
    <col min="26" max="26" width="1.7109375" style="1" customWidth="1"/>
    <col min="27" max="16384" width="4" style="1"/>
  </cols>
  <sheetData>
    <row r="1" spans="2:25" x14ac:dyDescent="0.25">
      <c r="B1" s="76" t="s">
        <v>119</v>
      </c>
    </row>
    <row r="2" spans="2:25" x14ac:dyDescent="0.25">
      <c r="B2" s="77" t="s">
        <v>83</v>
      </c>
    </row>
    <row r="3" spans="2:25" x14ac:dyDescent="0.25">
      <c r="B3" s="77"/>
    </row>
    <row r="4" spans="2:25" ht="16.5" customHeight="1" x14ac:dyDescent="0.25">
      <c r="C4" s="2" t="s">
        <v>5</v>
      </c>
      <c r="D4" s="24" t="s">
        <v>6</v>
      </c>
    </row>
    <row r="5" spans="2:25" ht="16.5" customHeight="1" x14ac:dyDescent="0.25">
      <c r="D5" s="24"/>
    </row>
    <row r="6" spans="2:25" ht="16.5" customHeight="1" x14ac:dyDescent="0.25">
      <c r="C6" s="2" t="s">
        <v>0</v>
      </c>
      <c r="D6" s="25" t="s">
        <v>7</v>
      </c>
    </row>
    <row r="7" spans="2:25" ht="16.5" customHeight="1" x14ac:dyDescent="0.25">
      <c r="C7" s="2" t="s">
        <v>8</v>
      </c>
      <c r="D7" s="25" t="s">
        <v>9</v>
      </c>
    </row>
    <row r="8" spans="2:25" ht="16.5" customHeight="1" x14ac:dyDescent="0.25">
      <c r="D8" s="24"/>
    </row>
    <row r="9" spans="2:25" ht="16.5" customHeight="1" x14ac:dyDescent="0.25">
      <c r="C9" s="26" t="s">
        <v>82</v>
      </c>
      <c r="D9" s="24"/>
    </row>
    <row r="10" spans="2:25" ht="24.95" customHeight="1" x14ac:dyDescent="0.25">
      <c r="C10" s="27"/>
    </row>
    <row r="11" spans="2:25" ht="12" x14ac:dyDescent="0.2">
      <c r="C11" s="28"/>
      <c r="D11" s="28"/>
      <c r="E11" s="29">
        <v>1</v>
      </c>
      <c r="F11" s="29">
        <v>2</v>
      </c>
      <c r="G11" s="29">
        <v>3</v>
      </c>
      <c r="H11" s="29">
        <v>4</v>
      </c>
      <c r="I11" s="29">
        <v>5</v>
      </c>
      <c r="J11" s="29">
        <v>6</v>
      </c>
      <c r="K11" s="29">
        <v>7</v>
      </c>
      <c r="L11" s="29">
        <v>8</v>
      </c>
      <c r="M11" s="29">
        <v>9</v>
      </c>
      <c r="N11" s="29">
        <v>10</v>
      </c>
      <c r="O11" s="29">
        <v>11</v>
      </c>
      <c r="P11" s="29">
        <v>12</v>
      </c>
      <c r="Q11" s="29">
        <v>13</v>
      </c>
      <c r="R11" s="29">
        <v>14</v>
      </c>
      <c r="S11" s="29">
        <v>15</v>
      </c>
      <c r="T11" s="29">
        <v>16</v>
      </c>
      <c r="U11" s="29">
        <v>17</v>
      </c>
      <c r="V11" s="29">
        <v>18</v>
      </c>
      <c r="W11" s="29">
        <v>19</v>
      </c>
      <c r="X11" s="29">
        <v>20</v>
      </c>
      <c r="Y11" s="29">
        <v>21</v>
      </c>
    </row>
    <row r="12" spans="2:25" ht="92.25" x14ac:dyDescent="0.2">
      <c r="C12" s="28"/>
      <c r="D12" s="28"/>
      <c r="E12" s="30" t="s">
        <v>12</v>
      </c>
      <c r="F12" s="30" t="s">
        <v>13</v>
      </c>
      <c r="G12" s="30" t="s">
        <v>14</v>
      </c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18</v>
      </c>
      <c r="M12" s="30" t="s">
        <v>18</v>
      </c>
      <c r="N12" s="30" t="s">
        <v>18</v>
      </c>
      <c r="O12" s="30" t="s">
        <v>19</v>
      </c>
      <c r="P12" s="30" t="s">
        <v>20</v>
      </c>
      <c r="Q12" s="30" t="s">
        <v>21</v>
      </c>
      <c r="R12" s="30" t="s">
        <v>22</v>
      </c>
      <c r="S12" s="30" t="s">
        <v>23</v>
      </c>
      <c r="T12" s="30" t="s">
        <v>24</v>
      </c>
      <c r="U12" s="30" t="s">
        <v>25</v>
      </c>
      <c r="V12" s="30" t="s">
        <v>26</v>
      </c>
      <c r="W12" s="30" t="s">
        <v>27</v>
      </c>
      <c r="X12" s="30" t="s">
        <v>28</v>
      </c>
      <c r="Y12" s="30" t="s">
        <v>29</v>
      </c>
    </row>
    <row r="13" spans="2:25" ht="51.75" customHeight="1" thickBot="1" x14ac:dyDescent="0.25">
      <c r="C13" s="28"/>
      <c r="D13" s="28"/>
      <c r="E13" s="31" t="s">
        <v>30</v>
      </c>
      <c r="F13" s="31" t="s">
        <v>30</v>
      </c>
      <c r="G13" s="31" t="s">
        <v>31</v>
      </c>
      <c r="H13" s="31" t="s">
        <v>32</v>
      </c>
      <c r="I13" s="31" t="s">
        <v>33</v>
      </c>
      <c r="J13" s="31" t="s">
        <v>34</v>
      </c>
      <c r="K13" s="31" t="s">
        <v>35</v>
      </c>
      <c r="L13" s="31" t="s">
        <v>36</v>
      </c>
      <c r="M13" s="31" t="s">
        <v>37</v>
      </c>
      <c r="N13" s="31" t="s">
        <v>38</v>
      </c>
      <c r="O13" s="31" t="s">
        <v>39</v>
      </c>
      <c r="P13" s="31" t="s">
        <v>40</v>
      </c>
      <c r="Q13" s="31" t="s">
        <v>41</v>
      </c>
      <c r="R13" s="31" t="s">
        <v>42</v>
      </c>
      <c r="S13" s="31" t="s">
        <v>43</v>
      </c>
      <c r="T13" s="31" t="s">
        <v>44</v>
      </c>
      <c r="U13" s="31" t="s">
        <v>45</v>
      </c>
      <c r="V13" s="31" t="s">
        <v>30</v>
      </c>
      <c r="W13" s="31" t="s">
        <v>46</v>
      </c>
      <c r="X13" s="31" t="s">
        <v>47</v>
      </c>
      <c r="Y13" s="31" t="s">
        <v>48</v>
      </c>
    </row>
    <row r="14" spans="2:25" ht="26.25" thickBot="1" x14ac:dyDescent="0.25">
      <c r="B14" s="32" t="s">
        <v>49</v>
      </c>
      <c r="C14" s="33" t="s">
        <v>50</v>
      </c>
      <c r="D14" s="34" t="s">
        <v>107</v>
      </c>
      <c r="E14" s="81" t="s">
        <v>51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3"/>
    </row>
    <row r="15" spans="2:25" ht="24.75" customHeight="1" x14ac:dyDescent="0.2">
      <c r="B15" s="35">
        <v>1</v>
      </c>
      <c r="C15" s="72" t="s">
        <v>52</v>
      </c>
      <c r="D15" s="36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</row>
    <row r="16" spans="2:25" ht="28.5" x14ac:dyDescent="0.2">
      <c r="B16" s="37">
        <v>2</v>
      </c>
      <c r="C16" s="73" t="s">
        <v>53</v>
      </c>
      <c r="D16" s="38" t="s">
        <v>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</row>
    <row r="17" spans="2:25" ht="28.5" x14ac:dyDescent="0.2">
      <c r="B17" s="37">
        <v>3</v>
      </c>
      <c r="C17" s="73" t="s">
        <v>55</v>
      </c>
      <c r="D17" s="38" t="s">
        <v>56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2:25" ht="28.5" x14ac:dyDescent="0.2">
      <c r="B18" s="37">
        <v>4</v>
      </c>
      <c r="C18" s="73" t="s">
        <v>57</v>
      </c>
      <c r="D18" s="38" t="s">
        <v>54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</row>
    <row r="19" spans="2:25" ht="28.5" x14ac:dyDescent="0.2">
      <c r="B19" s="37">
        <v>5</v>
      </c>
      <c r="C19" s="73" t="s">
        <v>58</v>
      </c>
      <c r="D19" s="38" t="s">
        <v>56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2:25" ht="28.5" x14ac:dyDescent="0.2">
      <c r="B20" s="37">
        <v>6</v>
      </c>
      <c r="C20" s="73" t="s">
        <v>59</v>
      </c>
      <c r="D20" s="38" t="s">
        <v>60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</row>
    <row r="21" spans="2:25" ht="28.5" x14ac:dyDescent="0.2">
      <c r="B21" s="37">
        <v>7</v>
      </c>
      <c r="C21" s="73" t="s">
        <v>61</v>
      </c>
      <c r="D21" s="38" t="s">
        <v>62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</row>
    <row r="22" spans="2:25" ht="28.5" x14ac:dyDescent="0.2">
      <c r="B22" s="37">
        <v>8</v>
      </c>
      <c r="C22" s="73" t="s">
        <v>63</v>
      </c>
      <c r="D22" s="38" t="s">
        <v>56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25" ht="28.5" x14ac:dyDescent="0.2">
      <c r="B23" s="37">
        <v>9</v>
      </c>
      <c r="C23" s="73" t="s">
        <v>64</v>
      </c>
      <c r="D23" s="38" t="s">
        <v>65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6"/>
    </row>
    <row r="24" spans="2:25" ht="28.5" x14ac:dyDescent="0.2">
      <c r="B24" s="37">
        <v>10</v>
      </c>
      <c r="C24" s="73" t="s">
        <v>66</v>
      </c>
      <c r="D24" s="38" t="s">
        <v>56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</row>
    <row r="25" spans="2:25" ht="28.5" x14ac:dyDescent="0.2">
      <c r="B25" s="37">
        <v>11</v>
      </c>
      <c r="C25" s="73" t="s">
        <v>67</v>
      </c>
      <c r="D25" s="38" t="s">
        <v>56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</row>
    <row r="26" spans="2:25" ht="28.5" x14ac:dyDescent="0.2">
      <c r="B26" s="37">
        <v>12</v>
      </c>
      <c r="C26" s="73" t="s">
        <v>68</v>
      </c>
      <c r="D26" s="38" t="s">
        <v>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</row>
    <row r="27" spans="2:25" ht="28.5" x14ac:dyDescent="0.2">
      <c r="B27" s="37">
        <v>13</v>
      </c>
      <c r="C27" s="73" t="s">
        <v>70</v>
      </c>
      <c r="D27" s="38" t="s">
        <v>71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</row>
    <row r="28" spans="2:25" ht="28.5" x14ac:dyDescent="0.2">
      <c r="B28" s="37">
        <v>14</v>
      </c>
      <c r="C28" s="73" t="s">
        <v>72</v>
      </c>
      <c r="D28" s="38" t="s">
        <v>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</row>
    <row r="29" spans="2:25" ht="28.5" x14ac:dyDescent="0.2">
      <c r="B29" s="37">
        <v>15</v>
      </c>
      <c r="C29" s="73" t="s">
        <v>73</v>
      </c>
      <c r="D29" s="38" t="s">
        <v>74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2:25" ht="28.5" x14ac:dyDescent="0.2">
      <c r="B30" s="37">
        <v>16</v>
      </c>
      <c r="C30" s="73" t="s">
        <v>75</v>
      </c>
      <c r="D30" s="38" t="s">
        <v>56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</row>
    <row r="31" spans="2:25" ht="28.5" x14ac:dyDescent="0.2">
      <c r="B31" s="37">
        <v>17</v>
      </c>
      <c r="C31" s="73" t="s">
        <v>76</v>
      </c>
      <c r="D31" s="38" t="s">
        <v>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</row>
    <row r="32" spans="2:25" ht="28.5" x14ac:dyDescent="0.2">
      <c r="B32" s="37">
        <v>18</v>
      </c>
      <c r="C32" s="73" t="s">
        <v>77</v>
      </c>
      <c r="D32" s="38" t="s">
        <v>65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</row>
    <row r="33" spans="2:25" ht="24.75" customHeight="1" x14ac:dyDescent="0.2">
      <c r="B33" s="37">
        <v>19</v>
      </c>
      <c r="C33" s="73" t="s">
        <v>78</v>
      </c>
      <c r="D33" s="38" t="s">
        <v>79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6"/>
    </row>
    <row r="34" spans="2:25" ht="24.75" customHeight="1" thickBot="1" x14ac:dyDescent="0.25">
      <c r="B34" s="39">
        <v>20</v>
      </c>
      <c r="C34" s="74" t="s">
        <v>118</v>
      </c>
      <c r="D34" s="40" t="s">
        <v>79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9"/>
    </row>
    <row r="36" spans="2:25" ht="13.5" x14ac:dyDescent="0.2">
      <c r="C36" s="41" t="s">
        <v>117</v>
      </c>
      <c r="U36" s="1"/>
    </row>
    <row r="37" spans="2:25" ht="66" customHeight="1" x14ac:dyDescent="0.2">
      <c r="C37" s="27"/>
      <c r="U37" s="1"/>
    </row>
    <row r="38" spans="2:25" ht="12" x14ac:dyDescent="0.2">
      <c r="C38" s="28"/>
      <c r="D38" s="28"/>
      <c r="E38" s="29">
        <v>1</v>
      </c>
      <c r="F38" s="29">
        <v>2</v>
      </c>
      <c r="G38" s="29">
        <v>3</v>
      </c>
      <c r="H38" s="29">
        <v>4</v>
      </c>
      <c r="I38" s="29">
        <v>5</v>
      </c>
      <c r="J38" s="29">
        <v>6</v>
      </c>
      <c r="K38" s="29">
        <v>7</v>
      </c>
      <c r="L38" s="29">
        <v>8</v>
      </c>
      <c r="M38" s="29">
        <v>9</v>
      </c>
      <c r="N38" s="29">
        <v>10</v>
      </c>
      <c r="O38" s="29">
        <v>11</v>
      </c>
      <c r="P38" s="29">
        <v>12</v>
      </c>
      <c r="Q38" s="29">
        <v>13</v>
      </c>
      <c r="R38" s="29">
        <v>14</v>
      </c>
      <c r="S38" s="29">
        <v>15</v>
      </c>
      <c r="T38" s="29">
        <v>16</v>
      </c>
      <c r="U38" s="29">
        <v>17</v>
      </c>
      <c r="V38" s="29">
        <v>18</v>
      </c>
      <c r="W38" s="29">
        <v>19</v>
      </c>
      <c r="X38" s="29">
        <v>20</v>
      </c>
      <c r="Y38" s="29">
        <v>21</v>
      </c>
    </row>
    <row r="39" spans="2:25" ht="92.25" x14ac:dyDescent="0.2">
      <c r="C39" s="28"/>
      <c r="D39" s="28"/>
      <c r="E39" s="30" t="s">
        <v>12</v>
      </c>
      <c r="F39" s="30" t="s">
        <v>13</v>
      </c>
      <c r="G39" s="30" t="s">
        <v>14</v>
      </c>
      <c r="H39" s="30" t="s">
        <v>15</v>
      </c>
      <c r="I39" s="30" t="s">
        <v>16</v>
      </c>
      <c r="J39" s="30" t="s">
        <v>17</v>
      </c>
      <c r="K39" s="30" t="s">
        <v>18</v>
      </c>
      <c r="L39" s="30" t="s">
        <v>18</v>
      </c>
      <c r="M39" s="30" t="s">
        <v>18</v>
      </c>
      <c r="N39" s="30" t="s">
        <v>18</v>
      </c>
      <c r="O39" s="30" t="s">
        <v>19</v>
      </c>
      <c r="P39" s="30" t="s">
        <v>20</v>
      </c>
      <c r="Q39" s="30" t="s">
        <v>21</v>
      </c>
      <c r="R39" s="30" t="s">
        <v>22</v>
      </c>
      <c r="S39" s="30" t="s">
        <v>23</v>
      </c>
      <c r="T39" s="30" t="s">
        <v>24</v>
      </c>
      <c r="U39" s="30" t="s">
        <v>25</v>
      </c>
      <c r="V39" s="30" t="s">
        <v>26</v>
      </c>
      <c r="W39" s="30" t="s">
        <v>27</v>
      </c>
      <c r="X39" s="30" t="s">
        <v>28</v>
      </c>
      <c r="Y39" s="30" t="s">
        <v>29</v>
      </c>
    </row>
    <row r="40" spans="2:25" ht="50.25" customHeight="1" thickBot="1" x14ac:dyDescent="0.25">
      <c r="C40" s="84"/>
      <c r="D40" s="85"/>
      <c r="E40" s="31" t="s">
        <v>30</v>
      </c>
      <c r="F40" s="31" t="s">
        <v>30</v>
      </c>
      <c r="G40" s="31" t="s">
        <v>31</v>
      </c>
      <c r="H40" s="31" t="s">
        <v>32</v>
      </c>
      <c r="I40" s="31" t="s">
        <v>33</v>
      </c>
      <c r="J40" s="31" t="s">
        <v>34</v>
      </c>
      <c r="K40" s="31" t="s">
        <v>35</v>
      </c>
      <c r="L40" s="31" t="s">
        <v>36</v>
      </c>
      <c r="M40" s="31" t="s">
        <v>37</v>
      </c>
      <c r="N40" s="31" t="s">
        <v>38</v>
      </c>
      <c r="O40" s="31" t="s">
        <v>39</v>
      </c>
      <c r="P40" s="31" t="s">
        <v>40</v>
      </c>
      <c r="Q40" s="31" t="s">
        <v>41</v>
      </c>
      <c r="R40" s="31" t="s">
        <v>42</v>
      </c>
      <c r="S40" s="31" t="s">
        <v>43</v>
      </c>
      <c r="T40" s="31" t="s">
        <v>44</v>
      </c>
      <c r="U40" s="31" t="s">
        <v>45</v>
      </c>
      <c r="V40" s="31" t="s">
        <v>30</v>
      </c>
      <c r="W40" s="31" t="s">
        <v>46</v>
      </c>
      <c r="X40" s="31" t="s">
        <v>47</v>
      </c>
      <c r="Y40" s="31" t="s">
        <v>48</v>
      </c>
    </row>
    <row r="41" spans="2:25" s="10" customFormat="1" ht="26.25" customHeight="1" thickBot="1" x14ac:dyDescent="0.3">
      <c r="B41" s="42" t="s">
        <v>49</v>
      </c>
      <c r="C41" s="33" t="s">
        <v>50</v>
      </c>
      <c r="D41" s="43" t="s">
        <v>107</v>
      </c>
      <c r="E41" s="86" t="s">
        <v>108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2:25" ht="24.75" customHeight="1" x14ac:dyDescent="0.2">
      <c r="B42" s="35">
        <v>1</v>
      </c>
      <c r="C42" s="72" t="s">
        <v>52</v>
      </c>
      <c r="D42" s="36">
        <v>1</v>
      </c>
      <c r="E42" s="55">
        <f>E15</f>
        <v>0</v>
      </c>
      <c r="F42" s="55">
        <f t="shared" ref="F42:Y42" si="0">F15</f>
        <v>0</v>
      </c>
      <c r="G42" s="55">
        <f t="shared" si="0"/>
        <v>0</v>
      </c>
      <c r="H42" s="55">
        <f t="shared" si="0"/>
        <v>0</v>
      </c>
      <c r="I42" s="55">
        <f t="shared" si="0"/>
        <v>0</v>
      </c>
      <c r="J42" s="55">
        <f t="shared" si="0"/>
        <v>0</v>
      </c>
      <c r="K42" s="55">
        <f t="shared" si="0"/>
        <v>0</v>
      </c>
      <c r="L42" s="55">
        <f t="shared" si="0"/>
        <v>0</v>
      </c>
      <c r="M42" s="55">
        <f t="shared" si="0"/>
        <v>0</v>
      </c>
      <c r="N42" s="55">
        <f t="shared" si="0"/>
        <v>0</v>
      </c>
      <c r="O42" s="55">
        <f t="shared" si="0"/>
        <v>0</v>
      </c>
      <c r="P42" s="55">
        <f t="shared" si="0"/>
        <v>0</v>
      </c>
      <c r="Q42" s="55">
        <f t="shared" si="0"/>
        <v>0</v>
      </c>
      <c r="R42" s="55">
        <f t="shared" si="0"/>
        <v>0</v>
      </c>
      <c r="S42" s="55">
        <f t="shared" si="0"/>
        <v>0</v>
      </c>
      <c r="T42" s="55">
        <f t="shared" si="0"/>
        <v>0</v>
      </c>
      <c r="U42" s="55">
        <f t="shared" si="0"/>
        <v>0</v>
      </c>
      <c r="V42" s="55">
        <f t="shared" si="0"/>
        <v>0</v>
      </c>
      <c r="W42" s="55">
        <f t="shared" si="0"/>
        <v>0</v>
      </c>
      <c r="X42" s="55">
        <f t="shared" si="0"/>
        <v>0</v>
      </c>
      <c r="Y42" s="56">
        <f t="shared" si="0"/>
        <v>0</v>
      </c>
    </row>
    <row r="43" spans="2:25" ht="28.5" x14ac:dyDescent="0.2">
      <c r="B43" s="37">
        <v>2</v>
      </c>
      <c r="C43" s="73" t="s">
        <v>53</v>
      </c>
      <c r="D43" s="38" t="s">
        <v>54</v>
      </c>
      <c r="E43" s="57">
        <f>E16/3</f>
        <v>0</v>
      </c>
      <c r="F43" s="57">
        <f t="shared" ref="F43:Y43" si="1">F16/3</f>
        <v>0</v>
      </c>
      <c r="G43" s="57">
        <f t="shared" si="1"/>
        <v>0</v>
      </c>
      <c r="H43" s="57">
        <f t="shared" si="1"/>
        <v>0</v>
      </c>
      <c r="I43" s="57">
        <f t="shared" si="1"/>
        <v>0</v>
      </c>
      <c r="J43" s="57">
        <f t="shared" si="1"/>
        <v>0</v>
      </c>
      <c r="K43" s="57">
        <f t="shared" si="1"/>
        <v>0</v>
      </c>
      <c r="L43" s="57">
        <f t="shared" si="1"/>
        <v>0</v>
      </c>
      <c r="M43" s="57">
        <f t="shared" si="1"/>
        <v>0</v>
      </c>
      <c r="N43" s="57">
        <f t="shared" si="1"/>
        <v>0</v>
      </c>
      <c r="O43" s="57">
        <f t="shared" si="1"/>
        <v>0</v>
      </c>
      <c r="P43" s="57">
        <f t="shared" si="1"/>
        <v>0</v>
      </c>
      <c r="Q43" s="57">
        <f t="shared" si="1"/>
        <v>0</v>
      </c>
      <c r="R43" s="57">
        <f t="shared" si="1"/>
        <v>0</v>
      </c>
      <c r="S43" s="57">
        <f t="shared" si="1"/>
        <v>0</v>
      </c>
      <c r="T43" s="57">
        <f t="shared" si="1"/>
        <v>0</v>
      </c>
      <c r="U43" s="57">
        <f t="shared" si="1"/>
        <v>0</v>
      </c>
      <c r="V43" s="57">
        <f t="shared" si="1"/>
        <v>0</v>
      </c>
      <c r="W43" s="57">
        <f t="shared" si="1"/>
        <v>0</v>
      </c>
      <c r="X43" s="57">
        <f t="shared" si="1"/>
        <v>0</v>
      </c>
      <c r="Y43" s="58">
        <f t="shared" si="1"/>
        <v>0</v>
      </c>
    </row>
    <row r="44" spans="2:25" ht="28.5" x14ac:dyDescent="0.2">
      <c r="B44" s="37">
        <v>3</v>
      </c>
      <c r="C44" s="73" t="s">
        <v>55</v>
      </c>
      <c r="D44" s="38" t="s">
        <v>56</v>
      </c>
      <c r="E44" s="57">
        <f>E17</f>
        <v>0</v>
      </c>
      <c r="F44" s="57">
        <f t="shared" ref="F44:Y44" si="2">F17</f>
        <v>0</v>
      </c>
      <c r="G44" s="57">
        <f t="shared" si="2"/>
        <v>0</v>
      </c>
      <c r="H44" s="57">
        <f t="shared" si="2"/>
        <v>0</v>
      </c>
      <c r="I44" s="57">
        <f t="shared" si="2"/>
        <v>0</v>
      </c>
      <c r="J44" s="57">
        <f t="shared" si="2"/>
        <v>0</v>
      </c>
      <c r="K44" s="57">
        <f t="shared" si="2"/>
        <v>0</v>
      </c>
      <c r="L44" s="57">
        <f t="shared" si="2"/>
        <v>0</v>
      </c>
      <c r="M44" s="57">
        <f t="shared" si="2"/>
        <v>0</v>
      </c>
      <c r="N44" s="57">
        <f t="shared" si="2"/>
        <v>0</v>
      </c>
      <c r="O44" s="57">
        <f t="shared" si="2"/>
        <v>0</v>
      </c>
      <c r="P44" s="57">
        <f t="shared" si="2"/>
        <v>0</v>
      </c>
      <c r="Q44" s="57">
        <f t="shared" si="2"/>
        <v>0</v>
      </c>
      <c r="R44" s="57">
        <f t="shared" si="2"/>
        <v>0</v>
      </c>
      <c r="S44" s="57">
        <f t="shared" si="2"/>
        <v>0</v>
      </c>
      <c r="T44" s="57">
        <f t="shared" si="2"/>
        <v>0</v>
      </c>
      <c r="U44" s="57">
        <f t="shared" si="2"/>
        <v>0</v>
      </c>
      <c r="V44" s="57">
        <f t="shared" si="2"/>
        <v>0</v>
      </c>
      <c r="W44" s="57">
        <f t="shared" si="2"/>
        <v>0</v>
      </c>
      <c r="X44" s="57">
        <f t="shared" si="2"/>
        <v>0</v>
      </c>
      <c r="Y44" s="58">
        <f t="shared" si="2"/>
        <v>0</v>
      </c>
    </row>
    <row r="45" spans="2:25" ht="28.5" x14ac:dyDescent="0.2">
      <c r="B45" s="37">
        <v>4</v>
      </c>
      <c r="C45" s="73" t="s">
        <v>57</v>
      </c>
      <c r="D45" s="38" t="s">
        <v>54</v>
      </c>
      <c r="E45" s="57">
        <f>E18/3</f>
        <v>0</v>
      </c>
      <c r="F45" s="57">
        <f t="shared" ref="F45:Y45" si="3">F18/3</f>
        <v>0</v>
      </c>
      <c r="G45" s="57">
        <f t="shared" si="3"/>
        <v>0</v>
      </c>
      <c r="H45" s="57">
        <f t="shared" si="3"/>
        <v>0</v>
      </c>
      <c r="I45" s="57">
        <f t="shared" si="3"/>
        <v>0</v>
      </c>
      <c r="J45" s="57">
        <f t="shared" si="3"/>
        <v>0</v>
      </c>
      <c r="K45" s="57">
        <f t="shared" si="3"/>
        <v>0</v>
      </c>
      <c r="L45" s="57">
        <f t="shared" si="3"/>
        <v>0</v>
      </c>
      <c r="M45" s="57">
        <f t="shared" si="3"/>
        <v>0</v>
      </c>
      <c r="N45" s="57">
        <f t="shared" si="3"/>
        <v>0</v>
      </c>
      <c r="O45" s="57">
        <f t="shared" si="3"/>
        <v>0</v>
      </c>
      <c r="P45" s="57">
        <f t="shared" si="3"/>
        <v>0</v>
      </c>
      <c r="Q45" s="57">
        <f t="shared" si="3"/>
        <v>0</v>
      </c>
      <c r="R45" s="57">
        <f t="shared" si="3"/>
        <v>0</v>
      </c>
      <c r="S45" s="57">
        <f t="shared" si="3"/>
        <v>0</v>
      </c>
      <c r="T45" s="57">
        <f t="shared" si="3"/>
        <v>0</v>
      </c>
      <c r="U45" s="57">
        <f t="shared" si="3"/>
        <v>0</v>
      </c>
      <c r="V45" s="57">
        <f t="shared" si="3"/>
        <v>0</v>
      </c>
      <c r="W45" s="57">
        <f t="shared" si="3"/>
        <v>0</v>
      </c>
      <c r="X45" s="57">
        <f t="shared" si="3"/>
        <v>0</v>
      </c>
      <c r="Y45" s="58">
        <f t="shared" si="3"/>
        <v>0</v>
      </c>
    </row>
    <row r="46" spans="2:25" ht="28.5" x14ac:dyDescent="0.2">
      <c r="B46" s="37">
        <v>5</v>
      </c>
      <c r="C46" s="73" t="s">
        <v>58</v>
      </c>
      <c r="D46" s="38" t="s">
        <v>56</v>
      </c>
      <c r="E46" s="57">
        <f>E19</f>
        <v>0</v>
      </c>
      <c r="F46" s="57">
        <f t="shared" ref="F46:Y46" si="4">F19</f>
        <v>0</v>
      </c>
      <c r="G46" s="57">
        <f t="shared" si="4"/>
        <v>0</v>
      </c>
      <c r="H46" s="57">
        <f t="shared" si="4"/>
        <v>0</v>
      </c>
      <c r="I46" s="57">
        <f t="shared" si="4"/>
        <v>0</v>
      </c>
      <c r="J46" s="57">
        <f t="shared" si="4"/>
        <v>0</v>
      </c>
      <c r="K46" s="57">
        <f t="shared" si="4"/>
        <v>0</v>
      </c>
      <c r="L46" s="57">
        <f t="shared" si="4"/>
        <v>0</v>
      </c>
      <c r="M46" s="57">
        <f t="shared" si="4"/>
        <v>0</v>
      </c>
      <c r="N46" s="57">
        <f t="shared" si="4"/>
        <v>0</v>
      </c>
      <c r="O46" s="57">
        <f t="shared" si="4"/>
        <v>0</v>
      </c>
      <c r="P46" s="57">
        <f t="shared" si="4"/>
        <v>0</v>
      </c>
      <c r="Q46" s="57">
        <f t="shared" si="4"/>
        <v>0</v>
      </c>
      <c r="R46" s="57">
        <f t="shared" si="4"/>
        <v>0</v>
      </c>
      <c r="S46" s="57">
        <f t="shared" si="4"/>
        <v>0</v>
      </c>
      <c r="T46" s="57">
        <f t="shared" si="4"/>
        <v>0</v>
      </c>
      <c r="U46" s="57">
        <f t="shared" si="4"/>
        <v>0</v>
      </c>
      <c r="V46" s="57">
        <f t="shared" si="4"/>
        <v>0</v>
      </c>
      <c r="W46" s="57">
        <f t="shared" si="4"/>
        <v>0</v>
      </c>
      <c r="X46" s="57">
        <f t="shared" si="4"/>
        <v>0</v>
      </c>
      <c r="Y46" s="58">
        <f t="shared" si="4"/>
        <v>0</v>
      </c>
    </row>
    <row r="47" spans="2:25" ht="28.5" x14ac:dyDescent="0.2">
      <c r="B47" s="37">
        <v>6</v>
      </c>
      <c r="C47" s="73" t="s">
        <v>59</v>
      </c>
      <c r="D47" s="38" t="s">
        <v>60</v>
      </c>
      <c r="E47" s="57">
        <f>E20/5</f>
        <v>0</v>
      </c>
      <c r="F47" s="57">
        <f t="shared" ref="F47:Y47" si="5">F20/5</f>
        <v>0</v>
      </c>
      <c r="G47" s="57">
        <f t="shared" si="5"/>
        <v>0</v>
      </c>
      <c r="H47" s="57">
        <f t="shared" si="5"/>
        <v>0</v>
      </c>
      <c r="I47" s="57">
        <f t="shared" si="5"/>
        <v>0</v>
      </c>
      <c r="J47" s="57">
        <f t="shared" si="5"/>
        <v>0</v>
      </c>
      <c r="K47" s="57">
        <f t="shared" si="5"/>
        <v>0</v>
      </c>
      <c r="L47" s="57">
        <f t="shared" si="5"/>
        <v>0</v>
      </c>
      <c r="M47" s="57">
        <f t="shared" si="5"/>
        <v>0</v>
      </c>
      <c r="N47" s="57">
        <f t="shared" si="5"/>
        <v>0</v>
      </c>
      <c r="O47" s="57">
        <f t="shared" si="5"/>
        <v>0</v>
      </c>
      <c r="P47" s="57">
        <f t="shared" si="5"/>
        <v>0</v>
      </c>
      <c r="Q47" s="57">
        <f t="shared" si="5"/>
        <v>0</v>
      </c>
      <c r="R47" s="57">
        <f t="shared" si="5"/>
        <v>0</v>
      </c>
      <c r="S47" s="57">
        <f t="shared" si="5"/>
        <v>0</v>
      </c>
      <c r="T47" s="57">
        <f t="shared" si="5"/>
        <v>0</v>
      </c>
      <c r="U47" s="57">
        <f t="shared" si="5"/>
        <v>0</v>
      </c>
      <c r="V47" s="57">
        <f t="shared" si="5"/>
        <v>0</v>
      </c>
      <c r="W47" s="57">
        <f t="shared" si="5"/>
        <v>0</v>
      </c>
      <c r="X47" s="57">
        <f t="shared" si="5"/>
        <v>0</v>
      </c>
      <c r="Y47" s="58">
        <f t="shared" si="5"/>
        <v>0</v>
      </c>
    </row>
    <row r="48" spans="2:25" ht="28.5" x14ac:dyDescent="0.2">
      <c r="B48" s="37">
        <v>7</v>
      </c>
      <c r="C48" s="73" t="s">
        <v>61</v>
      </c>
      <c r="D48" s="38" t="s">
        <v>62</v>
      </c>
      <c r="E48" s="57">
        <f>E21/9</f>
        <v>0</v>
      </c>
      <c r="F48" s="57">
        <f t="shared" ref="F48:Y48" si="6">F21/9</f>
        <v>0</v>
      </c>
      <c r="G48" s="57">
        <f t="shared" si="6"/>
        <v>0</v>
      </c>
      <c r="H48" s="57">
        <f t="shared" si="6"/>
        <v>0</v>
      </c>
      <c r="I48" s="57">
        <f t="shared" si="6"/>
        <v>0</v>
      </c>
      <c r="J48" s="57">
        <f t="shared" si="6"/>
        <v>0</v>
      </c>
      <c r="K48" s="57">
        <f t="shared" si="6"/>
        <v>0</v>
      </c>
      <c r="L48" s="57">
        <f t="shared" si="6"/>
        <v>0</v>
      </c>
      <c r="M48" s="57">
        <f t="shared" si="6"/>
        <v>0</v>
      </c>
      <c r="N48" s="57">
        <f t="shared" si="6"/>
        <v>0</v>
      </c>
      <c r="O48" s="57">
        <f t="shared" si="6"/>
        <v>0</v>
      </c>
      <c r="P48" s="57">
        <f t="shared" si="6"/>
        <v>0</v>
      </c>
      <c r="Q48" s="57">
        <f t="shared" si="6"/>
        <v>0</v>
      </c>
      <c r="R48" s="57">
        <f t="shared" si="6"/>
        <v>0</v>
      </c>
      <c r="S48" s="57">
        <f t="shared" si="6"/>
        <v>0</v>
      </c>
      <c r="T48" s="57">
        <f t="shared" si="6"/>
        <v>0</v>
      </c>
      <c r="U48" s="57">
        <f t="shared" si="6"/>
        <v>0</v>
      </c>
      <c r="V48" s="57">
        <f t="shared" si="6"/>
        <v>0</v>
      </c>
      <c r="W48" s="57">
        <f t="shared" si="6"/>
        <v>0</v>
      </c>
      <c r="X48" s="57">
        <f t="shared" si="6"/>
        <v>0</v>
      </c>
      <c r="Y48" s="58">
        <f t="shared" si="6"/>
        <v>0</v>
      </c>
    </row>
    <row r="49" spans="2:25" ht="28.5" x14ac:dyDescent="0.2">
      <c r="B49" s="37">
        <v>8</v>
      </c>
      <c r="C49" s="73" t="s">
        <v>63</v>
      </c>
      <c r="D49" s="38" t="s">
        <v>56</v>
      </c>
      <c r="E49" s="57">
        <f>E22</f>
        <v>0</v>
      </c>
      <c r="F49" s="57">
        <f t="shared" ref="F49:Y49" si="7">F22</f>
        <v>0</v>
      </c>
      <c r="G49" s="57">
        <f t="shared" si="7"/>
        <v>0</v>
      </c>
      <c r="H49" s="57">
        <f t="shared" si="7"/>
        <v>0</v>
      </c>
      <c r="I49" s="57">
        <f t="shared" si="7"/>
        <v>0</v>
      </c>
      <c r="J49" s="57">
        <f t="shared" si="7"/>
        <v>0</v>
      </c>
      <c r="K49" s="57">
        <f t="shared" si="7"/>
        <v>0</v>
      </c>
      <c r="L49" s="57">
        <f t="shared" si="7"/>
        <v>0</v>
      </c>
      <c r="M49" s="57">
        <f t="shared" si="7"/>
        <v>0</v>
      </c>
      <c r="N49" s="57">
        <f t="shared" si="7"/>
        <v>0</v>
      </c>
      <c r="O49" s="57">
        <f t="shared" si="7"/>
        <v>0</v>
      </c>
      <c r="P49" s="57">
        <f t="shared" si="7"/>
        <v>0</v>
      </c>
      <c r="Q49" s="57">
        <f t="shared" si="7"/>
        <v>0</v>
      </c>
      <c r="R49" s="57">
        <f t="shared" si="7"/>
        <v>0</v>
      </c>
      <c r="S49" s="57">
        <f t="shared" si="7"/>
        <v>0</v>
      </c>
      <c r="T49" s="57">
        <f t="shared" si="7"/>
        <v>0</v>
      </c>
      <c r="U49" s="57">
        <f t="shared" si="7"/>
        <v>0</v>
      </c>
      <c r="V49" s="57">
        <f t="shared" si="7"/>
        <v>0</v>
      </c>
      <c r="W49" s="57">
        <f t="shared" si="7"/>
        <v>0</v>
      </c>
      <c r="X49" s="57">
        <f t="shared" si="7"/>
        <v>0</v>
      </c>
      <c r="Y49" s="58">
        <f t="shared" si="7"/>
        <v>0</v>
      </c>
    </row>
    <row r="50" spans="2:25" ht="28.5" x14ac:dyDescent="0.2">
      <c r="B50" s="37">
        <v>9</v>
      </c>
      <c r="C50" s="73" t="s">
        <v>64</v>
      </c>
      <c r="D50" s="38" t="s">
        <v>65</v>
      </c>
      <c r="E50" s="57">
        <f>E23*2</f>
        <v>0</v>
      </c>
      <c r="F50" s="57">
        <f t="shared" ref="F50:Y50" si="8">F23*2</f>
        <v>0</v>
      </c>
      <c r="G50" s="57">
        <f t="shared" si="8"/>
        <v>0</v>
      </c>
      <c r="H50" s="57">
        <f t="shared" si="8"/>
        <v>0</v>
      </c>
      <c r="I50" s="57">
        <f t="shared" si="8"/>
        <v>0</v>
      </c>
      <c r="J50" s="57">
        <f t="shared" si="8"/>
        <v>0</v>
      </c>
      <c r="K50" s="57">
        <f t="shared" si="8"/>
        <v>0</v>
      </c>
      <c r="L50" s="57">
        <f t="shared" si="8"/>
        <v>0</v>
      </c>
      <c r="M50" s="57">
        <f t="shared" si="8"/>
        <v>0</v>
      </c>
      <c r="N50" s="57">
        <f t="shared" si="8"/>
        <v>0</v>
      </c>
      <c r="O50" s="57">
        <f t="shared" si="8"/>
        <v>0</v>
      </c>
      <c r="P50" s="57">
        <f t="shared" si="8"/>
        <v>0</v>
      </c>
      <c r="Q50" s="57">
        <f t="shared" si="8"/>
        <v>0</v>
      </c>
      <c r="R50" s="57">
        <f t="shared" si="8"/>
        <v>0</v>
      </c>
      <c r="S50" s="57">
        <f t="shared" si="8"/>
        <v>0</v>
      </c>
      <c r="T50" s="57">
        <f t="shared" si="8"/>
        <v>0</v>
      </c>
      <c r="U50" s="57">
        <f t="shared" si="8"/>
        <v>0</v>
      </c>
      <c r="V50" s="57">
        <f t="shared" si="8"/>
        <v>0</v>
      </c>
      <c r="W50" s="57">
        <f t="shared" si="8"/>
        <v>0</v>
      </c>
      <c r="X50" s="57">
        <f t="shared" si="8"/>
        <v>0</v>
      </c>
      <c r="Y50" s="58">
        <f t="shared" si="8"/>
        <v>0</v>
      </c>
    </row>
    <row r="51" spans="2:25" ht="28.5" x14ac:dyDescent="0.2">
      <c r="B51" s="37">
        <v>10</v>
      </c>
      <c r="C51" s="73" t="s">
        <v>66</v>
      </c>
      <c r="D51" s="38" t="s">
        <v>56</v>
      </c>
      <c r="E51" s="57">
        <f>E24</f>
        <v>0</v>
      </c>
      <c r="F51" s="57">
        <f t="shared" ref="F51:Y52" si="9">F24</f>
        <v>0</v>
      </c>
      <c r="G51" s="57">
        <f t="shared" si="9"/>
        <v>0</v>
      </c>
      <c r="H51" s="57">
        <f t="shared" si="9"/>
        <v>0</v>
      </c>
      <c r="I51" s="57">
        <f t="shared" si="9"/>
        <v>0</v>
      </c>
      <c r="J51" s="57">
        <f t="shared" si="9"/>
        <v>0</v>
      </c>
      <c r="K51" s="57">
        <f t="shared" si="9"/>
        <v>0</v>
      </c>
      <c r="L51" s="57">
        <f t="shared" si="9"/>
        <v>0</v>
      </c>
      <c r="M51" s="57">
        <f t="shared" si="9"/>
        <v>0</v>
      </c>
      <c r="N51" s="57">
        <f t="shared" si="9"/>
        <v>0</v>
      </c>
      <c r="O51" s="57">
        <f t="shared" si="9"/>
        <v>0</v>
      </c>
      <c r="P51" s="57">
        <f t="shared" si="9"/>
        <v>0</v>
      </c>
      <c r="Q51" s="57">
        <f t="shared" si="9"/>
        <v>0</v>
      </c>
      <c r="R51" s="57">
        <f t="shared" si="9"/>
        <v>0</v>
      </c>
      <c r="S51" s="57">
        <f t="shared" si="9"/>
        <v>0</v>
      </c>
      <c r="T51" s="57">
        <f t="shared" si="9"/>
        <v>0</v>
      </c>
      <c r="U51" s="57">
        <f t="shared" si="9"/>
        <v>0</v>
      </c>
      <c r="V51" s="57">
        <f t="shared" si="9"/>
        <v>0</v>
      </c>
      <c r="W51" s="57">
        <f t="shared" si="9"/>
        <v>0</v>
      </c>
      <c r="X51" s="57">
        <f t="shared" si="9"/>
        <v>0</v>
      </c>
      <c r="Y51" s="58">
        <f t="shared" si="9"/>
        <v>0</v>
      </c>
    </row>
    <row r="52" spans="2:25" ht="28.5" x14ac:dyDescent="0.2">
      <c r="B52" s="37">
        <v>11</v>
      </c>
      <c r="C52" s="73" t="s">
        <v>67</v>
      </c>
      <c r="D52" s="38" t="s">
        <v>56</v>
      </c>
      <c r="E52" s="57">
        <f>E25</f>
        <v>0</v>
      </c>
      <c r="F52" s="57">
        <f t="shared" si="9"/>
        <v>0</v>
      </c>
      <c r="G52" s="57">
        <f t="shared" si="9"/>
        <v>0</v>
      </c>
      <c r="H52" s="57">
        <f t="shared" si="9"/>
        <v>0</v>
      </c>
      <c r="I52" s="57">
        <f t="shared" si="9"/>
        <v>0</v>
      </c>
      <c r="J52" s="57">
        <f t="shared" si="9"/>
        <v>0</v>
      </c>
      <c r="K52" s="57">
        <f t="shared" si="9"/>
        <v>0</v>
      </c>
      <c r="L52" s="57">
        <f t="shared" si="9"/>
        <v>0</v>
      </c>
      <c r="M52" s="57">
        <f t="shared" si="9"/>
        <v>0</v>
      </c>
      <c r="N52" s="57">
        <f t="shared" si="9"/>
        <v>0</v>
      </c>
      <c r="O52" s="57">
        <f t="shared" si="9"/>
        <v>0</v>
      </c>
      <c r="P52" s="57">
        <f t="shared" si="9"/>
        <v>0</v>
      </c>
      <c r="Q52" s="57">
        <f t="shared" si="9"/>
        <v>0</v>
      </c>
      <c r="R52" s="57">
        <f t="shared" si="9"/>
        <v>0</v>
      </c>
      <c r="S52" s="57">
        <f t="shared" si="9"/>
        <v>0</v>
      </c>
      <c r="T52" s="57">
        <f t="shared" si="9"/>
        <v>0</v>
      </c>
      <c r="U52" s="57">
        <f t="shared" si="9"/>
        <v>0</v>
      </c>
      <c r="V52" s="57">
        <f t="shared" si="9"/>
        <v>0</v>
      </c>
      <c r="W52" s="57">
        <f t="shared" si="9"/>
        <v>0</v>
      </c>
      <c r="X52" s="57">
        <f t="shared" si="9"/>
        <v>0</v>
      </c>
      <c r="Y52" s="58">
        <f t="shared" si="9"/>
        <v>0</v>
      </c>
    </row>
    <row r="53" spans="2:25" ht="28.5" x14ac:dyDescent="0.2">
      <c r="B53" s="37">
        <v>12</v>
      </c>
      <c r="C53" s="73" t="s">
        <v>68</v>
      </c>
      <c r="D53" s="38" t="s">
        <v>69</v>
      </c>
      <c r="E53" s="57">
        <f>E26*4</f>
        <v>0</v>
      </c>
      <c r="F53" s="57">
        <f t="shared" ref="F53:Y53" si="10">F26*4</f>
        <v>0</v>
      </c>
      <c r="G53" s="57">
        <f t="shared" si="10"/>
        <v>0</v>
      </c>
      <c r="H53" s="57">
        <f t="shared" si="10"/>
        <v>0</v>
      </c>
      <c r="I53" s="57">
        <f t="shared" si="10"/>
        <v>0</v>
      </c>
      <c r="J53" s="57">
        <f t="shared" si="10"/>
        <v>0</v>
      </c>
      <c r="K53" s="57">
        <f t="shared" si="10"/>
        <v>0</v>
      </c>
      <c r="L53" s="57">
        <f t="shared" si="10"/>
        <v>0</v>
      </c>
      <c r="M53" s="57">
        <f t="shared" si="10"/>
        <v>0</v>
      </c>
      <c r="N53" s="57">
        <f t="shared" si="10"/>
        <v>0</v>
      </c>
      <c r="O53" s="57">
        <f t="shared" si="10"/>
        <v>0</v>
      </c>
      <c r="P53" s="57">
        <f t="shared" si="10"/>
        <v>0</v>
      </c>
      <c r="Q53" s="57">
        <f t="shared" si="10"/>
        <v>0</v>
      </c>
      <c r="R53" s="57">
        <f t="shared" si="10"/>
        <v>0</v>
      </c>
      <c r="S53" s="57">
        <f t="shared" si="10"/>
        <v>0</v>
      </c>
      <c r="T53" s="57">
        <f t="shared" si="10"/>
        <v>0</v>
      </c>
      <c r="U53" s="57">
        <f t="shared" si="10"/>
        <v>0</v>
      </c>
      <c r="V53" s="57">
        <f t="shared" si="10"/>
        <v>0</v>
      </c>
      <c r="W53" s="57">
        <f t="shared" si="10"/>
        <v>0</v>
      </c>
      <c r="X53" s="57">
        <f t="shared" si="10"/>
        <v>0</v>
      </c>
      <c r="Y53" s="58">
        <f t="shared" si="10"/>
        <v>0</v>
      </c>
    </row>
    <row r="54" spans="2:25" ht="28.5" x14ac:dyDescent="0.2">
      <c r="B54" s="37">
        <v>13</v>
      </c>
      <c r="C54" s="73" t="s">
        <v>70</v>
      </c>
      <c r="D54" s="38" t="s">
        <v>71</v>
      </c>
      <c r="E54" s="57">
        <f>E27*26</f>
        <v>0</v>
      </c>
      <c r="F54" s="57">
        <f t="shared" ref="F54:Y54" si="11">F27*26</f>
        <v>0</v>
      </c>
      <c r="G54" s="57">
        <f t="shared" si="11"/>
        <v>0</v>
      </c>
      <c r="H54" s="57">
        <f t="shared" si="11"/>
        <v>0</v>
      </c>
      <c r="I54" s="57">
        <f t="shared" si="11"/>
        <v>0</v>
      </c>
      <c r="J54" s="57">
        <f t="shared" si="11"/>
        <v>0</v>
      </c>
      <c r="K54" s="57">
        <f t="shared" si="11"/>
        <v>0</v>
      </c>
      <c r="L54" s="57">
        <f t="shared" si="11"/>
        <v>0</v>
      </c>
      <c r="M54" s="57">
        <f t="shared" si="11"/>
        <v>0</v>
      </c>
      <c r="N54" s="57">
        <f t="shared" si="11"/>
        <v>0</v>
      </c>
      <c r="O54" s="57">
        <f t="shared" si="11"/>
        <v>0</v>
      </c>
      <c r="P54" s="57">
        <f t="shared" si="11"/>
        <v>0</v>
      </c>
      <c r="Q54" s="57">
        <f t="shared" si="11"/>
        <v>0</v>
      </c>
      <c r="R54" s="57">
        <f t="shared" si="11"/>
        <v>0</v>
      </c>
      <c r="S54" s="57">
        <f t="shared" si="11"/>
        <v>0</v>
      </c>
      <c r="T54" s="57">
        <f t="shared" si="11"/>
        <v>0</v>
      </c>
      <c r="U54" s="57">
        <f t="shared" si="11"/>
        <v>0</v>
      </c>
      <c r="V54" s="57">
        <f t="shared" si="11"/>
        <v>0</v>
      </c>
      <c r="W54" s="57">
        <f t="shared" si="11"/>
        <v>0</v>
      </c>
      <c r="X54" s="57">
        <f t="shared" si="11"/>
        <v>0</v>
      </c>
      <c r="Y54" s="58">
        <f t="shared" si="11"/>
        <v>0</v>
      </c>
    </row>
    <row r="55" spans="2:25" ht="28.5" x14ac:dyDescent="0.2">
      <c r="B55" s="37">
        <v>14</v>
      </c>
      <c r="C55" s="73" t="s">
        <v>72</v>
      </c>
      <c r="D55" s="38" t="s">
        <v>65</v>
      </c>
      <c r="E55" s="57">
        <f>E28*2</f>
        <v>0</v>
      </c>
      <c r="F55" s="57">
        <f t="shared" ref="F55:Y55" si="12">F28*2</f>
        <v>0</v>
      </c>
      <c r="G55" s="57">
        <f t="shared" si="12"/>
        <v>0</v>
      </c>
      <c r="H55" s="57">
        <f t="shared" si="12"/>
        <v>0</v>
      </c>
      <c r="I55" s="57">
        <f t="shared" si="12"/>
        <v>0</v>
      </c>
      <c r="J55" s="57">
        <f t="shared" si="12"/>
        <v>0</v>
      </c>
      <c r="K55" s="57">
        <f t="shared" si="12"/>
        <v>0</v>
      </c>
      <c r="L55" s="57">
        <f t="shared" si="12"/>
        <v>0</v>
      </c>
      <c r="M55" s="57">
        <f t="shared" si="12"/>
        <v>0</v>
      </c>
      <c r="N55" s="57">
        <f t="shared" si="12"/>
        <v>0</v>
      </c>
      <c r="O55" s="57">
        <f t="shared" si="12"/>
        <v>0</v>
      </c>
      <c r="P55" s="57">
        <f t="shared" si="12"/>
        <v>0</v>
      </c>
      <c r="Q55" s="57">
        <f t="shared" si="12"/>
        <v>0</v>
      </c>
      <c r="R55" s="57">
        <f t="shared" si="12"/>
        <v>0</v>
      </c>
      <c r="S55" s="57">
        <f t="shared" si="12"/>
        <v>0</v>
      </c>
      <c r="T55" s="57">
        <f t="shared" si="12"/>
        <v>0</v>
      </c>
      <c r="U55" s="57">
        <f t="shared" si="12"/>
        <v>0</v>
      </c>
      <c r="V55" s="57">
        <f t="shared" si="12"/>
        <v>0</v>
      </c>
      <c r="W55" s="57">
        <f t="shared" si="12"/>
        <v>0</v>
      </c>
      <c r="X55" s="57">
        <f t="shared" si="12"/>
        <v>0</v>
      </c>
      <c r="Y55" s="58">
        <f t="shared" si="12"/>
        <v>0</v>
      </c>
    </row>
    <row r="56" spans="2:25" ht="28.5" x14ac:dyDescent="0.2">
      <c r="B56" s="37">
        <v>15</v>
      </c>
      <c r="C56" s="73" t="s">
        <v>73</v>
      </c>
      <c r="D56" s="38" t="s">
        <v>74</v>
      </c>
      <c r="E56" s="57">
        <f>E29/4</f>
        <v>0</v>
      </c>
      <c r="F56" s="57">
        <f t="shared" ref="F56:Y56" si="13">F29/4</f>
        <v>0</v>
      </c>
      <c r="G56" s="57">
        <f t="shared" si="13"/>
        <v>0</v>
      </c>
      <c r="H56" s="57">
        <f t="shared" si="13"/>
        <v>0</v>
      </c>
      <c r="I56" s="57">
        <f t="shared" si="13"/>
        <v>0</v>
      </c>
      <c r="J56" s="57">
        <f t="shared" si="13"/>
        <v>0</v>
      </c>
      <c r="K56" s="57">
        <f t="shared" si="13"/>
        <v>0</v>
      </c>
      <c r="L56" s="57">
        <f t="shared" si="13"/>
        <v>0</v>
      </c>
      <c r="M56" s="57">
        <f t="shared" si="13"/>
        <v>0</v>
      </c>
      <c r="N56" s="57">
        <f t="shared" si="13"/>
        <v>0</v>
      </c>
      <c r="O56" s="57">
        <f t="shared" si="13"/>
        <v>0</v>
      </c>
      <c r="P56" s="57">
        <f t="shared" si="13"/>
        <v>0</v>
      </c>
      <c r="Q56" s="57">
        <f t="shared" si="13"/>
        <v>0</v>
      </c>
      <c r="R56" s="57">
        <f t="shared" si="13"/>
        <v>0</v>
      </c>
      <c r="S56" s="57">
        <f t="shared" si="13"/>
        <v>0</v>
      </c>
      <c r="T56" s="57">
        <f t="shared" si="13"/>
        <v>0</v>
      </c>
      <c r="U56" s="57">
        <f t="shared" si="13"/>
        <v>0</v>
      </c>
      <c r="V56" s="57">
        <f t="shared" si="13"/>
        <v>0</v>
      </c>
      <c r="W56" s="57">
        <f t="shared" si="13"/>
        <v>0</v>
      </c>
      <c r="X56" s="57">
        <f t="shared" si="13"/>
        <v>0</v>
      </c>
      <c r="Y56" s="58">
        <f t="shared" si="13"/>
        <v>0</v>
      </c>
    </row>
    <row r="57" spans="2:25" ht="28.5" x14ac:dyDescent="0.2">
      <c r="B57" s="37">
        <v>16</v>
      </c>
      <c r="C57" s="73" t="s">
        <v>75</v>
      </c>
      <c r="D57" s="38" t="s">
        <v>56</v>
      </c>
      <c r="E57" s="57">
        <f>E30</f>
        <v>0</v>
      </c>
      <c r="F57" s="57">
        <f t="shared" ref="F57:Y57" si="14">F30</f>
        <v>0</v>
      </c>
      <c r="G57" s="57">
        <f t="shared" si="14"/>
        <v>0</v>
      </c>
      <c r="H57" s="57">
        <f t="shared" si="14"/>
        <v>0</v>
      </c>
      <c r="I57" s="57">
        <f t="shared" si="14"/>
        <v>0</v>
      </c>
      <c r="J57" s="57">
        <f t="shared" si="14"/>
        <v>0</v>
      </c>
      <c r="K57" s="57">
        <f t="shared" si="14"/>
        <v>0</v>
      </c>
      <c r="L57" s="57">
        <f t="shared" si="14"/>
        <v>0</v>
      </c>
      <c r="M57" s="57">
        <f t="shared" si="14"/>
        <v>0</v>
      </c>
      <c r="N57" s="57">
        <f t="shared" si="14"/>
        <v>0</v>
      </c>
      <c r="O57" s="57">
        <f t="shared" si="14"/>
        <v>0</v>
      </c>
      <c r="P57" s="57">
        <f t="shared" si="14"/>
        <v>0</v>
      </c>
      <c r="Q57" s="57">
        <f t="shared" si="14"/>
        <v>0</v>
      </c>
      <c r="R57" s="57">
        <f t="shared" si="14"/>
        <v>0</v>
      </c>
      <c r="S57" s="57">
        <f t="shared" si="14"/>
        <v>0</v>
      </c>
      <c r="T57" s="57">
        <f t="shared" si="14"/>
        <v>0</v>
      </c>
      <c r="U57" s="57">
        <f t="shared" si="14"/>
        <v>0</v>
      </c>
      <c r="V57" s="57">
        <f t="shared" si="14"/>
        <v>0</v>
      </c>
      <c r="W57" s="57">
        <f t="shared" si="14"/>
        <v>0</v>
      </c>
      <c r="X57" s="57">
        <f t="shared" si="14"/>
        <v>0</v>
      </c>
      <c r="Y57" s="58">
        <f t="shared" si="14"/>
        <v>0</v>
      </c>
    </row>
    <row r="58" spans="2:25" ht="28.5" x14ac:dyDescent="0.2">
      <c r="B58" s="37">
        <v>17</v>
      </c>
      <c r="C58" s="73" t="s">
        <v>76</v>
      </c>
      <c r="D58" s="38" t="s">
        <v>60</v>
      </c>
      <c r="E58" s="57">
        <f>E31/5</f>
        <v>0</v>
      </c>
      <c r="F58" s="57">
        <f t="shared" ref="F58:Y58" si="15">F31/5</f>
        <v>0</v>
      </c>
      <c r="G58" s="57">
        <f t="shared" si="15"/>
        <v>0</v>
      </c>
      <c r="H58" s="57">
        <f t="shared" si="15"/>
        <v>0</v>
      </c>
      <c r="I58" s="57">
        <f t="shared" si="15"/>
        <v>0</v>
      </c>
      <c r="J58" s="57">
        <f t="shared" si="15"/>
        <v>0</v>
      </c>
      <c r="K58" s="57">
        <f t="shared" si="15"/>
        <v>0</v>
      </c>
      <c r="L58" s="57">
        <f t="shared" si="15"/>
        <v>0</v>
      </c>
      <c r="M58" s="57">
        <f t="shared" si="15"/>
        <v>0</v>
      </c>
      <c r="N58" s="57">
        <f t="shared" si="15"/>
        <v>0</v>
      </c>
      <c r="O58" s="57">
        <f t="shared" si="15"/>
        <v>0</v>
      </c>
      <c r="P58" s="57">
        <f t="shared" si="15"/>
        <v>0</v>
      </c>
      <c r="Q58" s="57">
        <f t="shared" si="15"/>
        <v>0</v>
      </c>
      <c r="R58" s="57">
        <f t="shared" si="15"/>
        <v>0</v>
      </c>
      <c r="S58" s="57">
        <f t="shared" si="15"/>
        <v>0</v>
      </c>
      <c r="T58" s="57">
        <f t="shared" si="15"/>
        <v>0</v>
      </c>
      <c r="U58" s="57">
        <f t="shared" si="15"/>
        <v>0</v>
      </c>
      <c r="V58" s="57">
        <f t="shared" si="15"/>
        <v>0</v>
      </c>
      <c r="W58" s="57">
        <f t="shared" si="15"/>
        <v>0</v>
      </c>
      <c r="X58" s="57">
        <f t="shared" si="15"/>
        <v>0</v>
      </c>
      <c r="Y58" s="58">
        <f t="shared" si="15"/>
        <v>0</v>
      </c>
    </row>
    <row r="59" spans="2:25" ht="28.5" x14ac:dyDescent="0.2">
      <c r="B59" s="37">
        <v>18</v>
      </c>
      <c r="C59" s="73" t="s">
        <v>77</v>
      </c>
      <c r="D59" s="38" t="s">
        <v>65</v>
      </c>
      <c r="E59" s="57">
        <f t="shared" ref="E59:X59" si="16">E32*2</f>
        <v>0</v>
      </c>
      <c r="F59" s="57">
        <f t="shared" si="16"/>
        <v>0</v>
      </c>
      <c r="G59" s="57">
        <f t="shared" si="16"/>
        <v>0</v>
      </c>
      <c r="H59" s="57">
        <f t="shared" si="16"/>
        <v>0</v>
      </c>
      <c r="I59" s="57">
        <f t="shared" si="16"/>
        <v>0</v>
      </c>
      <c r="J59" s="57">
        <f t="shared" si="16"/>
        <v>0</v>
      </c>
      <c r="K59" s="57">
        <f t="shared" si="16"/>
        <v>0</v>
      </c>
      <c r="L59" s="57">
        <f t="shared" si="16"/>
        <v>0</v>
      </c>
      <c r="M59" s="57">
        <f t="shared" si="16"/>
        <v>0</v>
      </c>
      <c r="N59" s="57">
        <f t="shared" si="16"/>
        <v>0</v>
      </c>
      <c r="O59" s="57">
        <f t="shared" si="16"/>
        <v>0</v>
      </c>
      <c r="P59" s="57">
        <f t="shared" si="16"/>
        <v>0</v>
      </c>
      <c r="Q59" s="57">
        <f t="shared" si="16"/>
        <v>0</v>
      </c>
      <c r="R59" s="57">
        <f t="shared" si="16"/>
        <v>0</v>
      </c>
      <c r="S59" s="57">
        <f t="shared" si="16"/>
        <v>0</v>
      </c>
      <c r="T59" s="57">
        <f t="shared" si="16"/>
        <v>0</v>
      </c>
      <c r="U59" s="57">
        <f t="shared" si="16"/>
        <v>0</v>
      </c>
      <c r="V59" s="57">
        <f t="shared" si="16"/>
        <v>0</v>
      </c>
      <c r="W59" s="57">
        <f t="shared" si="16"/>
        <v>0</v>
      </c>
      <c r="X59" s="57">
        <f t="shared" si="16"/>
        <v>0</v>
      </c>
      <c r="Y59" s="58">
        <f>Y32*2</f>
        <v>0</v>
      </c>
    </row>
    <row r="60" spans="2:25" ht="24.75" customHeight="1" x14ac:dyDescent="0.2">
      <c r="B60" s="37">
        <v>19</v>
      </c>
      <c r="C60" s="73" t="s">
        <v>78</v>
      </c>
      <c r="D60" s="38" t="s">
        <v>79</v>
      </c>
      <c r="E60" s="57">
        <f>E33*12</f>
        <v>0</v>
      </c>
      <c r="F60" s="57">
        <f t="shared" ref="F60:Y61" si="17">F33*12</f>
        <v>0</v>
      </c>
      <c r="G60" s="57">
        <f t="shared" si="17"/>
        <v>0</v>
      </c>
      <c r="H60" s="57">
        <f t="shared" si="17"/>
        <v>0</v>
      </c>
      <c r="I60" s="57">
        <f t="shared" si="17"/>
        <v>0</v>
      </c>
      <c r="J60" s="57">
        <f t="shared" si="17"/>
        <v>0</v>
      </c>
      <c r="K60" s="57">
        <f t="shared" si="17"/>
        <v>0</v>
      </c>
      <c r="L60" s="57">
        <f t="shared" si="17"/>
        <v>0</v>
      </c>
      <c r="M60" s="57">
        <f t="shared" si="17"/>
        <v>0</v>
      </c>
      <c r="N60" s="57">
        <f t="shared" si="17"/>
        <v>0</v>
      </c>
      <c r="O60" s="57">
        <f t="shared" si="17"/>
        <v>0</v>
      </c>
      <c r="P60" s="57">
        <f t="shared" si="17"/>
        <v>0</v>
      </c>
      <c r="Q60" s="57">
        <f t="shared" si="17"/>
        <v>0</v>
      </c>
      <c r="R60" s="57">
        <f t="shared" si="17"/>
        <v>0</v>
      </c>
      <c r="S60" s="57">
        <f t="shared" si="17"/>
        <v>0</v>
      </c>
      <c r="T60" s="57">
        <f t="shared" si="17"/>
        <v>0</v>
      </c>
      <c r="U60" s="57">
        <f t="shared" si="17"/>
        <v>0</v>
      </c>
      <c r="V60" s="57">
        <f t="shared" si="17"/>
        <v>0</v>
      </c>
      <c r="W60" s="57">
        <f t="shared" si="17"/>
        <v>0</v>
      </c>
      <c r="X60" s="57">
        <f t="shared" si="17"/>
        <v>0</v>
      </c>
      <c r="Y60" s="58">
        <f t="shared" si="17"/>
        <v>0</v>
      </c>
    </row>
    <row r="61" spans="2:25" ht="24.75" customHeight="1" thickBot="1" x14ac:dyDescent="0.25">
      <c r="B61" s="39">
        <v>20</v>
      </c>
      <c r="C61" s="74" t="s">
        <v>80</v>
      </c>
      <c r="D61" s="40" t="s">
        <v>79</v>
      </c>
      <c r="E61" s="59">
        <f>E34*12</f>
        <v>0</v>
      </c>
      <c r="F61" s="59">
        <f t="shared" si="17"/>
        <v>0</v>
      </c>
      <c r="G61" s="59">
        <f t="shared" si="17"/>
        <v>0</v>
      </c>
      <c r="H61" s="59">
        <f t="shared" si="17"/>
        <v>0</v>
      </c>
      <c r="I61" s="59">
        <f t="shared" si="17"/>
        <v>0</v>
      </c>
      <c r="J61" s="59">
        <f t="shared" si="17"/>
        <v>0</v>
      </c>
      <c r="K61" s="59">
        <f t="shared" si="17"/>
        <v>0</v>
      </c>
      <c r="L61" s="59">
        <f t="shared" si="17"/>
        <v>0</v>
      </c>
      <c r="M61" s="59">
        <f t="shared" si="17"/>
        <v>0</v>
      </c>
      <c r="N61" s="59">
        <f t="shared" si="17"/>
        <v>0</v>
      </c>
      <c r="O61" s="59">
        <f t="shared" si="17"/>
        <v>0</v>
      </c>
      <c r="P61" s="59">
        <f t="shared" si="17"/>
        <v>0</v>
      </c>
      <c r="Q61" s="59">
        <f t="shared" si="17"/>
        <v>0</v>
      </c>
      <c r="R61" s="59">
        <f t="shared" si="17"/>
        <v>0</v>
      </c>
      <c r="S61" s="59">
        <f t="shared" si="17"/>
        <v>0</v>
      </c>
      <c r="T61" s="59">
        <f t="shared" si="17"/>
        <v>0</v>
      </c>
      <c r="U61" s="59">
        <f t="shared" si="17"/>
        <v>0</v>
      </c>
      <c r="V61" s="59">
        <f t="shared" si="17"/>
        <v>0</v>
      </c>
      <c r="W61" s="59">
        <f t="shared" si="17"/>
        <v>0</v>
      </c>
      <c r="X61" s="59">
        <f t="shared" si="17"/>
        <v>0</v>
      </c>
      <c r="Y61" s="60">
        <f t="shared" si="17"/>
        <v>0</v>
      </c>
    </row>
    <row r="62" spans="2:25" ht="24.75" customHeight="1" thickBot="1" x14ac:dyDescent="0.25">
      <c r="C62" s="44" t="s">
        <v>81</v>
      </c>
      <c r="D62" s="45"/>
      <c r="E62" s="61">
        <f>SUM(E42:E61)</f>
        <v>0</v>
      </c>
      <c r="F62" s="61">
        <f t="shared" ref="F62:X62" si="18">SUM(F42:F61)</f>
        <v>0</v>
      </c>
      <c r="G62" s="61">
        <f t="shared" si="18"/>
        <v>0</v>
      </c>
      <c r="H62" s="61">
        <f t="shared" si="18"/>
        <v>0</v>
      </c>
      <c r="I62" s="61">
        <f t="shared" si="18"/>
        <v>0</v>
      </c>
      <c r="J62" s="61">
        <f t="shared" si="18"/>
        <v>0</v>
      </c>
      <c r="K62" s="61">
        <f t="shared" si="18"/>
        <v>0</v>
      </c>
      <c r="L62" s="61">
        <f t="shared" si="18"/>
        <v>0</v>
      </c>
      <c r="M62" s="61">
        <f t="shared" si="18"/>
        <v>0</v>
      </c>
      <c r="N62" s="61">
        <f t="shared" si="18"/>
        <v>0</v>
      </c>
      <c r="O62" s="61">
        <f t="shared" si="18"/>
        <v>0</v>
      </c>
      <c r="P62" s="61">
        <f t="shared" si="18"/>
        <v>0</v>
      </c>
      <c r="Q62" s="61">
        <f t="shared" si="18"/>
        <v>0</v>
      </c>
      <c r="R62" s="61">
        <f t="shared" si="18"/>
        <v>0</v>
      </c>
      <c r="S62" s="61">
        <f t="shared" si="18"/>
        <v>0</v>
      </c>
      <c r="T62" s="61">
        <f t="shared" si="18"/>
        <v>0</v>
      </c>
      <c r="U62" s="61">
        <f t="shared" si="18"/>
        <v>0</v>
      </c>
      <c r="V62" s="61">
        <f t="shared" si="18"/>
        <v>0</v>
      </c>
      <c r="W62" s="61">
        <f t="shared" si="18"/>
        <v>0</v>
      </c>
      <c r="X62" s="61">
        <f t="shared" si="18"/>
        <v>0</v>
      </c>
      <c r="Y62" s="62">
        <f>SUM(Y42:Y61)</f>
        <v>0</v>
      </c>
    </row>
    <row r="63" spans="2:25" x14ac:dyDescent="0.25">
      <c r="C63" s="46"/>
      <c r="U63" s="1"/>
      <c r="W63"/>
    </row>
    <row r="64" spans="2:25" x14ac:dyDescent="0.25">
      <c r="C64" s="47" t="s">
        <v>110</v>
      </c>
      <c r="D64" s="48">
        <f>SUM(E62:Y62)</f>
        <v>0</v>
      </c>
      <c r="S64"/>
      <c r="U64" s="1"/>
    </row>
    <row r="65" spans="3:4" x14ac:dyDescent="0.25">
      <c r="C65" s="49" t="s">
        <v>111</v>
      </c>
      <c r="D65" s="50">
        <f>D64*1.21</f>
        <v>0</v>
      </c>
    </row>
    <row r="67" spans="3:4" x14ac:dyDescent="0.25">
      <c r="C67" s="51" t="s">
        <v>112</v>
      </c>
      <c r="D67" s="52">
        <f>D64/12</f>
        <v>0</v>
      </c>
    </row>
    <row r="68" spans="3:4" ht="15.75" thickBot="1" x14ac:dyDescent="0.3">
      <c r="C68" s="53" t="s">
        <v>113</v>
      </c>
      <c r="D68" s="54">
        <f>D67*1.21</f>
        <v>0</v>
      </c>
    </row>
  </sheetData>
  <sheetProtection algorithmName="SHA-512" hashValue="u5O2JHLUB7+fDgjz3iL1UZCc9Z4Hm40qoUozkS0kEy272SFFVt6+nb68iFbqHl4F2cK/7ufHDNoYTnUuxcIOtg==" saltValue="KLd/fUAluNDggDEHroNO8g==" spinCount="100000" sheet="1" objects="1" scenarios="1"/>
  <mergeCells count="3">
    <mergeCell ref="E14:Y14"/>
    <mergeCell ref="C40:D40"/>
    <mergeCell ref="E41:Y41"/>
  </mergeCells>
  <pageMargins left="0.39370078740157483" right="0.19685039370078741" top="0.98425196850393704" bottom="0.78740157480314965" header="0.19685039370078741" footer="0.19685039370078741"/>
  <pageSetup paperSize="9" scale="50" orientation="landscape" r:id="rId1"/>
  <headerFooter>
    <oddFooter>&amp;R&amp;"Arial,Obyčejné"&amp;9strana &amp;P (celkem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733A-B238-4DF9-ACF9-DEE65D3EB576}">
  <sheetPr>
    <pageSetUpPr fitToPage="1"/>
  </sheetPr>
  <dimension ref="B1:T24"/>
  <sheetViews>
    <sheetView workbookViewId="0"/>
  </sheetViews>
  <sheetFormatPr defaultColWidth="4" defaultRowHeight="15" x14ac:dyDescent="0.25"/>
  <cols>
    <col min="1" max="1" width="1.7109375" style="1" customWidth="1"/>
    <col min="2" max="2" width="20.28515625" style="1" customWidth="1"/>
    <col min="3" max="3" width="51.42578125" style="1" customWidth="1"/>
    <col min="4" max="4" width="21" style="1" bestFit="1" customWidth="1"/>
    <col min="5" max="5" width="28.140625" style="1" customWidth="1"/>
    <col min="6" max="6" width="31.42578125" style="1" customWidth="1"/>
    <col min="7" max="7" width="1.7109375" style="1" customWidth="1"/>
    <col min="8" max="19" width="9.7109375" style="1" customWidth="1"/>
    <col min="20" max="20" width="9.7109375" customWidth="1"/>
    <col min="21" max="24" width="9.7109375" style="1" customWidth="1"/>
    <col min="25" max="25" width="1.7109375" style="1" customWidth="1"/>
    <col min="26" max="16384" width="4" style="1"/>
  </cols>
  <sheetData>
    <row r="1" spans="2:6" x14ac:dyDescent="0.25">
      <c r="B1" s="89" t="s">
        <v>119</v>
      </c>
      <c r="C1" s="90"/>
      <c r="D1" s="90"/>
      <c r="E1" s="90"/>
      <c r="F1" s="90"/>
    </row>
    <row r="2" spans="2:6" x14ac:dyDescent="0.25">
      <c r="B2" s="91" t="s">
        <v>120</v>
      </c>
      <c r="C2" s="92"/>
      <c r="D2" s="92"/>
      <c r="E2" s="92"/>
      <c r="F2" s="90"/>
    </row>
    <row r="3" spans="2:6" x14ac:dyDescent="0.25">
      <c r="B3" s="93"/>
      <c r="C3" s="93"/>
      <c r="D3" s="93"/>
      <c r="E3" s="93"/>
      <c r="F3" s="93"/>
    </row>
    <row r="4" spans="2:6" ht="15.75" x14ac:dyDescent="0.25">
      <c r="B4" s="94" t="s">
        <v>5</v>
      </c>
      <c r="C4" s="95" t="s">
        <v>6</v>
      </c>
      <c r="D4" s="90"/>
      <c r="E4" s="90"/>
      <c r="F4" s="90"/>
    </row>
    <row r="5" spans="2:6" ht="15.75" x14ac:dyDescent="0.25">
      <c r="B5" s="90"/>
      <c r="C5" s="95"/>
      <c r="D5" s="90"/>
      <c r="E5" s="90"/>
      <c r="F5" s="90"/>
    </row>
    <row r="6" spans="2:6" ht="16.5" customHeight="1" x14ac:dyDescent="0.25">
      <c r="B6" s="94" t="s">
        <v>0</v>
      </c>
      <c r="C6" s="96" t="s">
        <v>7</v>
      </c>
      <c r="D6" s="90"/>
      <c r="E6" s="90"/>
      <c r="F6" s="90"/>
    </row>
    <row r="7" spans="2:6" ht="16.5" customHeight="1" x14ac:dyDescent="0.25">
      <c r="B7" s="94" t="s">
        <v>8</v>
      </c>
      <c r="C7" s="96" t="s">
        <v>9</v>
      </c>
      <c r="D7" s="90"/>
      <c r="E7" s="90"/>
      <c r="F7" s="90"/>
    </row>
    <row r="8" spans="2:6" ht="15.75" x14ac:dyDescent="0.25">
      <c r="B8" s="90"/>
      <c r="C8" s="95"/>
      <c r="D8" s="90"/>
      <c r="E8" s="90"/>
      <c r="F8" s="90"/>
    </row>
    <row r="9" spans="2:6" ht="15.75" x14ac:dyDescent="0.25">
      <c r="B9" s="97" t="s">
        <v>114</v>
      </c>
      <c r="C9" s="95"/>
      <c r="D9" s="90"/>
      <c r="E9" s="90"/>
      <c r="F9" s="90"/>
    </row>
    <row r="10" spans="2:6" ht="15.75" x14ac:dyDescent="0.25">
      <c r="B10" s="97"/>
      <c r="C10" s="95"/>
      <c r="D10" s="90"/>
      <c r="E10" s="90"/>
      <c r="F10" s="90"/>
    </row>
    <row r="11" spans="2:6" x14ac:dyDescent="0.25">
      <c r="B11" s="90"/>
      <c r="C11" s="90"/>
      <c r="D11" s="90"/>
      <c r="E11" s="90"/>
      <c r="F11" s="90"/>
    </row>
    <row r="12" spans="2:6" s="2" customFormat="1" ht="13.5" thickBot="1" x14ac:dyDescent="0.25">
      <c r="B12" s="98" t="s">
        <v>86</v>
      </c>
      <c r="C12" s="99" t="s">
        <v>103</v>
      </c>
      <c r="D12" s="99" t="s">
        <v>104</v>
      </c>
      <c r="E12" s="98" t="s">
        <v>105</v>
      </c>
      <c r="F12" s="98" t="s">
        <v>106</v>
      </c>
    </row>
    <row r="13" spans="2:6" ht="38.25" x14ac:dyDescent="0.25">
      <c r="B13" s="100" t="s">
        <v>87</v>
      </c>
      <c r="C13" s="101" t="s">
        <v>115</v>
      </c>
      <c r="D13" s="102" t="s">
        <v>88</v>
      </c>
      <c r="E13" s="102" t="s">
        <v>89</v>
      </c>
      <c r="F13" s="103" t="s">
        <v>101</v>
      </c>
    </row>
    <row r="14" spans="2:6" s="2" customFormat="1" ht="12.75" x14ac:dyDescent="0.2">
      <c r="B14" s="104">
        <v>1</v>
      </c>
      <c r="C14" s="105" t="s">
        <v>90</v>
      </c>
      <c r="D14" s="63"/>
      <c r="E14" s="106">
        <v>200</v>
      </c>
      <c r="F14" s="107">
        <f>D14*E14</f>
        <v>0</v>
      </c>
    </row>
    <row r="15" spans="2:6" s="2" customFormat="1" ht="12.75" x14ac:dyDescent="0.2">
      <c r="B15" s="104">
        <v>2</v>
      </c>
      <c r="C15" s="105" t="s">
        <v>91</v>
      </c>
      <c r="D15" s="63"/>
      <c r="E15" s="106">
        <v>100</v>
      </c>
      <c r="F15" s="107">
        <f>D15*E15</f>
        <v>0</v>
      </c>
    </row>
    <row r="16" spans="2:6" s="2" customFormat="1" ht="12.75" x14ac:dyDescent="0.2">
      <c r="B16" s="104">
        <v>3</v>
      </c>
      <c r="C16" s="105" t="s">
        <v>92</v>
      </c>
      <c r="D16" s="63"/>
      <c r="E16" s="106">
        <v>50</v>
      </c>
      <c r="F16" s="107">
        <f>D16*E16</f>
        <v>0</v>
      </c>
    </row>
    <row r="17" spans="2:6" x14ac:dyDescent="0.25">
      <c r="B17" s="90"/>
      <c r="C17" s="90"/>
      <c r="D17" s="90"/>
      <c r="E17" s="90"/>
      <c r="F17" s="90"/>
    </row>
    <row r="18" spans="2:6" s="2" customFormat="1" ht="38.25" x14ac:dyDescent="0.2">
      <c r="B18" s="108"/>
      <c r="C18" s="109" t="s">
        <v>93</v>
      </c>
      <c r="D18" s="102" t="s">
        <v>94</v>
      </c>
      <c r="E18" s="102" t="s">
        <v>95</v>
      </c>
      <c r="F18" s="103" t="s">
        <v>102</v>
      </c>
    </row>
    <row r="19" spans="2:6" s="2" customFormat="1" ht="13.5" thickBot="1" x14ac:dyDescent="0.25">
      <c r="B19" s="110">
        <v>4</v>
      </c>
      <c r="C19" s="111" t="s">
        <v>96</v>
      </c>
      <c r="D19" s="64"/>
      <c r="E19" s="112">
        <v>1000</v>
      </c>
      <c r="F19" s="113">
        <f>D19*E19</f>
        <v>0</v>
      </c>
    </row>
    <row r="20" spans="2:6" x14ac:dyDescent="0.25">
      <c r="B20" s="90" t="s">
        <v>97</v>
      </c>
      <c r="C20" s="114"/>
      <c r="D20" s="114"/>
      <c r="E20" s="96"/>
      <c r="F20" s="115"/>
    </row>
    <row r="21" spans="2:6" ht="15.75" thickBot="1" x14ac:dyDescent="0.3">
      <c r="B21" s="90"/>
      <c r="C21" s="114"/>
      <c r="D21" s="114"/>
      <c r="E21" s="96"/>
      <c r="F21" s="115"/>
    </row>
    <row r="22" spans="2:6" ht="15.75" customHeight="1" thickBot="1" x14ac:dyDescent="0.3">
      <c r="B22" s="96"/>
      <c r="C22" s="116" t="s">
        <v>98</v>
      </c>
      <c r="D22" s="116"/>
      <c r="E22" s="117"/>
      <c r="F22" s="118">
        <f>SUM(F19,F14:F16)</f>
        <v>0</v>
      </c>
    </row>
    <row r="23" spans="2:6" ht="15.75" thickBot="1" x14ac:dyDescent="0.3">
      <c r="B23" s="96"/>
      <c r="C23" s="96"/>
      <c r="D23" s="96"/>
      <c r="E23" s="119"/>
      <c r="F23" s="96"/>
    </row>
    <row r="24" spans="2:6" ht="15.75" customHeight="1" thickBot="1" x14ac:dyDescent="0.3">
      <c r="B24" s="96"/>
      <c r="C24" s="116" t="s">
        <v>99</v>
      </c>
      <c r="D24" s="116"/>
      <c r="E24" s="117"/>
      <c r="F24" s="120">
        <f>F22*1.21</f>
        <v>0</v>
      </c>
    </row>
  </sheetData>
  <sheetProtection algorithmName="SHA-512" hashValue="+Q+R+vLMKIDvCk5LlU4uWNb7SbXo4SaBRc/62eANixqof6N19ILbPv6lxCCbraZMsCZ/MvEZJ+4gvqvCYN9d8g==" saltValue="tJ75ik0MDHKte/ZLHxJsvQ==" spinCount="100000" sheet="1" objects="1" scenarios="1"/>
  <mergeCells count="2">
    <mergeCell ref="C22:E22"/>
    <mergeCell ref="C24:E24"/>
  </mergeCells>
  <pageMargins left="0.39370078740157483" right="0.39370078740157483" top="0.98425196850393704" bottom="0.78740157480314965" header="0.19685039370078741" footer="0.19685039370078741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0CEE0-CF4E-48A9-89D9-5CD899862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95399A-B1AB-4725-BA83-116DEB0D1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3a) rekapitulace</vt:lpstr>
      <vt:lpstr>3b) správa a provoz</vt:lpstr>
      <vt:lpstr>3c) vybr. činnosti, doprava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Petr Pešek</cp:lastModifiedBy>
  <cp:lastPrinted>2024-11-05T18:32:40Z</cp:lastPrinted>
  <dcterms:created xsi:type="dcterms:W3CDTF">2018-12-12T17:53:27Z</dcterms:created>
  <dcterms:modified xsi:type="dcterms:W3CDTF">2024-12-09T14:13:07Z</dcterms:modified>
</cp:coreProperties>
</file>