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jtova" reservationPassword="0"/>
  <workbookPr/>
  <bookViews>
    <workbookView xWindow="240" yWindow="120" windowWidth="14940" windowHeight="9225" activeTab="0"/>
  </bookViews>
  <sheets>
    <sheet name="SO 101" sheetId="1" r:id="rId1"/>
  </sheets>
  <definedNames/>
  <calcPr/>
  <webPublishing/>
</workbook>
</file>

<file path=xl/sharedStrings.xml><?xml version="1.0" encoding="utf-8"?>
<sst xmlns="http://schemas.openxmlformats.org/spreadsheetml/2006/main" count="178" uniqueCount="120">
  <si>
    <t>Aspe</t>
  </si>
  <si>
    <t>Příloha k formuláři pro ocenění nabídky</t>
  </si>
  <si>
    <t>Stavba</t>
  </si>
  <si>
    <t>číslo a název SO</t>
  </si>
  <si>
    <t>číslo a název rozpočtu:</t>
  </si>
  <si>
    <t>H2.1</t>
  </si>
  <si>
    <t>Oprava MK Sídliště Plešivec, ČK- MK č. 164 (km Z.Ú. 0,0000 – K.Ú. 0,50121)</t>
  </si>
  <si>
    <t>SO 101</t>
  </si>
  <si>
    <t>Komunikace – MK č.164 (km Z.Ú. 0,0000–K.Ú. 0,50121)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</si>
  <si>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</si>
  <si>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</si>
  <si>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</si>
  <si>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</si>
  <si>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</si>
  <si>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</si>
  <si>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</si>
  <si>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</si>
  <si>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</si>
  <si>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</si>
  <si>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</si>
  <si>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</si>
  <si>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</si>
  <si>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</si>
  <si>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</si>
  <si>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</si>
  <si>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</si>
  <si>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Smluvní požadavky</t>
  </si>
  <si>
    <t>01</t>
  </si>
  <si>
    <t>014102</t>
  </si>
  <si>
    <t/>
  </si>
  <si>
    <t>POPLATKY ZA SKLÁDKU</t>
  </si>
  <si>
    <t xml:space="preserve">T         </t>
  </si>
  <si>
    <t>kamenivo, nestmelené vrstvy
354,2*1,8=637,560 [A]</t>
  </si>
  <si>
    <t>Požadavky objednatele</t>
  </si>
  <si>
    <t>02</t>
  </si>
  <si>
    <t>02710</t>
  </si>
  <si>
    <t>POMOC PRÁCE ZŘÍZ NEBO ZAJIŠŤ OBJÍŽĎKY A PŘÍSTUP CESTY</t>
  </si>
  <si>
    <t xml:space="preserve">KPL       </t>
  </si>
  <si>
    <t>DIO</t>
  </si>
  <si>
    <t>Zemní práce</t>
  </si>
  <si>
    <t>113328</t>
  </si>
  <si>
    <t>ODSTRAN PODKL ZPEVNĚNÝCH PLOCH Z KAMENIVA NESTMEL, ODVOZ DO 20KM</t>
  </si>
  <si>
    <t xml:space="preserve">M3        </t>
  </si>
  <si>
    <t>v tl. 350 mm
1012*0,35=354,200 [A]</t>
  </si>
  <si>
    <t>113524</t>
  </si>
  <si>
    <t>ODSTRANĚNÍ CHODNÍKOVÝCH A SILNIČNÍCH OBRUBNÍKŮ BETONOVÝCH, ODVOZ DO 5KM</t>
  </si>
  <si>
    <t xml:space="preserve">M         </t>
  </si>
  <si>
    <t>(stávající obrubníky budou odstraněny, uloženy v areálu kasáren k recyklaci) 
613=613,000 [A]</t>
  </si>
  <si>
    <t>113724</t>
  </si>
  <si>
    <t>FRÉZOVÁNÍ ZPEVNĚNÝCH PLOCH ASFALTOVÝCH, ODVOZ DO 5KM</t>
  </si>
  <si>
    <t>v celé ploše v tl. 50 mm
4462*0,05=223,100 [A]
(vyfrézovaný živičný recyklát bude uložen v kasárnách)</t>
  </si>
  <si>
    <t>v tl. 70 mm
Plocha sanace v místech překopů a deformací dle vzorového řezu č. 04 1 012 m2
Plocha opravy v místě viditelných poruch  
vyjma překopů a deformací (předpoklad 20 %) dle vzorového řezu č. 04 892 m2
(1012+892)*0,07=133,280 [A]
(vyfrézovaný živičný recyklát bude uložen v kasárnách)</t>
  </si>
  <si>
    <t>18110</t>
  </si>
  <si>
    <t>ÚPRAVA PLÁNĚ SE ZHUTNĚNÍM V HORNINĚ TŘ. I</t>
  </si>
  <si>
    <t xml:space="preserve">M2        </t>
  </si>
  <si>
    <t>Plocha sanace v místech překopů a deformací dle vzorového řezu č. 04
1012=1 012,000 [A]</t>
  </si>
  <si>
    <t>Komunikace</t>
  </si>
  <si>
    <t>561431</t>
  </si>
  <si>
    <t>KAMENIVO ZPEVNĚNÉ CEMENTEM TŘ. I TL. DO 150MM</t>
  </si>
  <si>
    <t>Vrstva směsi stmelená cementam SC C 8/10
Plocha sanace v místech překopů a deformací dle vzorového řezu č. 04 
1012=1 012,000 [A]</t>
  </si>
  <si>
    <t>56334</t>
  </si>
  <si>
    <t>VOZOVKOVÉ VRSTVY ZE ŠTĚRKODRTI TL. DO 200MM</t>
  </si>
  <si>
    <t>Plocha sanace v místech překopů a deformací dle vzorového řezu č. 04 
1012=1 012,000 [A]</t>
  </si>
  <si>
    <t>572213</t>
  </si>
  <si>
    <t>SPOJOVACÍ POSTŘIK Z EMULZE DO 0,5KG/M2</t>
  </si>
  <si>
    <t>PS-EK po vyštěpení
v celé ploše
4462=4 462,000 [A]</t>
  </si>
  <si>
    <t>574A44</t>
  </si>
  <si>
    <t>ASFALTOVÝ BETON PRO OBRUSNÉ VRSTVY ACO 11+, 11S TL. 50MM</t>
  </si>
  <si>
    <t>v celé ploše
4462=4 462,000 [A]</t>
  </si>
  <si>
    <t>574E68</t>
  </si>
  <si>
    <t>ASFALTOVÝ BETON PRO PODKLADNÍ VRSTVY ACP 22+, 22S TL. 70MM</t>
  </si>
  <si>
    <t>Plocha sanace v místech překopů a deformací dle vzorového řezu č. 04 1 012=1 012,000 [A] m2
Plocha opravy v místě viditelných poruch  
vyjma překopů a deformací (předpoklad 20 %) dle vzorového řezu č. 04 892 =892,000 [B]m2
Celkem: A+B=1 904,000 [C]</t>
  </si>
  <si>
    <t xml:space="preserve">Potrubí    </t>
  </si>
  <si>
    <t>89712</t>
  </si>
  <si>
    <t>VPUSŤ KANALIZAČNÍ ULIČNÍ KOMPLETNÍ Z BETONOVÝCH DÍLCŮ</t>
  </si>
  <si>
    <t xml:space="preserve">KUS       </t>
  </si>
  <si>
    <t>15=15,000 [A]</t>
  </si>
  <si>
    <t>89911</t>
  </si>
  <si>
    <t>R</t>
  </si>
  <si>
    <t>LITINOVÝ POKLOP D400</t>
  </si>
  <si>
    <t>Výměna poklopů za samonivelační
19=19,000 [A]</t>
  </si>
  <si>
    <t>89913</t>
  </si>
  <si>
    <t>KRYCÍ HRNCE SAMOSTATNÉ</t>
  </si>
  <si>
    <t>Výměna vodovodních uzávěrů, uzávěrů hydrantů za samonivelační
9+1=10,000 [A]</t>
  </si>
  <si>
    <t>89921</t>
  </si>
  <si>
    <t>VÝŠKOVÁ ÚPRAVA POKLOPŮ</t>
  </si>
  <si>
    <t>Výšková úprava poklopů šachet, výměna za samonivelační   
19=19,000 [A]</t>
  </si>
  <si>
    <t>89923</t>
  </si>
  <si>
    <t>VÝŠKOVÁ ÚPRAVA KRYCÍCH HRNCŮ</t>
  </si>
  <si>
    <t>Výšková úprava vodovodních uzávěrů, výměna za samonivelační  9 ks
Výšková úprava uzávěrů hydrantů, výměna za samonivelační
9+1=10,000 [A]  1 ks</t>
  </si>
  <si>
    <t>Potrubí</t>
  </si>
  <si>
    <t xml:space="preserve">Doplňující konstrukce a práce                                                                                                                         </t>
  </si>
  <si>
    <t>91</t>
  </si>
  <si>
    <t>915111</t>
  </si>
  <si>
    <t>VODOROVNÉ DOPRAVNÍ ZNAČENÍ BARVOU HLADKÉ - DODÁVKA A POKLÁDKA</t>
  </si>
  <si>
    <t>V7a "Přehod pro chodce" 
(4*(6+10+9))/2=50,000 [C]
V10b "Kolmá stání"
43*5*0,125=26,875 [A]
Symbol 01
2*1=2,000 [B]
Celkem: C+A+B=78,875 [D]
provedeno 2 x barvou
78,875*2=157,750 [E]</t>
  </si>
  <si>
    <t>917224</t>
  </si>
  <si>
    <t>SILNIČNÍ A CHODNÍKOVÉ OBRUBY Z BETONOVÝCH OBRUBNÍKŮ ŠÍŘ 150MM</t>
  </si>
  <si>
    <t>613=613,000 [A]</t>
  </si>
  <si>
    <t>91782</t>
  </si>
  <si>
    <t>VÝŠKOVÁ ÚPRAVA OBRUBNÍKŮ KAMENNÝCH</t>
  </si>
  <si>
    <t>(chybějící dodá zadavatel) 
57=57,000 [A]</t>
  </si>
  <si>
    <t>Doplňující konstrukce a práce</t>
  </si>
  <si>
    <t>Různé dokončovací konstrukce a práce inženýrských staveb</t>
  </si>
  <si>
    <t>93</t>
  </si>
  <si>
    <t>931313</t>
  </si>
  <si>
    <t>TĚSNĚNÍ DILATAČ SPAR ASF ZÁLIVKOU PRŮŘ DO 300MM2</t>
  </si>
  <si>
    <t>78=78,000 [A]</t>
  </si>
  <si>
    <t xml:space="preserve">Bourání konstrukcí                                                                                                                                    </t>
  </si>
  <si>
    <t>96</t>
  </si>
  <si>
    <t>96687</t>
  </si>
  <si>
    <t>VYBOURÁNÍ ULIČNÍCH VPUSTÍ KOMPLETNÍCH</t>
  </si>
  <si>
    <t>Bourání konstrukcí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</si>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</sst>
</file>

<file path=xl/styles.xml><?xml version="1.0" encoding="utf-8"?>
<styleSheet xmlns="http://schemas.openxmlformats.org/spreadsheetml/2006/main">
  <numFmts count="2">
    <numFmt numFmtId="177" formatCode="### ### ### ##0.000"/>
    <numFmt numFmtId="178" formatCode="### ### ### ##0.00"/>
  </numFmts>
  <fonts count="4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NumberFormat="1" applyFont="1" applyFill="1" applyBorder="1" applyAlignment="1" applyProtection="1">
      <alignment/>
      <protection/>
    </xf>
    <xf numFmtId="0" fontId="1" fillId="0" borderId="0" xfId="0" applyNumberFormat="1" applyFont="1" applyFill="1" applyBorder="1" applyAlignment="1" applyProtection="1">
      <alignment horizontal="center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3" fillId="0" borderId="0" xfId="0" applyNumberFormat="1" applyFont="1" applyFill="1" applyBorder="1" applyAlignment="1" applyProtection="1">
      <alignment/>
      <protection/>
    </xf>
    <xf numFmtId="177" fontId="0" fillId="0" borderId="1" xfId="0" applyNumberFormat="1" applyFont="1" applyFill="1" applyBorder="1" applyAlignment="1" applyProtection="1">
      <alignment/>
      <protection/>
    </xf>
    <xf numFmtId="0" fontId="3" fillId="0" borderId="2" xfId="0" applyNumberFormat="1" applyFont="1" applyFill="1" applyBorder="1" applyAlignment="1" applyProtection="1">
      <alignment/>
      <protection/>
    </xf>
    <xf numFmtId="178" fontId="0" fillId="0" borderId="3" xfId="0" applyNumberFormat="1" applyBorder="1" applyProtection="1">
      <protection locked="0"/>
    </xf>
    <xf numFmtId="178" fontId="0" fillId="0" borderId="1" xfId="0" applyNumberFormat="1" applyFont="1" applyFill="1" applyBorder="1" applyAlignment="1" applyProtection="1">
      <alignment/>
      <protection/>
    </xf>
    <xf numFmtId="178" fontId="0" fillId="0" borderId="1" xfId="0" applyNumberFormat="1" applyBorder="1" applyProtection="1">
      <protection locked="0"/>
    </xf>
    <xf numFmtId="0" fontId="0" fillId="0" borderId="1" xfId="0" applyNumberFormat="1" applyFont="1" applyFill="1" applyBorder="1" applyAlignment="1" applyProtection="1">
      <alignment wrapText="1"/>
      <protection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8" fontId="3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1" t="s">
        <v>0</v>
      </c>
    </row>
    <row r="2" spans="3:3" ht="12.75" customHeight="1">
      <c r="C2" s="2" t="s">
        <v>1</v>
      </c>
    </row>
    <row r="4" spans="1:5" ht="12.75" customHeight="1">
      <c r="A4" t="s">
        <v>2</v>
      </c>
      <c r="C4" s="1" t="s">
        <v>5</v>
      </c>
      <c s="1" t="s">
        <v>6</v>
      </c>
      <c s="1"/>
    </row>
    <row r="5" spans="1:5" ht="12.75" customHeight="1">
      <c r="A5" t="s">
        <v>3</v>
      </c>
      <c r="C5" s="1" t="s">
        <v>7</v>
      </c>
      <c s="1" t="s">
        <v>8</v>
      </c>
      <c s="1"/>
    </row>
    <row r="6" spans="1:5" ht="12.75" customHeight="1">
      <c r="A6" t="s">
        <v>4</v>
      </c>
      <c r="C6" s="1" t="s">
        <v>7</v>
      </c>
      <c s="1" t="s">
        <v>8</v>
      </c>
      <c s="1"/>
    </row>
    <row r="7" spans="3:5" ht="12.75" customHeight="1">
      <c r="C7" s="1"/>
      <c s="1"/>
      <c s="1"/>
    </row>
    <row r="8" spans="1:8" ht="12.75" customHeight="1">
      <c r="A8" s="3" t="s">
        <v>9</v>
      </c>
      <c s="3" t="s">
        <v>11</v>
      </c>
      <c s="3" t="s">
        <v>12</v>
      </c>
      <c s="3" t="s">
        <v>13</v>
      </c>
      <c s="3" t="s">
        <v>14</v>
      </c>
      <c s="3" t="s">
        <v>15</v>
      </c>
      <c s="3" t="s">
        <v>16</v>
      </c>
      <c s="3"/>
    </row>
    <row r="9" spans="1:8" ht="28.5">
      <c r="A9" s="3"/>
      <c s="3"/>
      <c s="3"/>
      <c s="3"/>
      <c s="3"/>
      <c s="3"/>
      <c s="3" t="s">
        <v>17</v>
      </c>
      <c s="3" t="s">
        <v>18</v>
      </c>
    </row>
    <row r="10" spans="1:8" ht="14.25">
      <c r="A10" s="3" t="s">
        <v>10</v>
      </c>
      <c s="3" t="s">
        <v>19</v>
      </c>
      <c s="3" t="s">
        <v>20</v>
      </c>
      <c s="3" t="s">
        <v>21</v>
      </c>
      <c s="3" t="s">
        <v>22</v>
      </c>
      <c s="3" t="s">
        <v>23</v>
      </c>
      <c s="3" t="s">
        <v>24</v>
      </c>
      <c s="3" t="s">
        <v>25</v>
      </c>
    </row>
    <row r="11" spans="1:8" ht="12.75" customHeight="1">
      <c r="A11" s="4"/>
      <c s="4"/>
      <c s="4" t="s">
        <v>27</v>
      </c>
      <c s="4" t="s">
        <v>26</v>
      </c>
      <c s="4"/>
      <c s="6"/>
      <c s="4"/>
      <c s="6"/>
    </row>
    <row r="12" spans="1:8" ht="12.75">
      <c r="A12" s="10">
        <v>1</v>
      </c>
      <c s="10" t="s">
        <v>28</v>
      </c>
      <c s="10" t="s">
        <v>29</v>
      </c>
      <c s="10" t="s">
        <v>30</v>
      </c>
      <c s="10" t="s">
        <v>31</v>
      </c>
      <c s="5">
        <v>637.56</v>
      </c>
      <c s="9"/>
      <c s="8">
        <f>ROUND((G12*F12),2)</f>
      </c>
    </row>
    <row r="13" spans="4:4" ht="76.5">
      <c r="D13" s="11" t="s">
        <v>32</v>
      </c>
    </row>
    <row r="14" spans="1:16" ht="12.75" customHeight="1">
      <c r="A14" s="12"/>
      <c s="12"/>
      <c s="12" t="s">
        <v>27</v>
      </c>
      <c s="12" t="s">
        <v>26</v>
      </c>
      <c s="12"/>
      <c s="12"/>
      <c s="12"/>
      <c s="12">
        <f>SUM(H12:H13)</f>
      </c>
      <c r="P14">
        <f>ROUND(SUM(P12:P13),2)</f>
      </c>
    </row>
    <row r="16" spans="1:8" ht="12.75" customHeight="1">
      <c r="A16" s="4"/>
      <c s="4"/>
      <c s="4" t="s">
        <v>34</v>
      </c>
      <c s="4" t="s">
        <v>33</v>
      </c>
      <c s="4"/>
      <c s="6"/>
      <c s="4"/>
      <c s="6"/>
    </row>
    <row r="17" spans="1:8" ht="12.75">
      <c r="A17" s="10">
        <v>2</v>
      </c>
      <c s="10" t="s">
        <v>35</v>
      </c>
      <c s="10" t="s">
        <v>29</v>
      </c>
      <c s="10" t="s">
        <v>36</v>
      </c>
      <c s="10" t="s">
        <v>37</v>
      </c>
      <c s="5">
        <v>1</v>
      </c>
      <c s="9"/>
      <c s="8">
        <f>ROUND((G17*F17),2)</f>
      </c>
    </row>
    <row r="18" spans="4:4" ht="12.75">
      <c r="D18" s="11" t="s">
        <v>38</v>
      </c>
    </row>
    <row r="19" spans="1:16" ht="12.75" customHeight="1">
      <c r="A19" s="12"/>
      <c s="12"/>
      <c s="12" t="s">
        <v>34</v>
      </c>
      <c s="12" t="s">
        <v>33</v>
      </c>
      <c s="12"/>
      <c s="12"/>
      <c s="12"/>
      <c s="12">
        <f>SUM(H17:H18)</f>
      </c>
      <c r="P19">
        <f>ROUND(SUM(P17:P18),2)</f>
      </c>
    </row>
    <row r="21" spans="1:8" ht="12.75" customHeight="1">
      <c r="A21" s="4"/>
      <c s="4"/>
      <c s="4" t="s">
        <v>10</v>
      </c>
      <c s="4" t="s">
        <v>39</v>
      </c>
      <c s="4"/>
      <c s="6"/>
      <c s="4"/>
      <c s="6"/>
    </row>
    <row r="22" spans="1:8" ht="12.75">
      <c r="A22" s="10">
        <v>3</v>
      </c>
      <c s="10" t="s">
        <v>40</v>
      </c>
      <c s="10" t="s">
        <v>29</v>
      </c>
      <c s="10" t="s">
        <v>41</v>
      </c>
      <c s="10" t="s">
        <v>42</v>
      </c>
      <c s="5">
        <v>354.2</v>
      </c>
      <c s="9"/>
      <c s="8">
        <f>ROUND((G22*F22),2)</f>
      </c>
    </row>
    <row r="23" spans="4:4" ht="63.75">
      <c r="D23" s="11" t="s">
        <v>43</v>
      </c>
    </row>
    <row r="24" spans="1:8" ht="12.75">
      <c r="A24" s="10">
        <v>4</v>
      </c>
      <c s="10" t="s">
        <v>44</v>
      </c>
      <c s="10" t="s">
        <v>29</v>
      </c>
      <c s="10" t="s">
        <v>45</v>
      </c>
      <c s="10" t="s">
        <v>46</v>
      </c>
      <c s="5">
        <v>613</v>
      </c>
      <c s="9"/>
      <c s="8">
        <f>ROUND((G24*F24),2)</f>
      </c>
    </row>
    <row r="25" spans="4:4" ht="153">
      <c r="D25" s="11" t="s">
        <v>47</v>
      </c>
    </row>
    <row r="26" spans="1:8" ht="12.75">
      <c r="A26" s="10">
        <v>5</v>
      </c>
      <c s="10" t="s">
        <v>48</v>
      </c>
      <c s="10" t="s">
        <v>10</v>
      </c>
      <c s="10" t="s">
        <v>49</v>
      </c>
      <c s="10" t="s">
        <v>42</v>
      </c>
      <c s="5">
        <v>223.1</v>
      </c>
      <c s="9"/>
      <c s="8">
        <f>ROUND((G26*F26),2)</f>
      </c>
    </row>
    <row r="27" spans="4:4" ht="165.75">
      <c r="D27" s="11" t="s">
        <v>50</v>
      </c>
    </row>
    <row r="28" spans="1:8" ht="12.75">
      <c r="A28" s="10">
        <v>6</v>
      </c>
      <c s="10" t="s">
        <v>48</v>
      </c>
      <c s="10" t="s">
        <v>19</v>
      </c>
      <c s="10" t="s">
        <v>49</v>
      </c>
      <c s="10" t="s">
        <v>42</v>
      </c>
      <c s="5">
        <v>133.28</v>
      </c>
      <c s="9"/>
      <c s="8">
        <f>ROUND((G28*F28),2)</f>
      </c>
    </row>
    <row r="29" spans="4:4" ht="409.5">
      <c r="D29" s="11" t="s">
        <v>51</v>
      </c>
    </row>
    <row r="30" spans="1:8" ht="12.75">
      <c r="A30" s="10">
        <v>7</v>
      </c>
      <c s="10" t="s">
        <v>52</v>
      </c>
      <c s="10" t="s">
        <v>29</v>
      </c>
      <c s="10" t="s">
        <v>53</v>
      </c>
      <c s="10" t="s">
        <v>54</v>
      </c>
      <c s="5">
        <v>1012</v>
      </c>
      <c s="9"/>
      <c s="8">
        <f>ROUND((G30*F30),2)</f>
      </c>
    </row>
    <row r="31" spans="4:4" ht="140.25">
      <c r="D31" s="11" t="s">
        <v>55</v>
      </c>
    </row>
    <row r="32" spans="1:16" ht="12.75" customHeight="1">
      <c r="A32" s="12"/>
      <c s="12"/>
      <c s="12" t="s">
        <v>10</v>
      </c>
      <c s="12" t="s">
        <v>39</v>
      </c>
      <c s="12"/>
      <c s="12"/>
      <c s="12"/>
      <c s="12">
        <f>SUM(H22:H31)</f>
      </c>
      <c r="P32">
        <f>ROUND(SUM(P22:P31),2)</f>
      </c>
    </row>
    <row r="34" spans="1:8" ht="12.75" customHeight="1">
      <c r="A34" s="4"/>
      <c s="4"/>
      <c s="4" t="s">
        <v>22</v>
      </c>
      <c s="4" t="s">
        <v>56</v>
      </c>
      <c s="4"/>
      <c s="6"/>
      <c s="4"/>
      <c s="6"/>
    </row>
    <row r="35" spans="1:8" ht="12.75">
      <c r="A35" s="10">
        <v>8</v>
      </c>
      <c s="10" t="s">
        <v>57</v>
      </c>
      <c s="10" t="s">
        <v>29</v>
      </c>
      <c s="10" t="s">
        <v>58</v>
      </c>
      <c s="10" t="s">
        <v>54</v>
      </c>
      <c s="5">
        <v>1012</v>
      </c>
      <c s="9"/>
      <c s="8">
        <f>ROUND((G35*F35),2)</f>
      </c>
    </row>
    <row r="36" spans="4:4" ht="229.5">
      <c r="D36" s="11" t="s">
        <v>59</v>
      </c>
    </row>
    <row r="37" spans="1:8" ht="12.75">
      <c r="A37" s="10">
        <v>9</v>
      </c>
      <c s="10" t="s">
        <v>60</v>
      </c>
      <c s="10" t="s">
        <v>29</v>
      </c>
      <c s="10" t="s">
        <v>61</v>
      </c>
      <c s="10" t="s">
        <v>54</v>
      </c>
      <c s="5">
        <v>1012</v>
      </c>
      <c s="9"/>
      <c s="8">
        <f>ROUND((G37*F37),2)</f>
      </c>
    </row>
    <row r="38" spans="4:4" ht="153">
      <c r="D38" s="11" t="s">
        <v>62</v>
      </c>
    </row>
    <row r="39" spans="1:8" ht="12.75">
      <c r="A39" s="10">
        <v>10</v>
      </c>
      <c s="10" t="s">
        <v>63</v>
      </c>
      <c s="10" t="s">
        <v>29</v>
      </c>
      <c s="10" t="s">
        <v>64</v>
      </c>
      <c s="10" t="s">
        <v>54</v>
      </c>
      <c s="5">
        <v>4462</v>
      </c>
      <c s="9"/>
      <c s="8">
        <f>ROUND((G39*F39),2)</f>
      </c>
    </row>
    <row r="40" spans="4:4" ht="89.25">
      <c r="D40" s="11" t="s">
        <v>65</v>
      </c>
    </row>
    <row r="41" spans="1:8" ht="12.75">
      <c r="A41" s="10">
        <v>11</v>
      </c>
      <c s="10" t="s">
        <v>66</v>
      </c>
      <c s="10" t="s">
        <v>29</v>
      </c>
      <c s="10" t="s">
        <v>67</v>
      </c>
      <c s="10" t="s">
        <v>54</v>
      </c>
      <c s="5">
        <v>4462</v>
      </c>
      <c s="9"/>
      <c s="8">
        <f>ROUND((G41*F41),2)</f>
      </c>
    </row>
    <row r="42" spans="4:4" ht="63.75">
      <c r="D42" s="11" t="s">
        <v>68</v>
      </c>
    </row>
    <row r="43" spans="1:8" ht="12.75">
      <c r="A43" s="10">
        <v>12</v>
      </c>
      <c s="10" t="s">
        <v>69</v>
      </c>
      <c s="10" t="s">
        <v>29</v>
      </c>
      <c s="10" t="s">
        <v>70</v>
      </c>
      <c s="10" t="s">
        <v>54</v>
      </c>
      <c s="5">
        <v>1904</v>
      </c>
      <c s="9"/>
      <c s="8">
        <f>ROUND((G43*F43),2)</f>
      </c>
    </row>
    <row r="44" spans="4:4" ht="408">
      <c r="D44" s="11" t="s">
        <v>71</v>
      </c>
    </row>
    <row r="45" spans="1:16" ht="12.75" customHeight="1">
      <c r="A45" s="12"/>
      <c s="12"/>
      <c s="12" t="s">
        <v>22</v>
      </c>
      <c s="12" t="s">
        <v>56</v>
      </c>
      <c s="12"/>
      <c s="12"/>
      <c s="12"/>
      <c s="12">
        <f>SUM(H35:H44)</f>
      </c>
      <c r="P45">
        <f>ROUND(SUM(P35:P44),2)</f>
      </c>
    </row>
    <row r="47" spans="1:8" ht="12.75" customHeight="1">
      <c r="A47" s="4"/>
      <c s="4"/>
      <c s="4" t="s">
        <v>25</v>
      </c>
      <c s="4" t="s">
        <v>72</v>
      </c>
      <c s="4"/>
      <c s="6"/>
      <c s="4"/>
      <c s="6"/>
    </row>
    <row r="48" spans="1:8" ht="12.75">
      <c r="A48" s="10">
        <v>13</v>
      </c>
      <c s="10" t="s">
        <v>73</v>
      </c>
      <c s="10" t="s">
        <v>29</v>
      </c>
      <c s="10" t="s">
        <v>74</v>
      </c>
      <c s="10" t="s">
        <v>75</v>
      </c>
      <c s="5">
        <v>15</v>
      </c>
      <c s="9"/>
      <c s="8">
        <f>ROUND((G48*F48),2)</f>
      </c>
    </row>
    <row r="49" spans="4:4" ht="25.5">
      <c r="D49" s="11" t="s">
        <v>76</v>
      </c>
    </row>
    <row r="50" spans="1:8" ht="12.75">
      <c r="A50" s="10">
        <v>14</v>
      </c>
      <c s="10" t="s">
        <v>77</v>
      </c>
      <c s="10" t="s">
        <v>78</v>
      </c>
      <c s="10" t="s">
        <v>79</v>
      </c>
      <c s="10" t="s">
        <v>75</v>
      </c>
      <c s="5">
        <v>19</v>
      </c>
      <c s="9"/>
      <c s="8">
        <f>ROUND((G50*F50),2)</f>
      </c>
    </row>
    <row r="51" spans="4:4" ht="89.25">
      <c r="D51" s="11" t="s">
        <v>80</v>
      </c>
    </row>
    <row r="52" spans="1:8" ht="12.75">
      <c r="A52" s="10">
        <v>15</v>
      </c>
      <c s="10" t="s">
        <v>81</v>
      </c>
      <c s="10" t="s">
        <v>78</v>
      </c>
      <c s="10" t="s">
        <v>82</v>
      </c>
      <c s="10" t="s">
        <v>75</v>
      </c>
      <c s="5">
        <v>10</v>
      </c>
      <c s="9"/>
      <c s="8">
        <f>ROUND((G52*F52),2)</f>
      </c>
    </row>
    <row r="53" spans="4:4" ht="140.25">
      <c r="D53" s="11" t="s">
        <v>83</v>
      </c>
    </row>
    <row r="54" spans="1:8" ht="12.75">
      <c r="A54" s="10">
        <v>16</v>
      </c>
      <c s="10" t="s">
        <v>84</v>
      </c>
      <c s="10" t="s">
        <v>29</v>
      </c>
      <c s="10" t="s">
        <v>85</v>
      </c>
      <c s="10" t="s">
        <v>75</v>
      </c>
      <c s="5">
        <v>19</v>
      </c>
      <c s="9"/>
      <c s="8">
        <f>ROUND((G54*F54),2)</f>
      </c>
    </row>
    <row r="55" spans="4:4" ht="127.5">
      <c r="D55" s="11" t="s">
        <v>86</v>
      </c>
    </row>
    <row r="56" spans="1:8" ht="12.75">
      <c r="A56" s="10">
        <v>17</v>
      </c>
      <c s="10" t="s">
        <v>87</v>
      </c>
      <c s="10" t="s">
        <v>29</v>
      </c>
      <c s="10" t="s">
        <v>88</v>
      </c>
      <c s="10" t="s">
        <v>75</v>
      </c>
      <c s="5">
        <v>10</v>
      </c>
      <c s="9"/>
      <c s="8">
        <f>ROUND((G56*F56),2)</f>
      </c>
    </row>
    <row r="57" spans="4:4" ht="280.5">
      <c r="D57" s="11" t="s">
        <v>89</v>
      </c>
    </row>
    <row r="58" spans="1:16" ht="12.75" customHeight="1">
      <c r="A58" s="12"/>
      <c s="12"/>
      <c s="12" t="s">
        <v>25</v>
      </c>
      <c s="12" t="s">
        <v>90</v>
      </c>
      <c s="12"/>
      <c s="12"/>
      <c s="12"/>
      <c s="12">
        <f>SUM(H48:H57)</f>
      </c>
      <c r="P58">
        <f>ROUND(SUM(P48:P57),2)</f>
      </c>
    </row>
    <row r="60" spans="1:8" ht="12.75" customHeight="1">
      <c r="A60" s="4"/>
      <c s="4"/>
      <c s="4" t="s">
        <v>92</v>
      </c>
      <c s="4" t="s">
        <v>91</v>
      </c>
      <c s="4"/>
      <c s="6"/>
      <c s="4"/>
      <c s="6"/>
    </row>
    <row r="61" spans="1:8" ht="12.75">
      <c r="A61" s="10">
        <v>18</v>
      </c>
      <c s="10" t="s">
        <v>93</v>
      </c>
      <c s="10" t="s">
        <v>29</v>
      </c>
      <c s="10" t="s">
        <v>94</v>
      </c>
      <c s="10" t="s">
        <v>54</v>
      </c>
      <c s="5">
        <v>157.75</v>
      </c>
      <c s="9"/>
      <c s="8">
        <f>ROUND((G61*F61),2)</f>
      </c>
    </row>
    <row r="62" spans="4:4" ht="331.5">
      <c r="D62" s="11" t="s">
        <v>95</v>
      </c>
    </row>
    <row r="63" spans="1:8" ht="12.75">
      <c r="A63" s="10">
        <v>19</v>
      </c>
      <c s="10" t="s">
        <v>96</v>
      </c>
      <c s="10" t="s">
        <v>29</v>
      </c>
      <c s="10" t="s">
        <v>97</v>
      </c>
      <c s="10" t="s">
        <v>46</v>
      </c>
      <c s="5">
        <v>613</v>
      </c>
      <c s="9"/>
      <c s="8">
        <f>ROUND((G63*F63),2)</f>
      </c>
    </row>
    <row r="64" spans="4:4" ht="25.5">
      <c r="D64" s="11" t="s">
        <v>98</v>
      </c>
    </row>
    <row r="65" spans="1:8" ht="12.75">
      <c r="A65" s="10">
        <v>20</v>
      </c>
      <c s="10" t="s">
        <v>99</v>
      </c>
      <c s="10" t="s">
        <v>29</v>
      </c>
      <c s="10" t="s">
        <v>100</v>
      </c>
      <c s="10" t="s">
        <v>46</v>
      </c>
      <c s="5">
        <v>57</v>
      </c>
      <c s="9"/>
      <c s="8">
        <f>ROUND((G65*F65),2)</f>
      </c>
    </row>
    <row r="66" spans="4:4" ht="76.5">
      <c r="D66" s="11" t="s">
        <v>101</v>
      </c>
    </row>
    <row r="67" spans="1:16" ht="12.75" customHeight="1">
      <c r="A67" s="12"/>
      <c s="12"/>
      <c s="12" t="s">
        <v>92</v>
      </c>
      <c s="12" t="s">
        <v>102</v>
      </c>
      <c s="12"/>
      <c s="12"/>
      <c s="12"/>
      <c s="12">
        <f>SUM(H61:H66)</f>
      </c>
      <c r="P67">
        <f>ROUND(SUM(P61:P66),2)</f>
      </c>
    </row>
    <row r="69" spans="1:8" ht="12.75" customHeight="1">
      <c r="A69" s="4"/>
      <c s="4"/>
      <c s="4" t="s">
        <v>104</v>
      </c>
      <c s="4" t="s">
        <v>103</v>
      </c>
      <c s="4"/>
      <c s="6"/>
      <c s="4"/>
      <c s="6"/>
    </row>
    <row r="70" spans="1:8" ht="12.75">
      <c r="A70" s="10">
        <v>21</v>
      </c>
      <c s="10" t="s">
        <v>105</v>
      </c>
      <c s="10" t="s">
        <v>29</v>
      </c>
      <c s="10" t="s">
        <v>106</v>
      </c>
      <c s="10" t="s">
        <v>46</v>
      </c>
      <c s="5">
        <v>78</v>
      </c>
      <c s="9"/>
      <c s="8">
        <f>ROUND((G70*F70),2)</f>
      </c>
    </row>
    <row r="71" spans="4:4" ht="25.5">
      <c r="D71" s="11" t="s">
        <v>107</v>
      </c>
    </row>
    <row r="72" spans="1:16" ht="12.75" customHeight="1">
      <c r="A72" s="12"/>
      <c s="12"/>
      <c s="12" t="s">
        <v>104</v>
      </c>
      <c s="12" t="s">
        <v>103</v>
      </c>
      <c s="12"/>
      <c s="12"/>
      <c s="12"/>
      <c s="12">
        <f>SUM(H70:H71)</f>
      </c>
      <c r="P72">
        <f>ROUND(SUM(P70:P71),2)</f>
      </c>
    </row>
    <row r="74" spans="1:8" ht="12.75" customHeight="1">
      <c r="A74" s="4"/>
      <c s="4"/>
      <c s="4" t="s">
        <v>109</v>
      </c>
      <c s="4" t="s">
        <v>108</v>
      </c>
      <c s="4"/>
      <c s="6"/>
      <c s="4"/>
      <c s="6"/>
    </row>
    <row r="75" spans="1:8" ht="12.75">
      <c r="A75" s="10">
        <v>22</v>
      </c>
      <c s="10" t="s">
        <v>110</v>
      </c>
      <c s="10" t="s">
        <v>29</v>
      </c>
      <c s="10" t="s">
        <v>111</v>
      </c>
      <c s="10" t="s">
        <v>75</v>
      </c>
      <c s="5">
        <v>15</v>
      </c>
      <c s="9"/>
      <c s="8">
        <f>ROUND((G75*F75),2)</f>
      </c>
    </row>
    <row r="76" spans="4:4" ht="25.5">
      <c r="D76" s="11" t="s">
        <v>76</v>
      </c>
    </row>
    <row r="77" spans="1:16" ht="12.75" customHeight="1">
      <c r="A77" s="12"/>
      <c s="12"/>
      <c s="12" t="s">
        <v>109</v>
      </c>
      <c s="12" t="s">
        <v>112</v>
      </c>
      <c s="12"/>
      <c s="12"/>
      <c s="12"/>
      <c s="12">
        <f>SUM(H75:H76)</f>
      </c>
      <c r="P77">
        <f>ROUND(SUM(P75:P76),2)</f>
      </c>
    </row>
    <row r="79" spans="1:16" ht="12.75" customHeight="1">
      <c r="A79" s="12"/>
      <c s="12"/>
      <c s="12"/>
      <c s="12" t="s">
        <v>113</v>
      </c>
      <c s="12"/>
      <c s="12"/>
      <c s="12"/>
      <c s="12">
        <f>+H14+H19+H32+H45+H58+H67+H72+H77</f>
      </c>
      <c r="P79">
        <f>+P14+P19+P32+P45+P58+P67+P72+P77</f>
      </c>
    </row>
    <row r="81" spans="1:8" ht="12.75" customHeight="1">
      <c r="A81" s="4" t="s">
        <v>114</v>
      </c>
      <c s="4"/>
      <c s="4"/>
      <c s="4"/>
      <c s="4"/>
      <c s="4"/>
      <c s="4"/>
      <c s="4"/>
    </row>
    <row r="82" spans="1:8" ht="12.75" customHeight="1">
      <c r="A82" s="4"/>
      <c s="4"/>
      <c s="4"/>
      <c s="4" t="s">
        <v>115</v>
      </c>
      <c s="4"/>
      <c s="4"/>
      <c s="4"/>
      <c s="4"/>
    </row>
    <row r="83" spans="1:16" ht="12.75" customHeight="1">
      <c r="A83" s="12"/>
      <c s="12"/>
      <c s="12"/>
      <c s="12" t="s">
        <v>116</v>
      </c>
      <c s="12"/>
      <c s="12"/>
      <c s="12"/>
      <c s="12">
        <v>0</v>
      </c>
      <c r="P83">
        <v>0</v>
      </c>
    </row>
    <row r="84" spans="1:8" ht="12.75" customHeight="1">
      <c r="A84" s="12"/>
      <c s="12"/>
      <c s="12"/>
      <c s="12" t="s">
        <v>117</v>
      </c>
      <c s="12"/>
      <c s="12"/>
      <c s="12"/>
      <c s="12"/>
    </row>
    <row r="85" spans="1:16" ht="12.75" customHeight="1">
      <c r="A85" s="12"/>
      <c s="12"/>
      <c s="12"/>
      <c s="12" t="s">
        <v>118</v>
      </c>
      <c s="12"/>
      <c s="12"/>
      <c s="12"/>
      <c s="12">
        <v>0</v>
      </c>
      <c r="P85">
        <v>0</v>
      </c>
    </row>
    <row r="86" spans="1:16" ht="12.75" customHeight="1">
      <c r="A86" s="12"/>
      <c s="12"/>
      <c s="12"/>
      <c s="12" t="s">
        <v>119</v>
      </c>
      <c s="12"/>
      <c s="12"/>
      <c s="12"/>
      <c s="12">
        <f>H83+H85</f>
      </c>
      <c r="P86">
        <f>P83+P85</f>
      </c>
    </row>
    <row r="88" spans="1:16" ht="12.75" customHeight="1">
      <c r="A88" s="12"/>
      <c s="12"/>
      <c s="12"/>
      <c s="12" t="s">
        <v>119</v>
      </c>
      <c s="12"/>
      <c s="12"/>
      <c s="12"/>
      <c s="12">
        <f>H79+H86</f>
      </c>
      <c r="P88">
        <f>P79+P86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fitToHeight="0"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