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4" sheetId="1" r:id="rId1"/>
  </sheets>
  <definedNames/>
  <calcPr fullCalcOnLoad="1"/>
</workbook>
</file>

<file path=xl/sharedStrings.xml><?xml version="1.0" encoding="utf-8"?>
<sst xmlns="http://schemas.openxmlformats.org/spreadsheetml/2006/main" count="862" uniqueCount="350">
  <si>
    <t>ASPE10</t>
  </si>
  <si>
    <t>S</t>
  </si>
  <si>
    <t>Příloha k formuláři pro ocenění nabídky</t>
  </si>
  <si>
    <t>Stavba:</t>
  </si>
  <si>
    <t>06Z - 2014</t>
  </si>
  <si>
    <t>Vytvoření parkovacích míst na sídlišti „Za nádražím“ v Českém Krumlově – 4 .část</t>
  </si>
  <si>
    <t>O</t>
  </si>
  <si>
    <t>Rozpočet:</t>
  </si>
  <si>
    <t>0,00</t>
  </si>
  <si>
    <t>15,00</t>
  </si>
  <si>
    <t>21,00</t>
  </si>
  <si>
    <t>3</t>
  </si>
  <si>
    <t>2</t>
  </si>
  <si>
    <t>104</t>
  </si>
  <si>
    <t>Parkoviště - 4.část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</si>
  <si>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</si>
  <si>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</si>
  <si>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</si>
  <si>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</si>
  <si>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</si>
  <si>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</si>
  <si>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</si>
  <si>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</si>
  <si>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</si>
  <si>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</si>
  <si>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</si>
  <si>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</si>
  <si>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</si>
  <si>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</si>
  <si>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</si>
  <si>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</si>
  <si>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</si>
  <si>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</si>
  <si>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</si>
  <si>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</si>
  <si>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</si>
  <si>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/>
  </si>
  <si>
    <t>POPLATKY ZA SKLÁDKU</t>
  </si>
  <si>
    <t>T</t>
  </si>
  <si>
    <t>PP</t>
  </si>
  <si>
    <t>uložení materiálů na skládce 
bude fakturováno dle skutečnosti na základě předložených dokladů - odsouhlasí investor stavby</t>
  </si>
  <si>
    <t>VV</t>
  </si>
  <si>
    <t>dle přehledů odpadů: 826,4=826,4000 [A]</t>
  </si>
  <si>
    <t>TS</t>
  </si>
  <si>
    <t>zahrnuje veškeré poplatky provozovateli skládky související s uložením odpadu na skládce.</t>
  </si>
  <si>
    <t>02620</t>
  </si>
  <si>
    <t>ZKOUŠENÍ KONSTRUKCÍ A PRACÍ NEZÁVISLOU ZKUŠEBNOU</t>
  </si>
  <si>
    <t>KPL</t>
  </si>
  <si>
    <t>zkoušky nových konstrukcí dle TKP včetně vyhotovení příslušných zpráv o provedených zkouškách</t>
  </si>
  <si>
    <t>zahrnuje veškeré náklady spojené s objednatelem požadovanými zkouškami</t>
  </si>
  <si>
    <t>02710</t>
  </si>
  <si>
    <t>POMOC PRÁCE ZŘÍZ NEBO ZAJIŠŤ OBJÍŽĎKY A PŘÍSTUP CESTY</t>
  </si>
  <si>
    <t>zajištění přístupu na pozemky (do objektů) v průběhu stavby</t>
  </si>
  <si>
    <t>zahrnuje veškeré náklady spojené s objednatelem požadovanými zařízeními</t>
  </si>
  <si>
    <t>02720</t>
  </si>
  <si>
    <t>POMOC PRÁCE ZŘÍZ NEBO ZAJIŠŤ REGULACI A OCHRANU DOPRAVY</t>
  </si>
  <si>
    <t>navržení, projednání, osazení a údržba přechodného dopravního značení po celou dobu stavby (včetně případné řízení provozu "ručním řízením", atd.); včetně projednání s DI Policie ČR, Č.Krumlov</t>
  </si>
  <si>
    <t>02730</t>
  </si>
  <si>
    <t>01</t>
  </si>
  <si>
    <t>POMOC PRÁCE ZŘÍZ NEBO ZAJIŠŤ OCHRANU INŽENÝRSKÝCH SÍTÍ</t>
  </si>
  <si>
    <t>vytýčení všech stávajících sítí technického vybavení před zahájením stavebních prací</t>
  </si>
  <si>
    <t>02</t>
  </si>
  <si>
    <t>M</t>
  </si>
  <si>
    <t>položka se souhlasem investora</t>
  </si>
  <si>
    <t>jedná se o kompletní uložení kabelu CETIN do chráničky (ruční odkop) 
celková délka úseku: 13+6=19,0000 [A]  
jedná se o kompletní prodloužení chráničky kabelu NN (ruční odkop) 
celková délka úseku: 7=7,0000 [B] 
Celkem: A+B=26,0000 [C]</t>
  </si>
  <si>
    <t>7</t>
  </si>
  <si>
    <t>02910</t>
  </si>
  <si>
    <t>OSTATNÍ POŽADAVKY - ZEMĚMĚŘIČSKÁ MĚŘENÍ</t>
  </si>
  <si>
    <t>HOD</t>
  </si>
  <si>
    <t>vytyčovací práce v průběhu stavby (např. vytýčení příčných řezů včetně výšek, vpustí, atd) včetně potřebné přípravy k vytýčení z digitálních podkladů z PD</t>
  </si>
  <si>
    <t>zahrnuje veškeré náklady spojené s objednatelem požadovanými pracemi</t>
  </si>
  <si>
    <t>8</t>
  </si>
  <si>
    <t>02911</t>
  </si>
  <si>
    <t>OSTATNÍ POŽADAVKY - GEODETICKÉ ZAMĚŘENÍ</t>
  </si>
  <si>
    <t>geodetické zaměření skutečného stavu po dokončení stavby (předání investorovi digitálně i v tištěné podobě)</t>
  </si>
  <si>
    <t>02940</t>
  </si>
  <si>
    <t>OSTATNÍ POŽADAVKY - VYPRACOVÁNÍ DOKUMENTACE</t>
  </si>
  <si>
    <t>vypracování DSPS v počtu 2x paré, 1x CD</t>
  </si>
  <si>
    <t>02946</t>
  </si>
  <si>
    <t>OSTAT POŽADAVKY - FOTODOKUMENTACE</t>
  </si>
  <si>
    <t>dokumentace před a v průběhu stavby</t>
  </si>
  <si>
    <t>položka zahrnuje:  
- fotodokumentaci zadavatelem požadovaného děje a konstrukcí v požadovaných časových intervalech  
- zadavatelem specifikované výstupy (fotografie v papírovém a digitálním formátu) v požadovaném počtu</t>
  </si>
  <si>
    <t>11</t>
  </si>
  <si>
    <t>03100</t>
  </si>
  <si>
    <t>ZAŘÍZENÍ STAVENIŠTĚ - ZŘÍZENÍ, PROVOZ, DEMONTÁŽ</t>
  </si>
  <si>
    <t>včetně úklidu dotčených ploch po dokončení stavby</t>
  </si>
  <si>
    <t>zahrnuje objednatelem povolené náklady na pořízení (event. pronájem), provozování, udržování a likvidaci zhotovitelova zařízení</t>
  </si>
  <si>
    <t>12</t>
  </si>
  <si>
    <t>03350</t>
  </si>
  <si>
    <t>SLUŽBY ZAJIŠŤUJÍCÍ REGUL, PŘEVED A OCHRANU VEŘEJ DOPRAVY</t>
  </si>
  <si>
    <t>opatření BOZP</t>
  </si>
  <si>
    <t>- plotové dílce po celou dobu výstavby, atd. 
- drobný materiál – pásky, tabulky apod</t>
  </si>
  <si>
    <t>zahrnuje objednatelem povolené náklady na služby pro zhotovitele</t>
  </si>
  <si>
    <t>Zemní práce</t>
  </si>
  <si>
    <t>13</t>
  </si>
  <si>
    <t>111204</t>
  </si>
  <si>
    <t>ODSTRANĚNÍ KŘOVIN S ODVOZEM DO 10KM</t>
  </si>
  <si>
    <t>M2</t>
  </si>
  <si>
    <t>stávající křoviny a malé stromky</t>
  </si>
  <si>
    <t>15=15,0000 [A]</t>
  </si>
  <si>
    <t>odstranění křovin a stromů do průměru 100 mm  
doprava dřevin na předepsanou vzdálenost  
spálení na hromadách nebo štěpkování</t>
  </si>
  <si>
    <t>14</t>
  </si>
  <si>
    <t>112014</t>
  </si>
  <si>
    <t>KÁCENÍ STROMŮ D KMENE DO 0,5M S ODSTRANĚNÍM PAŘEZŮ, ODVOZ DO 10KM</t>
  </si>
  <si>
    <t>KUS</t>
  </si>
  <si>
    <t>v místě plochy pro kontejnery: 4=4,0000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</si>
  <si>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</si>
  <si>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15</t>
  </si>
  <si>
    <t>112214</t>
  </si>
  <si>
    <t>ODSTRANĚNÍ PAŘEZŮ D DO 0,5M, ODVOZ DO 10KM</t>
  </si>
  <si>
    <t>odstranění zbytků stávajících pařezů včetně kořenů</t>
  </si>
  <si>
    <t>4=4,0000 [A]</t>
  </si>
  <si>
    <t>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</si>
  <si>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16</t>
  </si>
  <si>
    <t>113131</t>
  </si>
  <si>
    <t>ODSTRANĚNÍ KRYTU ZPEVNĚNÝCH PLOCH S ASFALT POJIVEM, ODVOZ DO 1KM</t>
  </si>
  <si>
    <t>M3</t>
  </si>
  <si>
    <t>stávající asfaltové plochy 
ponechat na stavbě - materiál může být použit ve stavbě (sanace aktivní zóny)</t>
  </si>
  <si>
    <t>688*0,1=68,8000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</si>
  <si>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</si>
  <si>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17</t>
  </si>
  <si>
    <t>113156</t>
  </si>
  <si>
    <t>ODSTRANĚNÍ KRYTU ZPEVNĚNÝCH PLOCH Z BETONU, ODVOZ DO 12KM</t>
  </si>
  <si>
    <t>stávající betonové plochy</t>
  </si>
  <si>
    <t>planimetrováno: 33*0,3=9,9000 [A]</t>
  </si>
  <si>
    <t>18</t>
  </si>
  <si>
    <t>113184</t>
  </si>
  <si>
    <t>ODSTRANĚNÍ KRYTU ZPEVNĚNÝCH PLOCH Z DLAŽDIC, ODVOZ DO 5KM</t>
  </si>
  <si>
    <t>stávající plochy z dlažby</t>
  </si>
  <si>
    <t>stáv. místo pro popelnice: 12*0,06=0,7200 [A] 
stáv. chodník: 2,5*2*0,06=0,3000 [B] 
Celkem: A+B=1,0200 [C]</t>
  </si>
  <si>
    <t>19</t>
  </si>
  <si>
    <t>113326</t>
  </si>
  <si>
    <t>ODSTRAN PODKL ZPEVNĚNÝCH PLOCH Z KAMENIVA NESTMEL, ODVOZ DO 12KM</t>
  </si>
  <si>
    <t>odstranění podkladů všech stáv. zpevněných ploch dotčených stavbou 
v případě vhodnosti může být spodní vrstva ponechána (místo spodní vrstvy ŠD)</t>
  </si>
  <si>
    <t>pod asfaltem: 688*0,29=199,5200 [A] 
pod betonem: 33*0,14=4,6200 [B] 
pod dlažbou: (12+2,5)*0,33=4,7850 [C] 
Celkem: A+B+C=208,9250 [D]</t>
  </si>
  <si>
    <t>20</t>
  </si>
  <si>
    <t>113431</t>
  </si>
  <si>
    <t>ODSTRAN KRYTU ZPEVNĚNÝCH PLOCH S ASFALT POJIVEM VČET PODKLADU, ODVOZ DO 1KM</t>
  </si>
  <si>
    <t>stávající asfaltová plochy v místě budoucích kolmých stání 
ponechat na stavbě - materiál může být použit ve stavbě (sanace aktivní zóny)</t>
  </si>
  <si>
    <t>planimetrováno: 
v místě nových konstrukcí: (40+68)*0,39=42,1200 [A] 
rekultivace: 22*0,2=4,4000 [B] 
Celkem: A+B=46,5200 [C]</t>
  </si>
  <si>
    <t>21</t>
  </si>
  <si>
    <t>113514</t>
  </si>
  <si>
    <t>ODSTRANĚNÍ ZÁHONOVÝCH OBRUBNÍKŮ, ODVOZ DO 12KM</t>
  </si>
  <si>
    <t>celková dl.stáv.obrub (nepoužitelné): 21=21,0000 [A]</t>
  </si>
  <si>
    <t>22</t>
  </si>
  <si>
    <t>113531</t>
  </si>
  <si>
    <t>ODSTRANĚNÍ CHODNÍKOVÝCH KAMENNÝCH OBRUBNÍKŮ, ODVOZ DO 1KM</t>
  </si>
  <si>
    <t>uložení v kasárnách - ponechat na zpětné položení</t>
  </si>
  <si>
    <t>80+33+30=143,0000 [A]</t>
  </si>
  <si>
    <t>23</t>
  </si>
  <si>
    <t>113725</t>
  </si>
  <si>
    <t>FRÉZOVÁNÍ ZPEVNĚNÝCH PLOCH ASFALTOVÝCH, ODVOZ DO 8KM</t>
  </si>
  <si>
    <t>frézování stáv. povrchu nového parkoviště (prvních 8 park. stání)</t>
  </si>
  <si>
    <t>planimetrováno: 102*0,04=4,0800 [A]</t>
  </si>
  <si>
    <t>24</t>
  </si>
  <si>
    <t>121101</t>
  </si>
  <si>
    <t>SEJMUTÍ ORNICE NEBO LESNÍ PŮDY S ODVOZEM DO 1KM</t>
  </si>
  <si>
    <t>použije se na zpětné rozprostření v místě rekultivace a okolí park. ploch</t>
  </si>
  <si>
    <t>(73+19)*0,1=9,2000 [A]</t>
  </si>
  <si>
    <t>položka zahrnuje sejmutí ornice bez ohledu na tloušťku vrstvy a její vodorovnou dopravu  
nezahrnuje uložení na trvalou skládku</t>
  </si>
  <si>
    <t>25</t>
  </si>
  <si>
    <t>123736</t>
  </si>
  <si>
    <t>ODKOP PRO SPOD STAVBU SILNIC A ŽELEZNIC TŘ. I, ODVOZ DO 12KM</t>
  </si>
  <si>
    <t>pro nové konstrukce v místech stáv. nezpevněného povrchu</t>
  </si>
  <si>
    <t>pro nové kce: (73*0,29)+(19*0,29)+(68*0,39)+(114*0,39)+(51*0,39)=117,5500 [A] 
vysvahování u park. stání: 15*1=15,0000 [B] 
Celkem: A+B=132,5500 [C]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</si>
  <si>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</si>
  <si>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26</t>
  </si>
  <si>
    <t>položka se souhlasem investora 
pro případnou sanaci podloží v tl. 0,5 m</t>
  </si>
  <si>
    <t>pro nové kce: (73*0,5)+(19*0,5)+(68*0,5)+(114*0,5)+(51*0,5)=162,5000 [A]</t>
  </si>
  <si>
    <t>27</t>
  </si>
  <si>
    <t>18110</t>
  </si>
  <si>
    <t>ÚPRAVA PLÁNĚ SE ZHUTNĚNÍM V HORNINĚ TŘ. I</t>
  </si>
  <si>
    <t>komunikace: 760=760,0000 [A] 
chodníky: 11=11,0000 [B] 
parkoviště: 335=335,0000 [C] 
Celkem: A+B+C=1 106,0000 [D]</t>
  </si>
  <si>
    <t>položka zahrnuje úpravu pláně včetně vyrovnání výškových rozdílů. Míru zhutnění určuje projekt.</t>
  </si>
  <si>
    <t>28</t>
  </si>
  <si>
    <t>18214</t>
  </si>
  <si>
    <t>ÚPRAVA POVRCHŮ SROVNÁNÍM ÚZEMÍ V TL DO 0,25M</t>
  </si>
  <si>
    <t>zelené plochy, včetně dosypání zeminou v místech rekultivací: 40=40,0000 [A]</t>
  </si>
  <si>
    <t>položka zahrnuje srovnání výškových rozdílů terénu</t>
  </si>
  <si>
    <t>29</t>
  </si>
  <si>
    <t>18234</t>
  </si>
  <si>
    <t>ROZPROSTŘENÍ ORNICE V ROVINĚ V TL DO 0,25M</t>
  </si>
  <si>
    <t>nové zelené plochy, materiál z pol.č.121101: 40=40,0000 [A]</t>
  </si>
  <si>
    <t>položka zahrnuje:  
nutné přemístění ornice z dočasných skládek vzdálených do 50m  
rozprostření ornice v předepsané tloušťce v rovině a ve svahu do 1:5</t>
  </si>
  <si>
    <t>30</t>
  </si>
  <si>
    <t>18241</t>
  </si>
  <si>
    <t>ZALOŽENÍ TRÁVNÍKU RUČNÍM VÝSEVEM</t>
  </si>
  <si>
    <t>nové zelené plochy: 40=40,0000 [A]</t>
  </si>
  <si>
    <t>Zahrnuje dodání předepsané travní směsi, její výsev na ornici, zalévání, první pokosení, to vše bez ohledu na sklon terénu</t>
  </si>
  <si>
    <t>Základy</t>
  </si>
  <si>
    <t>31</t>
  </si>
  <si>
    <t>212635</t>
  </si>
  <si>
    <t>TRATIVODY KOMPL Z TRUB Z PLAST HM DN DO 160MM, RÝHA TŘ I</t>
  </si>
  <si>
    <t>kompletní provedení včetně zemních prací, zásypu a zaústění do vpustí:  
celková dl.: 123=123,0000 [A]</t>
  </si>
  <si>
    <t>Položka platí pro kompletní konstrukce trativodů a zahrnuje zejména:  
- výkop rýhy předepsaného tvaru v dané třídě těžitelnosti, výplň, zásyp trativodu včetně dopravy, uložení přebytečného materiálu, dodávky předepsaného materiálu pro výplň a zásyp  
- zřízení spojovací vrstvy  
- zřízení podkladu a lože trativodu z předepsaného materiálu  
- dodávka a uložení trativodu předepsaného materiálu a profilu  
- obsyp trativodu předepsaným materiálem  
- ukončení trativodu zaústěním do potrubí nebo vodoteče, případně vybudování ukončujícího objektu (kapličky) dle VL  
- veškerý materiál, výrobky a polotovary, včetně mimostaveništní a vnitrostaveništní dopravy  
- nezahrnuje opláštění z geotextilie, fólie</t>
  </si>
  <si>
    <t>32</t>
  </si>
  <si>
    <t>21450</t>
  </si>
  <si>
    <t>SANAČNÍ VRSTVY Z KAMENIVA</t>
  </si>
  <si>
    <t>materiál z pol.č.113131 a 113431 
položka se souhlasem investora 
pro případnou sanaci podloží</t>
  </si>
  <si>
    <t>pro nové kce: 162,5=162,5000 [A] 
odečte se nový materiál z pol.č.21450.02: -47,2=-47,2000 [B] 
Celkem: A+B=115,3000 [C]</t>
  </si>
  <si>
    <t>položka zahrnuje dodávku předepsaného kameniva, mimostaveništní a vnitrostaveništní dopravu a jeho uložení  
není-li v zadávací dokumentaci uvedeno jinak, jedná se o nakupovaný materiál</t>
  </si>
  <si>
    <t>33</t>
  </si>
  <si>
    <t>včetně potřebného materiálu 
položka se souhlasem investora 
pro případnou sanaci podloží</t>
  </si>
  <si>
    <t>pro nové kce: 162,5=162,5000 [A] 
odečte se původní materiál z pol.č.113131 a 113431: -(68,8+46,5)=- 115,3000 [B] 
Celkem: A+B=47,2000 [C]</t>
  </si>
  <si>
    <t>Komunikace</t>
  </si>
  <si>
    <t>34</t>
  </si>
  <si>
    <t>56333</t>
  </si>
  <si>
    <t>VOZOVKOVÉ VRSTVY ZE ŠTĚRKODRTI TL. DO 150MM</t>
  </si>
  <si>
    <t>ŠDa, ŠDb</t>
  </si>
  <si>
    <t>komunikace: 760*2=1 520,0000 [A] 
parkoviště: 335*2=670,0000 [B] 
rozšíření kraje vrstvy: 70*0,25=17,5000 [C] 
Celkem: A+B+C=2 207,5000 [D]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</si>
  <si>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</si>
  <si>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35</t>
  </si>
  <si>
    <t>56334</t>
  </si>
  <si>
    <t>VOZOVKOVÉ VRSTVY ZE ŠTĚRKODRTI TL. DO 200MM</t>
  </si>
  <si>
    <t>oprava chodníků: 11=11,0000 [A]</t>
  </si>
  <si>
    <t>36</t>
  </si>
  <si>
    <t>56362</t>
  </si>
  <si>
    <t>VOZOVKOVÉ VRSTVY Z RECYKLOVANÉHO MATERIÁLU TL DO 100MM</t>
  </si>
  <si>
    <t>oprava chodníku na ZÚ: 9=9,0000 [A]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</si>
  <si>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</si>
  <si>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37</t>
  </si>
  <si>
    <t>572123</t>
  </si>
  <si>
    <t>INFILTRAČNÍ POSTŘIK Z EMULZE DO 1,0KG/M2</t>
  </si>
  <si>
    <t>komunikace: 760=760,0000 [A] 
parkoviště: 335=335,0000 [B] 
Celkem: A+B=1 095,0000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</si>
  <si>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</si>
  <si>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38</t>
  </si>
  <si>
    <t>572213</t>
  </si>
  <si>
    <t>SPOJOVACÍ POSTŘIK Z EMULZE DO 0,5KG/M2</t>
  </si>
  <si>
    <t>komunikace: 760=760,0000 [A] 
parkoviště: 335=335,0000 [B] 
oprava plochy parkoviště: 102=102,0000 [C] 
oprava chodníku na ZÚ: 9=9,0000 [D] 
Celkem: A+B+C+D=1 206,0000 [E]</t>
  </si>
  <si>
    <t>39</t>
  </si>
  <si>
    <t>574A31</t>
  </si>
  <si>
    <t>ASFALTOVÝ BETON PRO OBRUSNÉ VRSTVY ACO 8 TL. 40MM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</si>
  <si>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</si>
  <si>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40</t>
  </si>
  <si>
    <t>574A43</t>
  </si>
  <si>
    <t>ASFALTOVÝ BETON PRO OBRUSNÉ VRSTVY ACO 11 TL. 50MM</t>
  </si>
  <si>
    <t>komunikace: 760=760,0000 [A] 
parkoviště: 335=335,0000 [B] 
oprava plochy parkoviště: 102=102,0000 [C] 
Celkem: A+B+C=1 197,0000 [D]</t>
  </si>
  <si>
    <t>41</t>
  </si>
  <si>
    <t>574E66</t>
  </si>
  <si>
    <t>ASFALTOVÝ BETON PRO PODKLADNÍ VRSTVY ACP 16+, 16S TL. 70MM</t>
  </si>
  <si>
    <t>42</t>
  </si>
  <si>
    <t>582611</t>
  </si>
  <si>
    <t>KRYTY Z BETON DLAŽDIC SE ZÁMKEM ŠEDÝCH TL 60MM DO LOŽE Z KAM</t>
  </si>
  <si>
    <t>včetně lože HDK 4/8 tl. 40 mm  
druh a barvu odsouhlasí investor</t>
  </si>
  <si>
    <t>plocha pro kontejnery: 68=68,0000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</si>
  <si>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</si>
  <si>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43</t>
  </si>
  <si>
    <t>58261A</t>
  </si>
  <si>
    <t>KRYTY Z BETON DLAŽDIC SE ZÁMKEM BAREV RELIÉF TL 60MM DO LOŽE Z KAM</t>
  </si>
  <si>
    <t>varovné pásy: 2=2,0000 [A]</t>
  </si>
  <si>
    <t>44</t>
  </si>
  <si>
    <t>587206</t>
  </si>
  <si>
    <t>PŘEDLÁŽDĚNÍ KRYTU Z BETONOVÝCH DLAŽDIC SE ZÁMKEM</t>
  </si>
  <si>
    <t>včetně lože HDK 4/8 tl. 40 mm</t>
  </si>
  <si>
    <t>chodník: 2+2=4,0000 [A]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</si>
  <si>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</si>
  <si>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45</t>
  </si>
  <si>
    <t>58910</t>
  </si>
  <si>
    <t>VÝPLŇ SPAR ASFALTEM</t>
  </si>
  <si>
    <t>pracovní spáry: 96=96,0000 [A]</t>
  </si>
  <si>
    <t>položka zahrnuje:  
- dodávku předepsaného materiálu  
- vyčištění a výplň spar tímto materiálem</t>
  </si>
  <si>
    <t>Potrubí</t>
  </si>
  <si>
    <t>46</t>
  </si>
  <si>
    <t>87433</t>
  </si>
  <si>
    <t>POTRUBÍ Z TRUB PLASTOVÝCH ODPADNÍCH DN DO 150MM</t>
  </si>
  <si>
    <t>kompletní provedení přípojky nové vpusti včetně podsypu, zásypu a napojení na stávající kanalizaci</t>
  </si>
  <si>
    <t>celková délka: 2=2,0000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</si>
  <si>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</si>
  <si>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47</t>
  </si>
  <si>
    <t>89712</t>
  </si>
  <si>
    <t>VPUSŤ KANALIZAČNÍ ULIČNÍ KOMPLETNÍ Z BETONOVÝCH DÍLCŮ</t>
  </si>
  <si>
    <t>kompletní provedení</t>
  </si>
  <si>
    <t>1=1,0000 [A]</t>
  </si>
  <si>
    <t>položka zahrnuje:  
- dodávku a osazení předepsaných dílů včetně mříže  
- výplň, těsnění  a tmelení spar a spojů,  
- opatření  povrchů  betonu  izolací  proti zemní vlhkosti v částech, kde přijdou do styku se zeminou nebo kamenivem,  
- předepsané podkladní konstrukce</t>
  </si>
  <si>
    <t>48</t>
  </si>
  <si>
    <t>89921</t>
  </si>
  <si>
    <t>VÝŠKOVÁ ÚPRAVA POKLOPŮ</t>
  </si>
  <si>
    <t>kompletní provedení umístění stávajících šachet do nivelety nového povrchu</t>
  </si>
  <si>
    <t>2=2,0000 [A]</t>
  </si>
  <si>
    <t>- položka výškové úpravy zahrnuje všechny nutné práce a materiály pro zvýšení nebo snížení zařízení (včetně nutné úpravy stávajícího povrchu vozovky nebo chodníku).</t>
  </si>
  <si>
    <t>49</t>
  </si>
  <si>
    <t>89922</t>
  </si>
  <si>
    <t>VÝŠKOVÁ ÚPRAVA MŘÍŽÍ</t>
  </si>
  <si>
    <t>kompletní provedení umístění stávajících vpustí do nivelety nového povrchu - vytvoření úžlabí</t>
  </si>
  <si>
    <t>3=3,0000 [A]</t>
  </si>
  <si>
    <t>50</t>
  </si>
  <si>
    <t>89923</t>
  </si>
  <si>
    <t>VÝŠKOVÁ ÚPRAVA KRYCÍCH HRNCŮ</t>
  </si>
  <si>
    <t>kompletní provedení umístění stávajících šoupat, hrnců, atd. do nivelety nového povrchu  
v případě poškození výměna za nové</t>
  </si>
  <si>
    <t>7=7,0000 [A]</t>
  </si>
  <si>
    <t>Ostatní konstrukce a práce</t>
  </si>
  <si>
    <t>51</t>
  </si>
  <si>
    <t>914121</t>
  </si>
  <si>
    <t>DOPRAVNÍ ZNAČKY ZÁKLADNÍ VELIKOSTI OCELOVÉ FÓLIE TŘ 1 - DODÁVKA A MONTÁŽ</t>
  </si>
  <si>
    <t>nové DZ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</si>
  <si>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</t>
  </si>
  <si>
    <t>52</t>
  </si>
  <si>
    <t>914123</t>
  </si>
  <si>
    <t>DOPRAVNÍ ZNAČKY ZÁKLADNÍ VELIKOSTI OCELOVÉ FÓLIE TŘ 1 - DEMONTÁŽ</t>
  </si>
  <si>
    <t>demontáž stávajícího DZ před zahájením prací</t>
  </si>
  <si>
    <t>Položka zahrnuje odstranění, demontáž a odklizení materiálu s odvozem na předepsané místo</t>
  </si>
  <si>
    <t>53</t>
  </si>
  <si>
    <t>914921</t>
  </si>
  <si>
    <t>SLOUPKY A STOJKY DOPRAVNÍCH ZNAČEK Z OCEL TRUBEK DO PATKY - DODÁVKA A MONTÁŽ</t>
  </si>
  <si>
    <t>včetně zabetonování patky: 1=1,0000 [A]</t>
  </si>
  <si>
    <t>položka zahrnuje:  
- sloupky a upevňovací zařízení včetně jejich osazení (betonová patka, zemní práce)  
- u dočasných sloupků a upevňovacích zařízení údržbu po celou dobu trvání funkce, náhradu zničených nebo ztracených kusů, nutnou opravu poškozených částí</t>
  </si>
  <si>
    <t>54</t>
  </si>
  <si>
    <t>914923</t>
  </si>
  <si>
    <t>SLOUPKY A STOJKY DZ Z OCEL TRUBEK DO PATKY DEMONTÁŽ</t>
  </si>
  <si>
    <t>55</t>
  </si>
  <si>
    <t>915211</t>
  </si>
  <si>
    <t>VODOROVNÉ DOPRAVNÍ ZNAČENÍ PLASTEM HLADKÉ - DODÁVKA A POKLÁDKA</t>
  </si>
  <si>
    <t>V10 b: 26*5*0,125=16,2500 [A] 
V10a: 4*2*0,125=1,0000 [B] 
Celkem: A+B=17,2500 [C]</t>
  </si>
  <si>
    <t>položka zahrnuje:  
- dodání a pokládku nátěrového materiálu (měří se pouze natíraná plocha)  
- předznačení a reflexní úpravu</t>
  </si>
  <si>
    <t>56</t>
  </si>
  <si>
    <t>91551</t>
  </si>
  <si>
    <t>VODOROVNÉ DOPRAVNÍ ZNAČENÍ - PŘEDEM PŘIPRAVENÉ SYMBOLY</t>
  </si>
  <si>
    <t>vozíčkář: 1=1,0000 [A]</t>
  </si>
  <si>
    <t>položka zahrnuje:  
- dodání a pokládku předepsaného symbolu  
- zahrnuje předznačení a reflexní úpravu</t>
  </si>
  <si>
    <t>57</t>
  </si>
  <si>
    <t>917212</t>
  </si>
  <si>
    <t>ZÁHONOVÉ OBRUBY Z BETONOVÝCH OBRUBNÍKŮ ŠÍŘ 80MM</t>
  </si>
  <si>
    <t>včetně bet.lože a boční opěry</t>
  </si>
  <si>
    <t>úprava chodníčku: 2+2=4,0000 [A] 
rozhraní ploch pro kontejnery: 19=19,0000 [B] 
Celkem: A+B=23,0000 [C]</t>
  </si>
  <si>
    <t>Položka zahrnuje:  
dodání a pokládku betonových obrubníků o rozměrech předepsaných zadávací dokumentací  
betonové lože i boční betonovou opěrku.</t>
  </si>
  <si>
    <t>58</t>
  </si>
  <si>
    <t>917425</t>
  </si>
  <si>
    <t>CHODNÍKOVÉ OBRUBY Z KAMENNÝCH OBRUBNÍKŮ ŠÍŘ 200MM</t>
  </si>
  <si>
    <t>jedná se pouze o osazení obrub (bez dodávky obrub) 
včetně bet.lože a boční opěry</t>
  </si>
  <si>
    <t>celková délka nově osazených obrub: 155=155,0000 [A]</t>
  </si>
  <si>
    <t>Položka zahrnuje:  
dodání a pokládku kamenných obrubníků o rozměrech předepsaných zadávací dokumentací  
betonové lože i boční betonovou opěrku.</t>
  </si>
  <si>
    <t>59</t>
  </si>
  <si>
    <t>položka se souhlasem investora 
jedná se pouze o případnou dodávku obrub - položka bude fakturována pouze při nutnosti nákupu nových obrub dle skutečnosti</t>
  </si>
  <si>
    <t>celková délka nově osazených obrub: 155=155,0000 [A] 
(kamenné obruby by měl dodat investor stavby)</t>
  </si>
  <si>
    <t>60</t>
  </si>
  <si>
    <t>919112</t>
  </si>
  <si>
    <t>ŘEZÁNÍ ASFALTOVÉHO KRYTU VOZOVEK TL DO 100MM</t>
  </si>
  <si>
    <t>v místech napojení: 60=60,0000 [A]</t>
  </si>
  <si>
    <t>položka zahrnuje řezání vozovkové vrstvy v předepsané tloušťce, včetně spotřeby vody</t>
  </si>
  <si>
    <t>61</t>
  </si>
  <si>
    <t>96687</t>
  </si>
  <si>
    <t>VYBOURÁNÍ ULIČNÍCH VPUSTÍ KOMPLETNÍCH</t>
  </si>
  <si>
    <t>stávající vpust - nová bude o cca 1 m posunuta směrem k obrubě</t>
  </si>
  <si>
    <t>kompletní provedení včetně zaslepení: 1=1,0000 [A]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</si>
  <si>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</si>
  <si>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62</t>
  </si>
  <si>
    <t>R001</t>
  </si>
  <si>
    <t>ODSTRANĚNÍ MĚSTSKÉHO MOBILIÁŘE</t>
  </si>
  <si>
    <t>stáv. mobiliář v ploše stavby: 3=3,0000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</si>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</sst>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6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177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 wrapText="1"/>
    </xf>
    <xf numFmtId="177" fontId="4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horizontal="right" vertical="center"/>
    </xf>
    <xf numFmtId="177" fontId="4" fillId="2" borderId="0" xfId="0" applyNumberFormat="1" applyFont="1" applyFill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177" fontId="4" fillId="2" borderId="3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1"/>
  <sheetViews>
    <sheetView tabSelected="1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0</v>
      </c>
      <c r="B1" s="1"/>
      <c r="C1" s="1"/>
      <c r="D1" s="1"/>
      <c r="E1" s="1"/>
      <c r="F1" s="1"/>
      <c r="G1" s="1"/>
      <c r="H1" s="1"/>
      <c r="I1" s="1"/>
      <c r="P1" t="s">
        <v>11</v>
      </c>
    </row>
    <row r="2" spans="2:16" ht="24.75" customHeight="1">
      <c r="B2" s="1"/>
      <c r="C2" s="1"/>
      <c r="D2" s="1"/>
      <c r="E2" s="2" t="s">
        <v>2</v>
      </c>
      <c r="F2" s="1"/>
      <c r="G2" s="1"/>
      <c r="H2" s="5"/>
      <c r="I2" s="5"/>
      <c r="P2" t="s">
        <v>11</v>
      </c>
    </row>
    <row r="3" spans="1:16" ht="15" customHeight="1">
      <c r="A3" t="s">
        <v>1</v>
      </c>
      <c r="B3" s="8" t="s">
        <v>3</v>
      </c>
      <c r="C3" s="9" t="s">
        <v>4</v>
      </c>
      <c r="D3" s="1"/>
      <c r="E3" s="10" t="s">
        <v>5</v>
      </c>
      <c r="F3" s="1"/>
      <c r="G3" s="4"/>
      <c r="H3" s="3" t="s">
        <v>13</v>
      </c>
      <c r="I3" s="37">
        <f>0+I8+I57+I130+I143+I192+I213</f>
      </c>
      <c r="O3" t="s">
        <v>8</v>
      </c>
      <c r="P3" t="s">
        <v>12</v>
      </c>
    </row>
    <row r="4" spans="1:16" ht="15" customHeight="1">
      <c r="A4" t="s">
        <v>6</v>
      </c>
      <c r="B4" s="12" t="s">
        <v>7</v>
      </c>
      <c r="C4" s="13" t="s">
        <v>13</v>
      </c>
      <c r="D4" s="5"/>
      <c r="E4" s="14" t="s">
        <v>14</v>
      </c>
      <c r="F4" s="5"/>
      <c r="G4" s="5"/>
      <c r="H4" s="15"/>
      <c r="I4" s="15"/>
      <c r="O4" t="s">
        <v>9</v>
      </c>
      <c r="P4" t="s">
        <v>12</v>
      </c>
    </row>
    <row r="5" spans="1:16" ht="12.75" customHeight="1">
      <c r="A5" s="11" t="s">
        <v>15</v>
      </c>
      <c r="B5" s="11" t="s">
        <v>17</v>
      </c>
      <c r="C5" s="11" t="s">
        <v>19</v>
      </c>
      <c r="D5" s="11" t="s">
        <v>20</v>
      </c>
      <c r="E5" s="11" t="s">
        <v>21</v>
      </c>
      <c r="F5" s="11" t="s">
        <v>23</v>
      </c>
      <c r="G5" s="11" t="s">
        <v>25</v>
      </c>
      <c r="H5" s="11" t="s">
        <v>27</v>
      </c>
      <c r="I5" s="11"/>
      <c r="O5" t="s">
        <v>10</v>
      </c>
      <c r="P5" t="s">
        <v>12</v>
      </c>
    </row>
    <row r="6" spans="1:9" ht="12.75" customHeight="1">
      <c r="A6" s="11"/>
      <c r="B6" s="11"/>
      <c r="C6" s="11"/>
      <c r="D6" s="11"/>
      <c r="E6" s="11"/>
      <c r="F6" s="11"/>
      <c r="G6" s="11"/>
      <c r="H6" s="11" t="s">
        <v>28</v>
      </c>
      <c r="I6" s="11" t="s">
        <v>30</v>
      </c>
    </row>
    <row r="7" spans="1:9" ht="12.75" customHeight="1">
      <c r="A7" s="11" t="s">
        <v>16</v>
      </c>
      <c r="B7" s="11" t="s">
        <v>18</v>
      </c>
      <c r="C7" s="11" t="s">
        <v>12</v>
      </c>
      <c r="D7" s="11" t="s">
        <v>11</v>
      </c>
      <c r="E7" s="11" t="s">
        <v>22</v>
      </c>
      <c r="F7" s="11" t="s">
        <v>24</v>
      </c>
      <c r="G7" s="11" t="s">
        <v>26</v>
      </c>
      <c r="H7" s="11" t="s">
        <v>29</v>
      </c>
      <c r="I7" s="11" t="s">
        <v>31</v>
      </c>
    </row>
    <row r="8" spans="1:9" ht="12.75" customHeight="1">
      <c r="A8" s="15" t="s">
        <v>32</v>
      </c>
      <c r="B8" s="15"/>
      <c r="C8" s="20" t="s">
        <v>16</v>
      </c>
      <c r="D8" s="15"/>
      <c r="E8" s="21" t="s">
        <v>33</v>
      </c>
      <c r="F8" s="15"/>
      <c r="G8" s="15"/>
      <c r="H8" s="15"/>
      <c r="I8" s="22">
        <f>0+I9+I13+I17+I21+I25+I29+I33+I37+I41+I45+I49+I53</f>
      </c>
    </row>
    <row r="9" spans="1:16" ht="12.75" customHeight="1">
      <c r="A9" s="19" t="s">
        <v>34</v>
      </c>
      <c r="B9" s="23" t="s">
        <v>18</v>
      </c>
      <c r="C9" s="23" t="s">
        <v>35</v>
      </c>
      <c r="D9" s="19" t="s">
        <v>36</v>
      </c>
      <c r="E9" s="24" t="s">
        <v>37</v>
      </c>
      <c r="F9" s="25" t="s">
        <v>38</v>
      </c>
      <c r="G9" s="26">
        <v>826.4</v>
      </c>
      <c r="H9" s="27">
        <v>0</v>
      </c>
      <c r="I9" s="28">
        <f>ROUND(ROUND(H9,2)*ROUND(G9,3),2)</f>
      </c>
      <c r="O9">
        <f>(I9*21)/100</f>
      </c>
      <c r="P9" t="s">
        <v>12</v>
      </c>
    </row>
    <row r="10" spans="1:5" ht="25.5" customHeight="1">
      <c r="A10" s="29" t="s">
        <v>39</v>
      </c>
      <c r="E10" s="30" t="s">
        <v>40</v>
      </c>
    </row>
    <row r="11" spans="1:5" ht="12.75" customHeight="1">
      <c r="A11" s="31" t="s">
        <v>41</v>
      </c>
      <c r="E11" s="32" t="s">
        <v>42</v>
      </c>
    </row>
    <row r="12" spans="1:5" ht="12.75" customHeight="1">
      <c r="A12" t="s">
        <v>43</v>
      </c>
      <c r="E12" s="30" t="s">
        <v>44</v>
      </c>
    </row>
    <row r="13" spans="1:16" ht="12.75" customHeight="1">
      <c r="A13" s="19" t="s">
        <v>34</v>
      </c>
      <c r="B13" s="23" t="s">
        <v>12</v>
      </c>
      <c r="C13" s="23" t="s">
        <v>45</v>
      </c>
      <c r="D13" s="19" t="s">
        <v>36</v>
      </c>
      <c r="E13" s="24" t="s">
        <v>46</v>
      </c>
      <c r="F13" s="25" t="s">
        <v>47</v>
      </c>
      <c r="G13" s="26">
        <v>1</v>
      </c>
      <c r="H13" s="27">
        <v>0</v>
      </c>
      <c r="I13" s="28">
        <f>ROUND(ROUND(H13,2)*ROUND(G13,3),2)</f>
      </c>
      <c r="O13">
        <f>(I13*21)/100</f>
      </c>
      <c r="P13" t="s">
        <v>12</v>
      </c>
    </row>
    <row r="14" spans="1:5" ht="12.75" customHeight="1">
      <c r="A14" s="29" t="s">
        <v>39</v>
      </c>
      <c r="E14" s="30" t="s">
        <v>48</v>
      </c>
    </row>
    <row r="15" spans="1:5" ht="12.75" customHeight="1">
      <c r="A15" s="31" t="s">
        <v>41</v>
      </c>
      <c r="E15" s="32" t="s">
        <v>36</v>
      </c>
    </row>
    <row r="16" spans="1:5" ht="12.75" customHeight="1">
      <c r="A16" t="s">
        <v>43</v>
      </c>
      <c r="E16" s="30" t="s">
        <v>49</v>
      </c>
    </row>
    <row r="17" spans="1:16" ht="12.75" customHeight="1">
      <c r="A17" s="19" t="s">
        <v>34</v>
      </c>
      <c r="B17" s="23" t="s">
        <v>11</v>
      </c>
      <c r="C17" s="23" t="s">
        <v>50</v>
      </c>
      <c r="D17" s="19" t="s">
        <v>36</v>
      </c>
      <c r="E17" s="24" t="s">
        <v>51</v>
      </c>
      <c r="F17" s="25" t="s">
        <v>47</v>
      </c>
      <c r="G17" s="26">
        <v>1</v>
      </c>
      <c r="H17" s="27">
        <v>0</v>
      </c>
      <c r="I17" s="28">
        <f>ROUND(ROUND(H17,2)*ROUND(G17,3),2)</f>
      </c>
      <c r="O17">
        <f>(I17*21)/100</f>
      </c>
      <c r="P17" t="s">
        <v>12</v>
      </c>
    </row>
    <row r="18" spans="1:5" ht="12.75" customHeight="1">
      <c r="A18" s="29" t="s">
        <v>39</v>
      </c>
      <c r="E18" s="30" t="s">
        <v>52</v>
      </c>
    </row>
    <row r="19" spans="1:5" ht="12.75" customHeight="1">
      <c r="A19" s="31" t="s">
        <v>41</v>
      </c>
      <c r="E19" s="32" t="s">
        <v>36</v>
      </c>
    </row>
    <row r="20" spans="1:5" ht="12.75" customHeight="1">
      <c r="A20" t="s">
        <v>43</v>
      </c>
      <c r="E20" s="30" t="s">
        <v>53</v>
      </c>
    </row>
    <row r="21" spans="1:16" ht="12.75" customHeight="1">
      <c r="A21" s="19" t="s">
        <v>34</v>
      </c>
      <c r="B21" s="23" t="s">
        <v>22</v>
      </c>
      <c r="C21" s="23" t="s">
        <v>54</v>
      </c>
      <c r="D21" s="19" t="s">
        <v>36</v>
      </c>
      <c r="E21" s="24" t="s">
        <v>55</v>
      </c>
      <c r="F21" s="25" t="s">
        <v>47</v>
      </c>
      <c r="G21" s="26">
        <v>1</v>
      </c>
      <c r="H21" s="27">
        <v>0</v>
      </c>
      <c r="I21" s="28">
        <f>ROUND(ROUND(H21,2)*ROUND(G21,3),2)</f>
      </c>
      <c r="O21">
        <f>(I21*21)/100</f>
      </c>
      <c r="P21" t="s">
        <v>12</v>
      </c>
    </row>
    <row r="22" spans="1:5" ht="12.75" customHeight="1">
      <c r="A22" s="29" t="s">
        <v>39</v>
      </c>
      <c r="E22" s="30" t="s">
        <v>56</v>
      </c>
    </row>
    <row r="23" spans="1:5" ht="12.75" customHeight="1">
      <c r="A23" s="31" t="s">
        <v>41</v>
      </c>
      <c r="E23" s="32" t="s">
        <v>36</v>
      </c>
    </row>
    <row r="24" spans="1:5" ht="12.75" customHeight="1">
      <c r="A24" t="s">
        <v>43</v>
      </c>
      <c r="E24" s="30" t="s">
        <v>53</v>
      </c>
    </row>
    <row r="25" spans="1:16" ht="12.75" customHeight="1">
      <c r="A25" s="19" t="s">
        <v>34</v>
      </c>
      <c r="B25" s="23" t="s">
        <v>24</v>
      </c>
      <c r="C25" s="23" t="s">
        <v>57</v>
      </c>
      <c r="D25" s="19" t="s">
        <v>58</v>
      </c>
      <c r="E25" s="24" t="s">
        <v>59</v>
      </c>
      <c r="F25" s="25" t="s">
        <v>47</v>
      </c>
      <c r="G25" s="26">
        <v>1</v>
      </c>
      <c r="H25" s="27">
        <v>0</v>
      </c>
      <c r="I25" s="28">
        <f>ROUND(ROUND(H25,2)*ROUND(G25,3),2)</f>
      </c>
      <c r="O25">
        <f>(I25*21)/100</f>
      </c>
      <c r="P25" t="s">
        <v>12</v>
      </c>
    </row>
    <row r="26" spans="1:5" ht="12.75" customHeight="1">
      <c r="A26" s="29" t="s">
        <v>39</v>
      </c>
      <c r="E26" s="30" t="s">
        <v>60</v>
      </c>
    </row>
    <row r="27" spans="1:5" ht="12.75" customHeight="1">
      <c r="A27" s="31" t="s">
        <v>41</v>
      </c>
      <c r="E27" s="32" t="s">
        <v>36</v>
      </c>
    </row>
    <row r="28" spans="1:5" ht="12.75" customHeight="1">
      <c r="A28" t="s">
        <v>43</v>
      </c>
      <c r="E28" s="30" t="s">
        <v>53</v>
      </c>
    </row>
    <row r="29" spans="1:16" ht="12.75" customHeight="1">
      <c r="A29" s="19" t="s">
        <v>34</v>
      </c>
      <c r="B29" s="23" t="s">
        <v>26</v>
      </c>
      <c r="C29" s="23" t="s">
        <v>57</v>
      </c>
      <c r="D29" s="19" t="s">
        <v>61</v>
      </c>
      <c r="E29" s="24" t="s">
        <v>59</v>
      </c>
      <c r="F29" s="25" t="s">
        <v>62</v>
      </c>
      <c r="G29" s="26">
        <v>26</v>
      </c>
      <c r="H29" s="27">
        <v>0</v>
      </c>
      <c r="I29" s="28">
        <f>ROUND(ROUND(H29,2)*ROUND(G29,3),2)</f>
      </c>
      <c r="O29">
        <f>(I29*21)/100</f>
      </c>
      <c r="P29" t="s">
        <v>12</v>
      </c>
    </row>
    <row r="30" spans="1:5" ht="12.75" customHeight="1">
      <c r="A30" s="29" t="s">
        <v>39</v>
      </c>
      <c r="E30" s="30" t="s">
        <v>63</v>
      </c>
    </row>
    <row r="31" spans="1:5" ht="89.25" customHeight="1">
      <c r="A31" s="31" t="s">
        <v>41</v>
      </c>
      <c r="E31" s="32" t="s">
        <v>64</v>
      </c>
    </row>
    <row r="32" spans="1:5" ht="12.75" customHeight="1">
      <c r="A32" t="s">
        <v>43</v>
      </c>
      <c r="E32" s="30" t="s">
        <v>53</v>
      </c>
    </row>
    <row r="33" spans="1:16" ht="12.75" customHeight="1">
      <c r="A33" s="19" t="s">
        <v>34</v>
      </c>
      <c r="B33" s="23" t="s">
        <v>65</v>
      </c>
      <c r="C33" s="23" t="s">
        <v>66</v>
      </c>
      <c r="D33" s="19" t="s">
        <v>36</v>
      </c>
      <c r="E33" s="24" t="s">
        <v>67</v>
      </c>
      <c r="F33" s="25" t="s">
        <v>68</v>
      </c>
      <c r="G33" s="26">
        <v>16</v>
      </c>
      <c r="H33" s="27">
        <v>0</v>
      </c>
      <c r="I33" s="28">
        <f>ROUND(ROUND(H33,2)*ROUND(G33,3),2)</f>
      </c>
      <c r="O33">
        <f>(I33*21)/100</f>
      </c>
      <c r="P33" t="s">
        <v>12</v>
      </c>
    </row>
    <row r="34" spans="1:5" ht="12.75" customHeight="1">
      <c r="A34" s="29" t="s">
        <v>39</v>
      </c>
      <c r="E34" s="30" t="s">
        <v>69</v>
      </c>
    </row>
    <row r="35" spans="1:5" ht="12.75" customHeight="1">
      <c r="A35" s="31" t="s">
        <v>41</v>
      </c>
      <c r="E35" s="32" t="s">
        <v>36</v>
      </c>
    </row>
    <row r="36" spans="1:5" ht="12.75" customHeight="1">
      <c r="A36" t="s">
        <v>43</v>
      </c>
      <c r="E36" s="30" t="s">
        <v>70</v>
      </c>
    </row>
    <row r="37" spans="1:16" ht="12.75" customHeight="1">
      <c r="A37" s="19" t="s">
        <v>34</v>
      </c>
      <c r="B37" s="23" t="s">
        <v>71</v>
      </c>
      <c r="C37" s="23" t="s">
        <v>72</v>
      </c>
      <c r="D37" s="19" t="s">
        <v>36</v>
      </c>
      <c r="E37" s="24" t="s">
        <v>73</v>
      </c>
      <c r="F37" s="25" t="s">
        <v>47</v>
      </c>
      <c r="G37" s="26">
        <v>1</v>
      </c>
      <c r="H37" s="27">
        <v>0</v>
      </c>
      <c r="I37" s="28">
        <f>ROUND(ROUND(H37,2)*ROUND(G37,3),2)</f>
      </c>
      <c r="O37">
        <f>(I37*21)/100</f>
      </c>
      <c r="P37" t="s">
        <v>12</v>
      </c>
    </row>
    <row r="38" spans="1:5" ht="12.75" customHeight="1">
      <c r="A38" s="29" t="s">
        <v>39</v>
      </c>
      <c r="E38" s="30" t="s">
        <v>74</v>
      </c>
    </row>
    <row r="39" spans="1:5" ht="12.75" customHeight="1">
      <c r="A39" s="31" t="s">
        <v>41</v>
      </c>
      <c r="E39" s="32" t="s">
        <v>36</v>
      </c>
    </row>
    <row r="40" spans="1:5" ht="12.75" customHeight="1">
      <c r="A40" t="s">
        <v>43</v>
      </c>
      <c r="E40" s="30" t="s">
        <v>70</v>
      </c>
    </row>
    <row r="41" spans="1:16" ht="12.75" customHeight="1">
      <c r="A41" s="19" t="s">
        <v>34</v>
      </c>
      <c r="B41" s="23" t="s">
        <v>29</v>
      </c>
      <c r="C41" s="23" t="s">
        <v>75</v>
      </c>
      <c r="D41" s="19" t="s">
        <v>36</v>
      </c>
      <c r="E41" s="24" t="s">
        <v>76</v>
      </c>
      <c r="F41" s="25" t="s">
        <v>47</v>
      </c>
      <c r="G41" s="26">
        <v>1</v>
      </c>
      <c r="H41" s="27">
        <v>0</v>
      </c>
      <c r="I41" s="28">
        <f>ROUND(ROUND(H41,2)*ROUND(G41,3),2)</f>
      </c>
      <c r="O41">
        <f>(I41*21)/100</f>
      </c>
      <c r="P41" t="s">
        <v>12</v>
      </c>
    </row>
    <row r="42" spans="1:5" ht="12.75" customHeight="1">
      <c r="A42" s="29" t="s">
        <v>39</v>
      </c>
      <c r="E42" s="30" t="s">
        <v>77</v>
      </c>
    </row>
    <row r="43" spans="1:5" ht="12.75" customHeight="1">
      <c r="A43" s="31" t="s">
        <v>41</v>
      </c>
      <c r="E43" s="32" t="s">
        <v>36</v>
      </c>
    </row>
    <row r="44" spans="1:5" ht="12.75" customHeight="1">
      <c r="A44" t="s">
        <v>43</v>
      </c>
      <c r="E44" s="30" t="s">
        <v>70</v>
      </c>
    </row>
    <row r="45" spans="1:16" ht="12.75" customHeight="1">
      <c r="A45" s="19" t="s">
        <v>34</v>
      </c>
      <c r="B45" s="23" t="s">
        <v>31</v>
      </c>
      <c r="C45" s="23" t="s">
        <v>78</v>
      </c>
      <c r="D45" s="19" t="s">
        <v>36</v>
      </c>
      <c r="E45" s="24" t="s">
        <v>79</v>
      </c>
      <c r="F45" s="25" t="s">
        <v>47</v>
      </c>
      <c r="G45" s="26">
        <v>1</v>
      </c>
      <c r="H45" s="27">
        <v>0</v>
      </c>
      <c r="I45" s="28">
        <f>ROUND(ROUND(H45,2)*ROUND(G45,3),2)</f>
      </c>
      <c r="O45">
        <f>(I45*21)/100</f>
      </c>
      <c r="P45" t="s">
        <v>12</v>
      </c>
    </row>
    <row r="46" spans="1:5" ht="12.75" customHeight="1">
      <c r="A46" s="29" t="s">
        <v>39</v>
      </c>
      <c r="E46" s="30" t="s">
        <v>80</v>
      </c>
    </row>
    <row r="47" spans="1:5" ht="12.75" customHeight="1">
      <c r="A47" s="31" t="s">
        <v>41</v>
      </c>
      <c r="E47" s="32" t="s">
        <v>36</v>
      </c>
    </row>
    <row r="48" spans="1:5" ht="38.25" customHeight="1">
      <c r="A48" t="s">
        <v>43</v>
      </c>
      <c r="E48" s="30" t="s">
        <v>81</v>
      </c>
    </row>
    <row r="49" spans="1:16" ht="12.75" customHeight="1">
      <c r="A49" s="19" t="s">
        <v>34</v>
      </c>
      <c r="B49" s="23" t="s">
        <v>82</v>
      </c>
      <c r="C49" s="23" t="s">
        <v>83</v>
      </c>
      <c r="D49" s="19" t="s">
        <v>36</v>
      </c>
      <c r="E49" s="24" t="s">
        <v>84</v>
      </c>
      <c r="F49" s="25" t="s">
        <v>47</v>
      </c>
      <c r="G49" s="26">
        <v>1</v>
      </c>
      <c r="H49" s="27">
        <v>0</v>
      </c>
      <c r="I49" s="28">
        <f>ROUND(ROUND(H49,2)*ROUND(G49,3),2)</f>
      </c>
      <c r="O49">
        <f>(I49*21)/100</f>
      </c>
      <c r="P49" t="s">
        <v>12</v>
      </c>
    </row>
    <row r="50" spans="1:5" ht="12.75" customHeight="1">
      <c r="A50" s="29" t="s">
        <v>39</v>
      </c>
      <c r="E50" s="30" t="s">
        <v>85</v>
      </c>
    </row>
    <row r="51" spans="1:5" ht="12.75" customHeight="1">
      <c r="A51" s="31" t="s">
        <v>41</v>
      </c>
      <c r="E51" s="32" t="s">
        <v>36</v>
      </c>
    </row>
    <row r="52" spans="1:5" ht="12.75" customHeight="1">
      <c r="A52" t="s">
        <v>43</v>
      </c>
      <c r="E52" s="30" t="s">
        <v>86</v>
      </c>
    </row>
    <row r="53" spans="1:16" ht="12.75" customHeight="1">
      <c r="A53" s="19" t="s">
        <v>34</v>
      </c>
      <c r="B53" s="23" t="s">
        <v>87</v>
      </c>
      <c r="C53" s="23" t="s">
        <v>88</v>
      </c>
      <c r="D53" s="19" t="s">
        <v>36</v>
      </c>
      <c r="E53" s="24" t="s">
        <v>89</v>
      </c>
      <c r="F53" s="25" t="s">
        <v>47</v>
      </c>
      <c r="G53" s="26">
        <v>1</v>
      </c>
      <c r="H53" s="27">
        <v>0</v>
      </c>
      <c r="I53" s="28">
        <f>ROUND(ROUND(H53,2)*ROUND(G53,3),2)</f>
      </c>
      <c r="O53">
        <f>(I53*21)/100</f>
      </c>
      <c r="P53" t="s">
        <v>12</v>
      </c>
    </row>
    <row r="54" spans="1:5" ht="12.75" customHeight="1">
      <c r="A54" s="29" t="s">
        <v>39</v>
      </c>
      <c r="E54" s="30" t="s">
        <v>90</v>
      </c>
    </row>
    <row r="55" spans="1:5" ht="25.5" customHeight="1">
      <c r="A55" s="31" t="s">
        <v>41</v>
      </c>
      <c r="E55" s="32" t="s">
        <v>91</v>
      </c>
    </row>
    <row r="56" spans="1:5" ht="12.75" customHeight="1">
      <c r="A56" t="s">
        <v>43</v>
      </c>
      <c r="E56" s="30" t="s">
        <v>92</v>
      </c>
    </row>
    <row r="57" spans="1:9" ht="12.75" customHeight="1">
      <c r="A57" s="5" t="s">
        <v>32</v>
      </c>
      <c r="B57" s="5"/>
      <c r="C57" s="35" t="s">
        <v>18</v>
      </c>
      <c r="D57" s="5"/>
      <c r="E57" s="21" t="s">
        <v>93</v>
      </c>
      <c r="F57" s="5"/>
      <c r="G57" s="5"/>
      <c r="H57" s="5"/>
      <c r="I57" s="36">
        <f>0+I58+I62+I66+I70+I74+I78+I82+I86+I90+I94+I98+I102+I106+I110+I114+I118+I122+I126</f>
      </c>
    </row>
    <row r="58" spans="1:16" ht="12.75" customHeight="1">
      <c r="A58" s="19" t="s">
        <v>34</v>
      </c>
      <c r="B58" s="23" t="s">
        <v>94</v>
      </c>
      <c r="C58" s="23" t="s">
        <v>95</v>
      </c>
      <c r="D58" s="19" t="s">
        <v>36</v>
      </c>
      <c r="E58" s="24" t="s">
        <v>96</v>
      </c>
      <c r="F58" s="25" t="s">
        <v>97</v>
      </c>
      <c r="G58" s="26">
        <v>15</v>
      </c>
      <c r="H58" s="27">
        <v>0</v>
      </c>
      <c r="I58" s="28">
        <f>ROUND(ROUND(H58,2)*ROUND(G58,3),2)</f>
      </c>
      <c r="O58">
        <f>(I58*21)/100</f>
      </c>
      <c r="P58" t="s">
        <v>12</v>
      </c>
    </row>
    <row r="59" spans="1:5" ht="12.75" customHeight="1">
      <c r="A59" s="29" t="s">
        <v>39</v>
      </c>
      <c r="E59" s="30" t="s">
        <v>98</v>
      </c>
    </row>
    <row r="60" spans="1:5" ht="12.75" customHeight="1">
      <c r="A60" s="31" t="s">
        <v>41</v>
      </c>
      <c r="E60" s="32" t="s">
        <v>99</v>
      </c>
    </row>
    <row r="61" spans="1:5" ht="38.25" customHeight="1">
      <c r="A61" t="s">
        <v>43</v>
      </c>
      <c r="E61" s="30" t="s">
        <v>100</v>
      </c>
    </row>
    <row r="62" spans="1:16" ht="12.75" customHeight="1">
      <c r="A62" s="19" t="s">
        <v>34</v>
      </c>
      <c r="B62" s="23" t="s">
        <v>101</v>
      </c>
      <c r="C62" s="23" t="s">
        <v>102</v>
      </c>
      <c r="D62" s="19" t="s">
        <v>36</v>
      </c>
      <c r="E62" s="24" t="s">
        <v>103</v>
      </c>
      <c r="F62" s="25" t="s">
        <v>104</v>
      </c>
      <c r="G62" s="26">
        <v>4</v>
      </c>
      <c r="H62" s="27">
        <v>0</v>
      </c>
      <c r="I62" s="28">
        <f>ROUND(ROUND(H62,2)*ROUND(G62,3),2)</f>
      </c>
      <c r="O62">
        <f>(I62*21)/100</f>
      </c>
      <c r="P62" t="s">
        <v>12</v>
      </c>
    </row>
    <row r="63" spans="1:5" ht="12.75" customHeight="1">
      <c r="A63" s="29" t="s">
        <v>39</v>
      </c>
      <c r="E63" s="30" t="s">
        <v>36</v>
      </c>
    </row>
    <row r="64" spans="1:5" ht="12.75" customHeight="1">
      <c r="A64" s="31" t="s">
        <v>41</v>
      </c>
      <c r="E64" s="32" t="s">
        <v>105</v>
      </c>
    </row>
    <row r="65" spans="1:5" ht="114.75" customHeight="1">
      <c r="A65" t="s">
        <v>43</v>
      </c>
      <c r="E65" s="30" t="s">
        <v>106</v>
      </c>
    </row>
    <row r="66" spans="1:16" ht="12.75" customHeight="1">
      <c r="A66" s="19" t="s">
        <v>34</v>
      </c>
      <c r="B66" s="23" t="s">
        <v>107</v>
      </c>
      <c r="C66" s="23" t="s">
        <v>108</v>
      </c>
      <c r="D66" s="19" t="s">
        <v>36</v>
      </c>
      <c r="E66" s="24" t="s">
        <v>109</v>
      </c>
      <c r="F66" s="25" t="s">
        <v>104</v>
      </c>
      <c r="G66" s="26">
        <v>4</v>
      </c>
      <c r="H66" s="27">
        <v>0</v>
      </c>
      <c r="I66" s="28">
        <f>ROUND(ROUND(H66,2)*ROUND(G66,3),2)</f>
      </c>
      <c r="O66">
        <f>(I66*21)/100</f>
      </c>
      <c r="P66" t="s">
        <v>12</v>
      </c>
    </row>
    <row r="67" spans="1:5" ht="12.75" customHeight="1">
      <c r="A67" s="29" t="s">
        <v>39</v>
      </c>
      <c r="E67" s="30" t="s">
        <v>110</v>
      </c>
    </row>
    <row r="68" spans="1:5" ht="12.75" customHeight="1">
      <c r="A68" s="31" t="s">
        <v>41</v>
      </c>
      <c r="E68" s="32" t="s">
        <v>111</v>
      </c>
    </row>
    <row r="69" spans="1:5" ht="63.75" customHeight="1">
      <c r="A69" t="s">
        <v>43</v>
      </c>
      <c r="E69" s="30" t="s">
        <v>112</v>
      </c>
    </row>
    <row r="70" spans="1:16" ht="12.75" customHeight="1">
      <c r="A70" s="19" t="s">
        <v>34</v>
      </c>
      <c r="B70" s="23" t="s">
        <v>113</v>
      </c>
      <c r="C70" s="23" t="s">
        <v>114</v>
      </c>
      <c r="D70" s="19" t="s">
        <v>36</v>
      </c>
      <c r="E70" s="24" t="s">
        <v>115</v>
      </c>
      <c r="F70" s="25" t="s">
        <v>116</v>
      </c>
      <c r="G70" s="26">
        <v>68.8</v>
      </c>
      <c r="H70" s="27">
        <v>0</v>
      </c>
      <c r="I70" s="28">
        <f>ROUND(ROUND(H70,2)*ROUND(G70,3),2)</f>
      </c>
      <c r="O70">
        <f>(I70*0)/100</f>
      </c>
      <c r="P70" t="s">
        <v>16</v>
      </c>
    </row>
    <row r="71" spans="1:5" ht="25.5" customHeight="1">
      <c r="A71" s="29" t="s">
        <v>39</v>
      </c>
      <c r="E71" s="30" t="s">
        <v>117</v>
      </c>
    </row>
    <row r="72" spans="1:5" ht="12.75" customHeight="1">
      <c r="A72" s="31" t="s">
        <v>41</v>
      </c>
      <c r="E72" s="32" t="s">
        <v>118</v>
      </c>
    </row>
    <row r="73" spans="1:5" ht="12.75" customHeight="1">
      <c r="A73" t="s">
        <v>43</v>
      </c>
      <c r="E73" s="30" t="s">
        <v>119</v>
      </c>
    </row>
    <row r="74" spans="1:16" ht="12.75" customHeight="1">
      <c r="A74" s="19" t="s">
        <v>34</v>
      </c>
      <c r="B74" s="23" t="s">
        <v>120</v>
      </c>
      <c r="C74" s="23" t="s">
        <v>121</v>
      </c>
      <c r="D74" s="19" t="s">
        <v>36</v>
      </c>
      <c r="E74" s="24" t="s">
        <v>122</v>
      </c>
      <c r="F74" s="25" t="s">
        <v>116</v>
      </c>
      <c r="G74" s="26">
        <v>9.9</v>
      </c>
      <c r="H74" s="27">
        <v>0</v>
      </c>
      <c r="I74" s="28">
        <f>ROUND(ROUND(H74,2)*ROUND(G74,3),2)</f>
      </c>
      <c r="O74">
        <f>(I74*21)/100</f>
      </c>
      <c r="P74" t="s">
        <v>12</v>
      </c>
    </row>
    <row r="75" spans="1:5" ht="12.75" customHeight="1">
      <c r="A75" s="29" t="s">
        <v>39</v>
      </c>
      <c r="E75" s="30" t="s">
        <v>123</v>
      </c>
    </row>
    <row r="76" spans="1:5" ht="12.75" customHeight="1">
      <c r="A76" s="31" t="s">
        <v>41</v>
      </c>
      <c r="E76" s="32" t="s">
        <v>124</v>
      </c>
    </row>
    <row r="77" spans="1:5" ht="12.75" customHeight="1">
      <c r="A77" t="s">
        <v>43</v>
      </c>
      <c r="E77" s="30" t="s">
        <v>119</v>
      </c>
    </row>
    <row r="78" spans="1:16" ht="12.75" customHeight="1">
      <c r="A78" s="19" t="s">
        <v>34</v>
      </c>
      <c r="B78" s="23" t="s">
        <v>125</v>
      </c>
      <c r="C78" s="23" t="s">
        <v>126</v>
      </c>
      <c r="D78" s="19" t="s">
        <v>36</v>
      </c>
      <c r="E78" s="24" t="s">
        <v>127</v>
      </c>
      <c r="F78" s="25" t="s">
        <v>116</v>
      </c>
      <c r="G78" s="26">
        <v>1.02</v>
      </c>
      <c r="H78" s="27">
        <v>0</v>
      </c>
      <c r="I78" s="28">
        <f>ROUND(ROUND(H78,2)*ROUND(G78,3),2)</f>
      </c>
      <c r="O78">
        <f>(I78*21)/100</f>
      </c>
      <c r="P78" t="s">
        <v>12</v>
      </c>
    </row>
    <row r="79" spans="1:5" ht="12.75" customHeight="1">
      <c r="A79" s="29" t="s">
        <v>39</v>
      </c>
      <c r="E79" s="30" t="s">
        <v>128</v>
      </c>
    </row>
    <row r="80" spans="1:5" ht="51" customHeight="1">
      <c r="A80" s="31" t="s">
        <v>41</v>
      </c>
      <c r="E80" s="32" t="s">
        <v>129</v>
      </c>
    </row>
    <row r="81" spans="1:5" ht="12.75" customHeight="1">
      <c r="A81" t="s">
        <v>43</v>
      </c>
      <c r="E81" s="30" t="s">
        <v>119</v>
      </c>
    </row>
    <row r="82" spans="1:16" ht="12.75" customHeight="1">
      <c r="A82" s="19" t="s">
        <v>34</v>
      </c>
      <c r="B82" s="23" t="s">
        <v>130</v>
      </c>
      <c r="C82" s="23" t="s">
        <v>131</v>
      </c>
      <c r="D82" s="19" t="s">
        <v>36</v>
      </c>
      <c r="E82" s="24" t="s">
        <v>132</v>
      </c>
      <c r="F82" s="25" t="s">
        <v>116</v>
      </c>
      <c r="G82" s="26">
        <v>208.925</v>
      </c>
      <c r="H82" s="27">
        <v>0</v>
      </c>
      <c r="I82" s="28">
        <f>ROUND(ROUND(H82,2)*ROUND(G82,3),2)</f>
      </c>
      <c r="O82">
        <f>(I82*21)/100</f>
      </c>
      <c r="P82" t="s">
        <v>12</v>
      </c>
    </row>
    <row r="83" spans="1:5" ht="25.5" customHeight="1">
      <c r="A83" s="29" t="s">
        <v>39</v>
      </c>
      <c r="E83" s="30" t="s">
        <v>133</v>
      </c>
    </row>
    <row r="84" spans="1:5" ht="63.75" customHeight="1">
      <c r="A84" s="31" t="s">
        <v>41</v>
      </c>
      <c r="E84" s="32" t="s">
        <v>134</v>
      </c>
    </row>
    <row r="85" spans="1:5" ht="12.75" customHeight="1">
      <c r="A85" t="s">
        <v>43</v>
      </c>
      <c r="E85" s="30" t="s">
        <v>119</v>
      </c>
    </row>
    <row r="86" spans="1:16" ht="12.75" customHeight="1">
      <c r="A86" s="19" t="s">
        <v>34</v>
      </c>
      <c r="B86" s="23" t="s">
        <v>135</v>
      </c>
      <c r="C86" s="23" t="s">
        <v>136</v>
      </c>
      <c r="D86" s="19" t="s">
        <v>36</v>
      </c>
      <c r="E86" s="24" t="s">
        <v>137</v>
      </c>
      <c r="F86" s="25" t="s">
        <v>116</v>
      </c>
      <c r="G86" s="26">
        <v>46.52</v>
      </c>
      <c r="H86" s="27">
        <v>0</v>
      </c>
      <c r="I86" s="28">
        <f>ROUND(ROUND(H86,2)*ROUND(G86,3),2)</f>
      </c>
      <c r="O86">
        <f>(I86*21)/100</f>
      </c>
      <c r="P86" t="s">
        <v>12</v>
      </c>
    </row>
    <row r="87" spans="1:5" ht="25.5" customHeight="1">
      <c r="A87" s="29" t="s">
        <v>39</v>
      </c>
      <c r="E87" s="30" t="s">
        <v>138</v>
      </c>
    </row>
    <row r="88" spans="1:5" ht="63.75" customHeight="1">
      <c r="A88" s="31" t="s">
        <v>41</v>
      </c>
      <c r="E88" s="32" t="s">
        <v>139</v>
      </c>
    </row>
    <row r="89" spans="1:5" ht="12.75" customHeight="1">
      <c r="A89" t="s">
        <v>43</v>
      </c>
      <c r="E89" s="30" t="s">
        <v>119</v>
      </c>
    </row>
    <row r="90" spans="1:16" ht="12.75" customHeight="1">
      <c r="A90" s="19" t="s">
        <v>34</v>
      </c>
      <c r="B90" s="23" t="s">
        <v>140</v>
      </c>
      <c r="C90" s="23" t="s">
        <v>141</v>
      </c>
      <c r="D90" s="19" t="s">
        <v>36</v>
      </c>
      <c r="E90" s="24" t="s">
        <v>142</v>
      </c>
      <c r="F90" s="25" t="s">
        <v>62</v>
      </c>
      <c r="G90" s="26">
        <v>21</v>
      </c>
      <c r="H90" s="27">
        <v>0</v>
      </c>
      <c r="I90" s="28">
        <f>ROUND(ROUND(H90,2)*ROUND(G90,3),2)</f>
      </c>
      <c r="O90">
        <f>(I90*21)/100</f>
      </c>
      <c r="P90" t="s">
        <v>12</v>
      </c>
    </row>
    <row r="91" spans="1:5" ht="12.75" customHeight="1">
      <c r="A91" s="29" t="s">
        <v>39</v>
      </c>
      <c r="E91" s="30" t="s">
        <v>36</v>
      </c>
    </row>
    <row r="92" spans="1:5" ht="12.75" customHeight="1">
      <c r="A92" s="31" t="s">
        <v>41</v>
      </c>
      <c r="E92" s="32" t="s">
        <v>143</v>
      </c>
    </row>
    <row r="93" spans="1:5" ht="12.75" customHeight="1">
      <c r="A93" t="s">
        <v>43</v>
      </c>
      <c r="E93" s="30" t="s">
        <v>119</v>
      </c>
    </row>
    <row r="94" spans="1:16" ht="12.75" customHeight="1">
      <c r="A94" s="19" t="s">
        <v>34</v>
      </c>
      <c r="B94" s="23" t="s">
        <v>144</v>
      </c>
      <c r="C94" s="23" t="s">
        <v>145</v>
      </c>
      <c r="D94" s="19" t="s">
        <v>36</v>
      </c>
      <c r="E94" s="24" t="s">
        <v>146</v>
      </c>
      <c r="F94" s="25" t="s">
        <v>62</v>
      </c>
      <c r="G94" s="26">
        <v>143</v>
      </c>
      <c r="H94" s="27">
        <v>0</v>
      </c>
      <c r="I94" s="28">
        <f>ROUND(ROUND(H94,2)*ROUND(G94,3),2)</f>
      </c>
      <c r="O94">
        <f>(I94*21)/100</f>
      </c>
      <c r="P94" t="s">
        <v>12</v>
      </c>
    </row>
    <row r="95" spans="1:5" ht="12.75" customHeight="1">
      <c r="A95" s="29" t="s">
        <v>39</v>
      </c>
      <c r="E95" s="30" t="s">
        <v>147</v>
      </c>
    </row>
    <row r="96" spans="1:5" ht="12.75" customHeight="1">
      <c r="A96" s="31" t="s">
        <v>41</v>
      </c>
      <c r="E96" s="32" t="s">
        <v>148</v>
      </c>
    </row>
    <row r="97" spans="1:5" ht="12.75" customHeight="1">
      <c r="A97" t="s">
        <v>43</v>
      </c>
      <c r="E97" s="30" t="s">
        <v>119</v>
      </c>
    </row>
    <row r="98" spans="1:16" ht="12.75" customHeight="1">
      <c r="A98" s="19" t="s">
        <v>34</v>
      </c>
      <c r="B98" s="23" t="s">
        <v>149</v>
      </c>
      <c r="C98" s="23" t="s">
        <v>150</v>
      </c>
      <c r="D98" s="19" t="s">
        <v>36</v>
      </c>
      <c r="E98" s="24" t="s">
        <v>151</v>
      </c>
      <c r="F98" s="25" t="s">
        <v>116</v>
      </c>
      <c r="G98" s="26">
        <v>4.08</v>
      </c>
      <c r="H98" s="27">
        <v>0</v>
      </c>
      <c r="I98" s="28">
        <f>ROUND(ROUND(H98,2)*ROUND(G98,3),2)</f>
      </c>
      <c r="O98">
        <f>(I98*21)/100</f>
      </c>
      <c r="P98" t="s">
        <v>12</v>
      </c>
    </row>
    <row r="99" spans="1:5" ht="12.75" customHeight="1">
      <c r="A99" s="29" t="s">
        <v>39</v>
      </c>
      <c r="E99" s="30" t="s">
        <v>152</v>
      </c>
    </row>
    <row r="100" spans="1:5" ht="12.75" customHeight="1">
      <c r="A100" s="31" t="s">
        <v>41</v>
      </c>
      <c r="E100" s="32" t="s">
        <v>153</v>
      </c>
    </row>
    <row r="101" spans="1:5" ht="12.75" customHeight="1">
      <c r="A101" t="s">
        <v>43</v>
      </c>
      <c r="E101" s="30" t="s">
        <v>119</v>
      </c>
    </row>
    <row r="102" spans="1:16" ht="12.75" customHeight="1">
      <c r="A102" s="19" t="s">
        <v>34</v>
      </c>
      <c r="B102" s="23" t="s">
        <v>154</v>
      </c>
      <c r="C102" s="23" t="s">
        <v>155</v>
      </c>
      <c r="D102" s="19" t="s">
        <v>36</v>
      </c>
      <c r="E102" s="24" t="s">
        <v>156</v>
      </c>
      <c r="F102" s="25" t="s">
        <v>116</v>
      </c>
      <c r="G102" s="26">
        <v>9.2</v>
      </c>
      <c r="H102" s="27">
        <v>0</v>
      </c>
      <c r="I102" s="28">
        <f>ROUND(ROUND(H102,2)*ROUND(G102,3),2)</f>
      </c>
      <c r="O102">
        <f>(I102*21)/100</f>
      </c>
      <c r="P102" t="s">
        <v>12</v>
      </c>
    </row>
    <row r="103" spans="1:5" ht="12.75" customHeight="1">
      <c r="A103" s="29" t="s">
        <v>39</v>
      </c>
      <c r="E103" s="30" t="s">
        <v>157</v>
      </c>
    </row>
    <row r="104" spans="1:5" ht="12.75" customHeight="1">
      <c r="A104" s="31" t="s">
        <v>41</v>
      </c>
      <c r="E104" s="32" t="s">
        <v>158</v>
      </c>
    </row>
    <row r="105" spans="1:5" ht="25.5" customHeight="1">
      <c r="A105" t="s">
        <v>43</v>
      </c>
      <c r="E105" s="30" t="s">
        <v>159</v>
      </c>
    </row>
    <row r="106" spans="1:16" ht="12.75" customHeight="1">
      <c r="A106" s="19" t="s">
        <v>34</v>
      </c>
      <c r="B106" s="23" t="s">
        <v>160</v>
      </c>
      <c r="C106" s="23" t="s">
        <v>161</v>
      </c>
      <c r="D106" s="19" t="s">
        <v>58</v>
      </c>
      <c r="E106" s="24" t="s">
        <v>162</v>
      </c>
      <c r="F106" s="25" t="s">
        <v>116</v>
      </c>
      <c r="G106" s="26">
        <v>132.55</v>
      </c>
      <c r="H106" s="27">
        <v>0</v>
      </c>
      <c r="I106" s="28">
        <f>ROUND(ROUND(H106,2)*ROUND(G106,3),2)</f>
      </c>
      <c r="O106">
        <f>(I106*21)/100</f>
      </c>
      <c r="P106" t="s">
        <v>12</v>
      </c>
    </row>
    <row r="107" spans="1:5" ht="12.75" customHeight="1">
      <c r="A107" s="29" t="s">
        <v>39</v>
      </c>
      <c r="E107" s="30" t="s">
        <v>163</v>
      </c>
    </row>
    <row r="108" spans="1:5" ht="51" customHeight="1">
      <c r="A108" s="31" t="s">
        <v>41</v>
      </c>
      <c r="E108" s="32" t="s">
        <v>164</v>
      </c>
    </row>
    <row r="109" spans="1:5" ht="293.25" customHeight="1">
      <c r="A109" t="s">
        <v>43</v>
      </c>
      <c r="E109" s="30" t="s">
        <v>165</v>
      </c>
    </row>
    <row r="110" spans="1:16" ht="12.75" customHeight="1">
      <c r="A110" s="19" t="s">
        <v>34</v>
      </c>
      <c r="B110" s="23" t="s">
        <v>166</v>
      </c>
      <c r="C110" s="23" t="s">
        <v>161</v>
      </c>
      <c r="D110" s="19" t="s">
        <v>61</v>
      </c>
      <c r="E110" s="24" t="s">
        <v>162</v>
      </c>
      <c r="F110" s="25" t="s">
        <v>116</v>
      </c>
      <c r="G110" s="26">
        <v>162.5</v>
      </c>
      <c r="H110" s="27">
        <v>0</v>
      </c>
      <c r="I110" s="28">
        <f>ROUND(ROUND(H110,2)*ROUND(G110,3),2)</f>
      </c>
      <c r="O110">
        <f>(I110*21)/100</f>
      </c>
      <c r="P110" t="s">
        <v>12</v>
      </c>
    </row>
    <row r="111" spans="1:5" ht="25.5" customHeight="1">
      <c r="A111" s="29" t="s">
        <v>39</v>
      </c>
      <c r="E111" s="30" t="s">
        <v>167</v>
      </c>
    </row>
    <row r="112" spans="1:5" ht="12.75" customHeight="1">
      <c r="A112" s="31" t="s">
        <v>41</v>
      </c>
      <c r="E112" s="32" t="s">
        <v>168</v>
      </c>
    </row>
    <row r="113" spans="1:5" ht="293.25" customHeight="1">
      <c r="A113" t="s">
        <v>43</v>
      </c>
      <c r="E113" s="30" t="s">
        <v>165</v>
      </c>
    </row>
    <row r="114" spans="1:16" ht="12.75" customHeight="1">
      <c r="A114" s="19" t="s">
        <v>34</v>
      </c>
      <c r="B114" s="23" t="s">
        <v>169</v>
      </c>
      <c r="C114" s="23" t="s">
        <v>170</v>
      </c>
      <c r="D114" s="19" t="s">
        <v>36</v>
      </c>
      <c r="E114" s="24" t="s">
        <v>171</v>
      </c>
      <c r="F114" s="25" t="s">
        <v>97</v>
      </c>
      <c r="G114" s="26">
        <v>1106</v>
      </c>
      <c r="H114" s="27">
        <v>0</v>
      </c>
      <c r="I114" s="28">
        <f>ROUND(ROUND(H114,2)*ROUND(G114,3),2)</f>
      </c>
      <c r="O114">
        <f>(I114*21)/100</f>
      </c>
      <c r="P114" t="s">
        <v>12</v>
      </c>
    </row>
    <row r="115" spans="1:5" ht="12.75" customHeight="1">
      <c r="A115" s="29" t="s">
        <v>39</v>
      </c>
      <c r="E115" s="30" t="s">
        <v>36</v>
      </c>
    </row>
    <row r="116" spans="1:5" ht="63.75" customHeight="1">
      <c r="A116" s="31" t="s">
        <v>41</v>
      </c>
      <c r="E116" s="32" t="s">
        <v>172</v>
      </c>
    </row>
    <row r="117" spans="1:5" ht="12.75" customHeight="1">
      <c r="A117" t="s">
        <v>43</v>
      </c>
      <c r="E117" s="30" t="s">
        <v>173</v>
      </c>
    </row>
    <row r="118" spans="1:16" ht="12.75" customHeight="1">
      <c r="A118" s="19" t="s">
        <v>34</v>
      </c>
      <c r="B118" s="23" t="s">
        <v>174</v>
      </c>
      <c r="C118" s="23" t="s">
        <v>175</v>
      </c>
      <c r="D118" s="19" t="s">
        <v>36</v>
      </c>
      <c r="E118" s="24" t="s">
        <v>176</v>
      </c>
      <c r="F118" s="25" t="s">
        <v>97</v>
      </c>
      <c r="G118" s="26">
        <v>40</v>
      </c>
      <c r="H118" s="27">
        <v>0</v>
      </c>
      <c r="I118" s="28">
        <f>ROUND(ROUND(H118,2)*ROUND(G118,3),2)</f>
      </c>
      <c r="O118">
        <f>(I118*21)/100</f>
      </c>
      <c r="P118" t="s">
        <v>12</v>
      </c>
    </row>
    <row r="119" spans="1:5" ht="12.75" customHeight="1">
      <c r="A119" s="29" t="s">
        <v>39</v>
      </c>
      <c r="E119" s="30" t="s">
        <v>36</v>
      </c>
    </row>
    <row r="120" spans="1:5" ht="12.75" customHeight="1">
      <c r="A120" s="31" t="s">
        <v>41</v>
      </c>
      <c r="E120" s="32" t="s">
        <v>177</v>
      </c>
    </row>
    <row r="121" spans="1:5" ht="12.75" customHeight="1">
      <c r="A121" t="s">
        <v>43</v>
      </c>
      <c r="E121" s="30" t="s">
        <v>178</v>
      </c>
    </row>
    <row r="122" spans="1:16" ht="12.75" customHeight="1">
      <c r="A122" s="19" t="s">
        <v>34</v>
      </c>
      <c r="B122" s="23" t="s">
        <v>179</v>
      </c>
      <c r="C122" s="23" t="s">
        <v>180</v>
      </c>
      <c r="D122" s="19" t="s">
        <v>36</v>
      </c>
      <c r="E122" s="24" t="s">
        <v>181</v>
      </c>
      <c r="F122" s="25" t="s">
        <v>97</v>
      </c>
      <c r="G122" s="26">
        <v>40</v>
      </c>
      <c r="H122" s="27">
        <v>0</v>
      </c>
      <c r="I122" s="28">
        <f>ROUND(ROUND(H122,2)*ROUND(G122,3),2)</f>
      </c>
      <c r="O122">
        <f>(I122*21)/100</f>
      </c>
      <c r="P122" t="s">
        <v>12</v>
      </c>
    </row>
    <row r="123" spans="1:5" ht="12.75" customHeight="1">
      <c r="A123" s="29" t="s">
        <v>39</v>
      </c>
      <c r="E123" s="30" t="s">
        <v>36</v>
      </c>
    </row>
    <row r="124" spans="1:5" ht="12.75" customHeight="1">
      <c r="A124" s="31" t="s">
        <v>41</v>
      </c>
      <c r="E124" s="32" t="s">
        <v>182</v>
      </c>
    </row>
    <row r="125" spans="1:5" ht="38.25" customHeight="1">
      <c r="A125" t="s">
        <v>43</v>
      </c>
      <c r="E125" s="30" t="s">
        <v>183</v>
      </c>
    </row>
    <row r="126" spans="1:16" ht="12.75" customHeight="1">
      <c r="A126" s="19" t="s">
        <v>34</v>
      </c>
      <c r="B126" s="23" t="s">
        <v>184</v>
      </c>
      <c r="C126" s="23" t="s">
        <v>185</v>
      </c>
      <c r="D126" s="19" t="s">
        <v>36</v>
      </c>
      <c r="E126" s="24" t="s">
        <v>186</v>
      </c>
      <c r="F126" s="25" t="s">
        <v>97</v>
      </c>
      <c r="G126" s="26">
        <v>40</v>
      </c>
      <c r="H126" s="27">
        <v>0</v>
      </c>
      <c r="I126" s="28">
        <f>ROUND(ROUND(H126,2)*ROUND(G126,3),2)</f>
      </c>
      <c r="O126">
        <f>(I126*21)/100</f>
      </c>
      <c r="P126" t="s">
        <v>12</v>
      </c>
    </row>
    <row r="127" spans="1:5" ht="12.75" customHeight="1">
      <c r="A127" s="29" t="s">
        <v>39</v>
      </c>
      <c r="E127" s="30" t="s">
        <v>36</v>
      </c>
    </row>
    <row r="128" spans="1:5" ht="12.75" customHeight="1">
      <c r="A128" s="31" t="s">
        <v>41</v>
      </c>
      <c r="E128" s="32" t="s">
        <v>187</v>
      </c>
    </row>
    <row r="129" spans="1:5" ht="12.75" customHeight="1">
      <c r="A129" t="s">
        <v>43</v>
      </c>
      <c r="E129" s="30" t="s">
        <v>188</v>
      </c>
    </row>
    <row r="130" spans="1:9" ht="12.75" customHeight="1">
      <c r="A130" s="5" t="s">
        <v>32</v>
      </c>
      <c r="B130" s="5"/>
      <c r="C130" s="35" t="s">
        <v>12</v>
      </c>
      <c r="D130" s="5"/>
      <c r="E130" s="21" t="s">
        <v>189</v>
      </c>
      <c r="F130" s="5"/>
      <c r="G130" s="5"/>
      <c r="H130" s="5"/>
      <c r="I130" s="36">
        <f>0+I131+I135+I139</f>
      </c>
    </row>
    <row r="131" spans="1:16" ht="12.75" customHeight="1">
      <c r="A131" s="19" t="s">
        <v>34</v>
      </c>
      <c r="B131" s="23" t="s">
        <v>190</v>
      </c>
      <c r="C131" s="23" t="s">
        <v>191</v>
      </c>
      <c r="D131" s="19" t="s">
        <v>36</v>
      </c>
      <c r="E131" s="24" t="s">
        <v>192</v>
      </c>
      <c r="F131" s="25" t="s">
        <v>62</v>
      </c>
      <c r="G131" s="26">
        <v>123</v>
      </c>
      <c r="H131" s="27">
        <v>0</v>
      </c>
      <c r="I131" s="28">
        <f>ROUND(ROUND(H131,2)*ROUND(G131,3),2)</f>
      </c>
      <c r="O131">
        <f>(I131*21)/100</f>
      </c>
      <c r="P131" t="s">
        <v>12</v>
      </c>
    </row>
    <row r="132" spans="1:5" ht="12.75" customHeight="1">
      <c r="A132" s="29" t="s">
        <v>39</v>
      </c>
      <c r="E132" s="30" t="s">
        <v>63</v>
      </c>
    </row>
    <row r="133" spans="1:5" ht="25.5" customHeight="1">
      <c r="A133" s="31" t="s">
        <v>41</v>
      </c>
      <c r="E133" s="32" t="s">
        <v>193</v>
      </c>
    </row>
    <row r="134" spans="1:5" ht="114.75" customHeight="1">
      <c r="A134" t="s">
        <v>43</v>
      </c>
      <c r="E134" s="30" t="s">
        <v>194</v>
      </c>
    </row>
    <row r="135" spans="1:16" ht="12.75" customHeight="1">
      <c r="A135" s="19" t="s">
        <v>34</v>
      </c>
      <c r="B135" s="23" t="s">
        <v>195</v>
      </c>
      <c r="C135" s="23" t="s">
        <v>196</v>
      </c>
      <c r="D135" s="19" t="s">
        <v>58</v>
      </c>
      <c r="E135" s="24" t="s">
        <v>197</v>
      </c>
      <c r="F135" s="25" t="s">
        <v>116</v>
      </c>
      <c r="G135" s="26">
        <v>115.3</v>
      </c>
      <c r="H135" s="27">
        <v>0</v>
      </c>
      <c r="I135" s="28">
        <f>ROUND(ROUND(H135,2)*ROUND(G135,3),2)</f>
      </c>
      <c r="O135">
        <f>(I135*0)/100</f>
      </c>
      <c r="P135" t="s">
        <v>16</v>
      </c>
    </row>
    <row r="136" spans="1:5" ht="38.25" customHeight="1">
      <c r="A136" s="29" t="s">
        <v>39</v>
      </c>
      <c r="E136" s="30" t="s">
        <v>198</v>
      </c>
    </row>
    <row r="137" spans="1:5" ht="63.75" customHeight="1">
      <c r="A137" s="31" t="s">
        <v>41</v>
      </c>
      <c r="E137" s="32" t="s">
        <v>199</v>
      </c>
    </row>
    <row r="138" spans="1:5" ht="25.5" customHeight="1">
      <c r="A138" t="s">
        <v>43</v>
      </c>
      <c r="E138" s="30" t="s">
        <v>200</v>
      </c>
    </row>
    <row r="139" spans="1:16" ht="12.75" customHeight="1">
      <c r="A139" s="19" t="s">
        <v>34</v>
      </c>
      <c r="B139" s="23" t="s">
        <v>201</v>
      </c>
      <c r="C139" s="23" t="s">
        <v>196</v>
      </c>
      <c r="D139" s="19" t="s">
        <v>61</v>
      </c>
      <c r="E139" s="24" t="s">
        <v>197</v>
      </c>
      <c r="F139" s="25" t="s">
        <v>116</v>
      </c>
      <c r="G139" s="26">
        <v>47.2</v>
      </c>
      <c r="H139" s="27">
        <v>0</v>
      </c>
      <c r="I139" s="28">
        <f>ROUND(ROUND(H139,2)*ROUND(G139,3),2)</f>
      </c>
      <c r="O139">
        <f>(I139*21)/100</f>
      </c>
      <c r="P139" t="s">
        <v>12</v>
      </c>
    </row>
    <row r="140" spans="1:5" ht="38.25" customHeight="1">
      <c r="A140" s="29" t="s">
        <v>39</v>
      </c>
      <c r="E140" s="30" t="s">
        <v>202</v>
      </c>
    </row>
    <row r="141" spans="1:5" ht="63.75" customHeight="1">
      <c r="A141" s="31" t="s">
        <v>41</v>
      </c>
      <c r="E141" s="32" t="s">
        <v>203</v>
      </c>
    </row>
    <row r="142" spans="1:5" ht="25.5" customHeight="1">
      <c r="A142" t="s">
        <v>43</v>
      </c>
      <c r="E142" s="30" t="s">
        <v>200</v>
      </c>
    </row>
    <row r="143" spans="1:9" ht="12.75" customHeight="1">
      <c r="A143" s="5" t="s">
        <v>32</v>
      </c>
      <c r="B143" s="5"/>
      <c r="C143" s="35" t="s">
        <v>24</v>
      </c>
      <c r="D143" s="5"/>
      <c r="E143" s="21" t="s">
        <v>204</v>
      </c>
      <c r="F143" s="5"/>
      <c r="G143" s="5"/>
      <c r="H143" s="5"/>
      <c r="I143" s="36">
        <f>0+I144+I148+I152+I156+I160+I164+I168+I172+I176+I180+I184+I188</f>
      </c>
    </row>
    <row r="144" spans="1:16" ht="12.75" customHeight="1">
      <c r="A144" s="19" t="s">
        <v>34</v>
      </c>
      <c r="B144" s="23" t="s">
        <v>205</v>
      </c>
      <c r="C144" s="23" t="s">
        <v>206</v>
      </c>
      <c r="D144" s="19" t="s">
        <v>36</v>
      </c>
      <c r="E144" s="24" t="s">
        <v>207</v>
      </c>
      <c r="F144" s="25" t="s">
        <v>97</v>
      </c>
      <c r="G144" s="26">
        <v>2207.5</v>
      </c>
      <c r="H144" s="27">
        <v>0</v>
      </c>
      <c r="I144" s="28">
        <f>ROUND(ROUND(H144,2)*ROUND(G144,3),2)</f>
      </c>
      <c r="O144">
        <f>(I144*21)/100</f>
      </c>
      <c r="P144" t="s">
        <v>12</v>
      </c>
    </row>
    <row r="145" spans="1:5" ht="12.75" customHeight="1">
      <c r="A145" s="29" t="s">
        <v>39</v>
      </c>
      <c r="E145" s="30" t="s">
        <v>208</v>
      </c>
    </row>
    <row r="146" spans="1:5" ht="63.75" customHeight="1">
      <c r="A146" s="31" t="s">
        <v>41</v>
      </c>
      <c r="E146" s="32" t="s">
        <v>209</v>
      </c>
    </row>
    <row r="147" spans="1:5" ht="51" customHeight="1">
      <c r="A147" t="s">
        <v>43</v>
      </c>
      <c r="E147" s="30" t="s">
        <v>210</v>
      </c>
    </row>
    <row r="148" spans="1:16" ht="12.75" customHeight="1">
      <c r="A148" s="19" t="s">
        <v>34</v>
      </c>
      <c r="B148" s="23" t="s">
        <v>211</v>
      </c>
      <c r="C148" s="23" t="s">
        <v>212</v>
      </c>
      <c r="D148" s="19" t="s">
        <v>36</v>
      </c>
      <c r="E148" s="24" t="s">
        <v>213</v>
      </c>
      <c r="F148" s="25" t="s">
        <v>97</v>
      </c>
      <c r="G148" s="26">
        <v>11</v>
      </c>
      <c r="H148" s="27">
        <v>0</v>
      </c>
      <c r="I148" s="28">
        <f>ROUND(ROUND(H148,2)*ROUND(G148,3),2)</f>
      </c>
      <c r="O148">
        <f>(I148*21)/100</f>
      </c>
      <c r="P148" t="s">
        <v>12</v>
      </c>
    </row>
    <row r="149" spans="1:5" ht="12.75" customHeight="1">
      <c r="A149" s="29" t="s">
        <v>39</v>
      </c>
      <c r="E149" s="30" t="s">
        <v>36</v>
      </c>
    </row>
    <row r="150" spans="1:5" ht="12.75" customHeight="1">
      <c r="A150" s="31" t="s">
        <v>41</v>
      </c>
      <c r="E150" s="32" t="s">
        <v>214</v>
      </c>
    </row>
    <row r="151" spans="1:5" ht="51" customHeight="1">
      <c r="A151" t="s">
        <v>43</v>
      </c>
      <c r="E151" s="30" t="s">
        <v>210</v>
      </c>
    </row>
    <row r="152" spans="1:16" ht="12.75" customHeight="1">
      <c r="A152" s="19" t="s">
        <v>34</v>
      </c>
      <c r="B152" s="23" t="s">
        <v>215</v>
      </c>
      <c r="C152" s="23" t="s">
        <v>216</v>
      </c>
      <c r="D152" s="19" t="s">
        <v>36</v>
      </c>
      <c r="E152" s="24" t="s">
        <v>217</v>
      </c>
      <c r="F152" s="25" t="s">
        <v>97</v>
      </c>
      <c r="G152" s="26">
        <v>9</v>
      </c>
      <c r="H152" s="27">
        <v>0</v>
      </c>
      <c r="I152" s="28">
        <f>ROUND(ROUND(H152,2)*ROUND(G152,3),2)</f>
      </c>
      <c r="O152">
        <f>(I152*0)/100</f>
      </c>
      <c r="P152" t="s">
        <v>16</v>
      </c>
    </row>
    <row r="153" spans="1:5" ht="12.75" customHeight="1">
      <c r="A153" s="29" t="s">
        <v>39</v>
      </c>
      <c r="E153" s="30" t="s">
        <v>36</v>
      </c>
    </row>
    <row r="154" spans="1:5" ht="12.75" customHeight="1">
      <c r="A154" s="31" t="s">
        <v>41</v>
      </c>
      <c r="E154" s="32" t="s">
        <v>218</v>
      </c>
    </row>
    <row r="155" spans="1:5" ht="76.5" customHeight="1">
      <c r="A155" t="s">
        <v>43</v>
      </c>
      <c r="E155" s="30" t="s">
        <v>219</v>
      </c>
    </row>
    <row r="156" spans="1:16" ht="12.75" customHeight="1">
      <c r="A156" s="19" t="s">
        <v>34</v>
      </c>
      <c r="B156" s="23" t="s">
        <v>220</v>
      </c>
      <c r="C156" s="23" t="s">
        <v>221</v>
      </c>
      <c r="D156" s="19" t="s">
        <v>36</v>
      </c>
      <c r="E156" s="24" t="s">
        <v>222</v>
      </c>
      <c r="F156" s="25" t="s">
        <v>97</v>
      </c>
      <c r="G156" s="26">
        <v>1095</v>
      </c>
      <c r="H156" s="27">
        <v>0</v>
      </c>
      <c r="I156" s="28">
        <f>ROUND(ROUND(H156,2)*ROUND(G156,3),2)</f>
      </c>
      <c r="O156">
        <f>(I156*21)/100</f>
      </c>
      <c r="P156" t="s">
        <v>12</v>
      </c>
    </row>
    <row r="157" spans="1:5" ht="12.75" customHeight="1">
      <c r="A157" s="29" t="s">
        <v>39</v>
      </c>
      <c r="E157" s="30" t="s">
        <v>36</v>
      </c>
    </row>
    <row r="158" spans="1:5" ht="51" customHeight="1">
      <c r="A158" s="31" t="s">
        <v>41</v>
      </c>
      <c r="E158" s="32" t="s">
        <v>223</v>
      </c>
    </row>
    <row r="159" spans="1:5" ht="51" customHeight="1">
      <c r="A159" t="s">
        <v>43</v>
      </c>
      <c r="E159" s="30" t="s">
        <v>224</v>
      </c>
    </row>
    <row r="160" spans="1:16" ht="12.75" customHeight="1">
      <c r="A160" s="19" t="s">
        <v>34</v>
      </c>
      <c r="B160" s="23" t="s">
        <v>225</v>
      </c>
      <c r="C160" s="23" t="s">
        <v>226</v>
      </c>
      <c r="D160" s="19" t="s">
        <v>36</v>
      </c>
      <c r="E160" s="24" t="s">
        <v>227</v>
      </c>
      <c r="F160" s="25" t="s">
        <v>97</v>
      </c>
      <c r="G160" s="26">
        <v>1206</v>
      </c>
      <c r="H160" s="27">
        <v>0</v>
      </c>
      <c r="I160" s="28">
        <f>ROUND(ROUND(H160,2)*ROUND(G160,3),2)</f>
      </c>
      <c r="O160">
        <f>(I160*21)/100</f>
      </c>
      <c r="P160" t="s">
        <v>12</v>
      </c>
    </row>
    <row r="161" spans="1:5" ht="12.75" customHeight="1">
      <c r="A161" s="29" t="s">
        <v>39</v>
      </c>
      <c r="E161" s="30" t="s">
        <v>36</v>
      </c>
    </row>
    <row r="162" spans="1:5" ht="76.5" customHeight="1">
      <c r="A162" s="31" t="s">
        <v>41</v>
      </c>
      <c r="E162" s="32" t="s">
        <v>228</v>
      </c>
    </row>
    <row r="163" spans="1:5" ht="51" customHeight="1">
      <c r="A163" t="s">
        <v>43</v>
      </c>
      <c r="E163" s="30" t="s">
        <v>224</v>
      </c>
    </row>
    <row r="164" spans="1:16" ht="12.75" customHeight="1">
      <c r="A164" s="19" t="s">
        <v>34</v>
      </c>
      <c r="B164" s="23" t="s">
        <v>229</v>
      </c>
      <c r="C164" s="23" t="s">
        <v>230</v>
      </c>
      <c r="D164" s="19" t="s">
        <v>36</v>
      </c>
      <c r="E164" s="24" t="s">
        <v>231</v>
      </c>
      <c r="F164" s="25" t="s">
        <v>97</v>
      </c>
      <c r="G164" s="26">
        <v>9</v>
      </c>
      <c r="H164" s="27">
        <v>0</v>
      </c>
      <c r="I164" s="28">
        <f>ROUND(ROUND(H164,2)*ROUND(G164,3),2)</f>
      </c>
      <c r="O164">
        <f>(I164*21)/100</f>
      </c>
      <c r="P164" t="s">
        <v>12</v>
      </c>
    </row>
    <row r="165" spans="1:5" ht="12.75" customHeight="1">
      <c r="A165" s="29" t="s">
        <v>39</v>
      </c>
      <c r="E165" s="30" t="s">
        <v>36</v>
      </c>
    </row>
    <row r="166" spans="1:5" ht="12.75" customHeight="1">
      <c r="A166" s="31" t="s">
        <v>41</v>
      </c>
      <c r="E166" s="32" t="s">
        <v>218</v>
      </c>
    </row>
    <row r="167" spans="1:5" ht="89.25" customHeight="1">
      <c r="A167" t="s">
        <v>43</v>
      </c>
      <c r="E167" s="30" t="s">
        <v>232</v>
      </c>
    </row>
    <row r="168" spans="1:16" ht="12.75" customHeight="1">
      <c r="A168" s="19" t="s">
        <v>34</v>
      </c>
      <c r="B168" s="23" t="s">
        <v>233</v>
      </c>
      <c r="C168" s="23" t="s">
        <v>234</v>
      </c>
      <c r="D168" s="19" t="s">
        <v>36</v>
      </c>
      <c r="E168" s="24" t="s">
        <v>235</v>
      </c>
      <c r="F168" s="25" t="s">
        <v>97</v>
      </c>
      <c r="G168" s="26">
        <v>1197</v>
      </c>
      <c r="H168" s="27">
        <v>0</v>
      </c>
      <c r="I168" s="28">
        <f>ROUND(ROUND(H168,2)*ROUND(G168,3),2)</f>
      </c>
      <c r="O168">
        <f>(I168*21)/100</f>
      </c>
      <c r="P168" t="s">
        <v>12</v>
      </c>
    </row>
    <row r="169" spans="1:5" ht="12.75" customHeight="1">
      <c r="A169" s="29" t="s">
        <v>39</v>
      </c>
      <c r="E169" s="30" t="s">
        <v>36</v>
      </c>
    </row>
    <row r="170" spans="1:5" ht="63.75" customHeight="1">
      <c r="A170" s="31" t="s">
        <v>41</v>
      </c>
      <c r="E170" s="32" t="s">
        <v>236</v>
      </c>
    </row>
    <row r="171" spans="1:5" ht="89.25" customHeight="1">
      <c r="A171" t="s">
        <v>43</v>
      </c>
      <c r="E171" s="30" t="s">
        <v>232</v>
      </c>
    </row>
    <row r="172" spans="1:16" ht="12.75" customHeight="1">
      <c r="A172" s="19" t="s">
        <v>34</v>
      </c>
      <c r="B172" s="23" t="s">
        <v>237</v>
      </c>
      <c r="C172" s="23" t="s">
        <v>238</v>
      </c>
      <c r="D172" s="19" t="s">
        <v>36</v>
      </c>
      <c r="E172" s="24" t="s">
        <v>239</v>
      </c>
      <c r="F172" s="25" t="s">
        <v>97</v>
      </c>
      <c r="G172" s="26">
        <v>1095</v>
      </c>
      <c r="H172" s="27">
        <v>0</v>
      </c>
      <c r="I172" s="28">
        <f>ROUND(ROUND(H172,2)*ROUND(G172,3),2)</f>
      </c>
      <c r="O172">
        <f>(I172*21)/100</f>
      </c>
      <c r="P172" t="s">
        <v>12</v>
      </c>
    </row>
    <row r="173" spans="1:5" ht="12.75" customHeight="1">
      <c r="A173" s="29" t="s">
        <v>39</v>
      </c>
      <c r="E173" s="30" t="s">
        <v>36</v>
      </c>
    </row>
    <row r="174" spans="1:5" ht="51" customHeight="1">
      <c r="A174" s="31" t="s">
        <v>41</v>
      </c>
      <c r="E174" s="32" t="s">
        <v>223</v>
      </c>
    </row>
    <row r="175" spans="1:5" ht="89.25" customHeight="1">
      <c r="A175" t="s">
        <v>43</v>
      </c>
      <c r="E175" s="30" t="s">
        <v>232</v>
      </c>
    </row>
    <row r="176" spans="1:16" ht="12.75" customHeight="1">
      <c r="A176" s="19" t="s">
        <v>34</v>
      </c>
      <c r="B176" s="23" t="s">
        <v>240</v>
      </c>
      <c r="C176" s="23" t="s">
        <v>241</v>
      </c>
      <c r="D176" s="19" t="s">
        <v>36</v>
      </c>
      <c r="E176" s="24" t="s">
        <v>242</v>
      </c>
      <c r="F176" s="25" t="s">
        <v>97</v>
      </c>
      <c r="G176" s="26">
        <v>68</v>
      </c>
      <c r="H176" s="27">
        <v>0</v>
      </c>
      <c r="I176" s="28">
        <f>ROUND(ROUND(H176,2)*ROUND(G176,3),2)</f>
      </c>
      <c r="O176">
        <f>(I176*21)/100</f>
      </c>
      <c r="P176" t="s">
        <v>12</v>
      </c>
    </row>
    <row r="177" spans="1:5" ht="25.5" customHeight="1">
      <c r="A177" s="29" t="s">
        <v>39</v>
      </c>
      <c r="E177" s="30" t="s">
        <v>243</v>
      </c>
    </row>
    <row r="178" spans="1:5" ht="12.75" customHeight="1">
      <c r="A178" s="31" t="s">
        <v>41</v>
      </c>
      <c r="E178" s="32" t="s">
        <v>244</v>
      </c>
    </row>
    <row r="179" spans="1:5" ht="89.25" customHeight="1">
      <c r="A179" t="s">
        <v>43</v>
      </c>
      <c r="E179" s="30" t="s">
        <v>245</v>
      </c>
    </row>
    <row r="180" spans="1:16" ht="12.75" customHeight="1">
      <c r="A180" s="19" t="s">
        <v>34</v>
      </c>
      <c r="B180" s="23" t="s">
        <v>246</v>
      </c>
      <c r="C180" s="23" t="s">
        <v>247</v>
      </c>
      <c r="D180" s="19" t="s">
        <v>36</v>
      </c>
      <c r="E180" s="24" t="s">
        <v>248</v>
      </c>
      <c r="F180" s="25" t="s">
        <v>97</v>
      </c>
      <c r="G180" s="26">
        <v>2</v>
      </c>
      <c r="H180" s="27">
        <v>0</v>
      </c>
      <c r="I180" s="28">
        <f>ROUND(ROUND(H180,2)*ROUND(G180,3),2)</f>
      </c>
      <c r="O180">
        <f>(I180*21)/100</f>
      </c>
      <c r="P180" t="s">
        <v>12</v>
      </c>
    </row>
    <row r="181" spans="1:5" ht="25.5" customHeight="1">
      <c r="A181" s="29" t="s">
        <v>39</v>
      </c>
      <c r="E181" s="30" t="s">
        <v>243</v>
      </c>
    </row>
    <row r="182" spans="1:5" ht="12.75" customHeight="1">
      <c r="A182" s="31" t="s">
        <v>41</v>
      </c>
      <c r="E182" s="32" t="s">
        <v>249</v>
      </c>
    </row>
    <row r="183" spans="1:5" ht="89.25" customHeight="1">
      <c r="A183" t="s">
        <v>43</v>
      </c>
      <c r="E183" s="30" t="s">
        <v>245</v>
      </c>
    </row>
    <row r="184" spans="1:16" ht="12.75" customHeight="1">
      <c r="A184" s="19" t="s">
        <v>34</v>
      </c>
      <c r="B184" s="23" t="s">
        <v>250</v>
      </c>
      <c r="C184" s="23" t="s">
        <v>251</v>
      </c>
      <c r="D184" s="19" t="s">
        <v>36</v>
      </c>
      <c r="E184" s="24" t="s">
        <v>252</v>
      </c>
      <c r="F184" s="25" t="s">
        <v>97</v>
      </c>
      <c r="G184" s="26">
        <v>4</v>
      </c>
      <c r="H184" s="27">
        <v>0</v>
      </c>
      <c r="I184" s="28">
        <f>ROUND(ROUND(H184,2)*ROUND(G184,3),2)</f>
      </c>
      <c r="O184">
        <f>(I184*21)/100</f>
      </c>
      <c r="P184" t="s">
        <v>12</v>
      </c>
    </row>
    <row r="185" spans="1:5" ht="12.75" customHeight="1">
      <c r="A185" s="29" t="s">
        <v>39</v>
      </c>
      <c r="E185" s="30" t="s">
        <v>253</v>
      </c>
    </row>
    <row r="186" spans="1:5" ht="12.75" customHeight="1">
      <c r="A186" s="31" t="s">
        <v>41</v>
      </c>
      <c r="E186" s="32" t="s">
        <v>254</v>
      </c>
    </row>
    <row r="187" spans="1:5" ht="51" customHeight="1">
      <c r="A187" t="s">
        <v>43</v>
      </c>
      <c r="E187" s="30" t="s">
        <v>255</v>
      </c>
    </row>
    <row r="188" spans="1:16" ht="12.75" customHeight="1">
      <c r="A188" s="19" t="s">
        <v>34</v>
      </c>
      <c r="B188" s="23" t="s">
        <v>256</v>
      </c>
      <c r="C188" s="23" t="s">
        <v>257</v>
      </c>
      <c r="D188" s="19" t="s">
        <v>36</v>
      </c>
      <c r="E188" s="24" t="s">
        <v>258</v>
      </c>
      <c r="F188" s="25" t="s">
        <v>62</v>
      </c>
      <c r="G188" s="26">
        <v>96</v>
      </c>
      <c r="H188" s="27">
        <v>0</v>
      </c>
      <c r="I188" s="28">
        <f>ROUND(ROUND(H188,2)*ROUND(G188,3),2)</f>
      </c>
      <c r="O188">
        <f>(I188*21)/100</f>
      </c>
      <c r="P188" t="s">
        <v>12</v>
      </c>
    </row>
    <row r="189" spans="1:5" ht="12.75" customHeight="1">
      <c r="A189" s="29" t="s">
        <v>39</v>
      </c>
      <c r="E189" s="30" t="s">
        <v>36</v>
      </c>
    </row>
    <row r="190" spans="1:5" ht="12.75" customHeight="1">
      <c r="A190" s="31" t="s">
        <v>41</v>
      </c>
      <c r="E190" s="32" t="s">
        <v>259</v>
      </c>
    </row>
    <row r="191" spans="1:5" ht="38.25" customHeight="1">
      <c r="A191" t="s">
        <v>43</v>
      </c>
      <c r="E191" s="30" t="s">
        <v>260</v>
      </c>
    </row>
    <row r="192" spans="1:9" ht="12.75" customHeight="1">
      <c r="A192" s="5" t="s">
        <v>32</v>
      </c>
      <c r="B192" s="5"/>
      <c r="C192" s="35" t="s">
        <v>71</v>
      </c>
      <c r="D192" s="5"/>
      <c r="E192" s="21" t="s">
        <v>261</v>
      </c>
      <c r="F192" s="5"/>
      <c r="G192" s="5"/>
      <c r="H192" s="5"/>
      <c r="I192" s="36">
        <f>0+I193+I197+I201+I205+I209</f>
      </c>
    </row>
    <row r="193" spans="1:16" ht="12.75" customHeight="1">
      <c r="A193" s="19" t="s">
        <v>34</v>
      </c>
      <c r="B193" s="23" t="s">
        <v>262</v>
      </c>
      <c r="C193" s="23" t="s">
        <v>263</v>
      </c>
      <c r="D193" s="19" t="s">
        <v>36</v>
      </c>
      <c r="E193" s="24" t="s">
        <v>264</v>
      </c>
      <c r="F193" s="25" t="s">
        <v>62</v>
      </c>
      <c r="G193" s="26">
        <v>2</v>
      </c>
      <c r="H193" s="27">
        <v>0</v>
      </c>
      <c r="I193" s="28">
        <f>ROUND(ROUND(H193,2)*ROUND(G193,3),2)</f>
      </c>
      <c r="O193">
        <f>(I193*21)/100</f>
      </c>
      <c r="P193" t="s">
        <v>12</v>
      </c>
    </row>
    <row r="194" spans="1:5" ht="12.75" customHeight="1">
      <c r="A194" s="29" t="s">
        <v>39</v>
      </c>
      <c r="E194" s="30" t="s">
        <v>265</v>
      </c>
    </row>
    <row r="195" spans="1:5" ht="12.75" customHeight="1">
      <c r="A195" s="31" t="s">
        <v>41</v>
      </c>
      <c r="E195" s="32" t="s">
        <v>266</v>
      </c>
    </row>
    <row r="196" spans="1:5" ht="165.75" customHeight="1">
      <c r="A196" t="s">
        <v>43</v>
      </c>
      <c r="E196" s="30" t="s">
        <v>267</v>
      </c>
    </row>
    <row r="197" spans="1:16" ht="12.75" customHeight="1">
      <c r="A197" s="19" t="s">
        <v>34</v>
      </c>
      <c r="B197" s="23" t="s">
        <v>268</v>
      </c>
      <c r="C197" s="23" t="s">
        <v>269</v>
      </c>
      <c r="D197" s="19" t="s">
        <v>36</v>
      </c>
      <c r="E197" s="24" t="s">
        <v>270</v>
      </c>
      <c r="F197" s="25" t="s">
        <v>104</v>
      </c>
      <c r="G197" s="26">
        <v>1</v>
      </c>
      <c r="H197" s="27">
        <v>0</v>
      </c>
      <c r="I197" s="28">
        <f>ROUND(ROUND(H197,2)*ROUND(G197,3),2)</f>
      </c>
      <c r="O197">
        <f>(I197*21)/100</f>
      </c>
      <c r="P197" t="s">
        <v>12</v>
      </c>
    </row>
    <row r="198" spans="1:5" ht="12.75" customHeight="1">
      <c r="A198" s="29" t="s">
        <v>39</v>
      </c>
      <c r="E198" s="30" t="s">
        <v>271</v>
      </c>
    </row>
    <row r="199" spans="1:5" ht="12.75" customHeight="1">
      <c r="A199" s="31" t="s">
        <v>41</v>
      </c>
      <c r="E199" s="32" t="s">
        <v>272</v>
      </c>
    </row>
    <row r="200" spans="1:5" ht="63.75" customHeight="1">
      <c r="A200" t="s">
        <v>43</v>
      </c>
      <c r="E200" s="30" t="s">
        <v>273</v>
      </c>
    </row>
    <row r="201" spans="1:16" ht="12.75" customHeight="1">
      <c r="A201" s="19" t="s">
        <v>34</v>
      </c>
      <c r="B201" s="23" t="s">
        <v>274</v>
      </c>
      <c r="C201" s="23" t="s">
        <v>275</v>
      </c>
      <c r="D201" s="19" t="s">
        <v>36</v>
      </c>
      <c r="E201" s="24" t="s">
        <v>276</v>
      </c>
      <c r="F201" s="25" t="s">
        <v>104</v>
      </c>
      <c r="G201" s="26">
        <v>2</v>
      </c>
      <c r="H201" s="27">
        <v>0</v>
      </c>
      <c r="I201" s="28">
        <f>ROUND(ROUND(H201,2)*ROUND(G201,3),2)</f>
      </c>
      <c r="O201">
        <f>(I201*21)/100</f>
      </c>
      <c r="P201" t="s">
        <v>12</v>
      </c>
    </row>
    <row r="202" spans="1:5" ht="12.75" customHeight="1">
      <c r="A202" s="29" t="s">
        <v>39</v>
      </c>
      <c r="E202" s="30" t="s">
        <v>277</v>
      </c>
    </row>
    <row r="203" spans="1:5" ht="12.75" customHeight="1">
      <c r="A203" s="31" t="s">
        <v>41</v>
      </c>
      <c r="E203" s="32" t="s">
        <v>278</v>
      </c>
    </row>
    <row r="204" spans="1:5" ht="12.75" customHeight="1">
      <c r="A204" t="s">
        <v>43</v>
      </c>
      <c r="E204" s="30" t="s">
        <v>279</v>
      </c>
    </row>
    <row r="205" spans="1:16" ht="12.75" customHeight="1">
      <c r="A205" s="19" t="s">
        <v>34</v>
      </c>
      <c r="B205" s="23" t="s">
        <v>280</v>
      </c>
      <c r="C205" s="23" t="s">
        <v>281</v>
      </c>
      <c r="D205" s="19" t="s">
        <v>36</v>
      </c>
      <c r="E205" s="24" t="s">
        <v>282</v>
      </c>
      <c r="F205" s="25" t="s">
        <v>104</v>
      </c>
      <c r="G205" s="26">
        <v>3</v>
      </c>
      <c r="H205" s="27">
        <v>0</v>
      </c>
      <c r="I205" s="28">
        <f>ROUND(ROUND(H205,2)*ROUND(G205,3),2)</f>
      </c>
      <c r="O205">
        <f>(I205*21)/100</f>
      </c>
      <c r="P205" t="s">
        <v>12</v>
      </c>
    </row>
    <row r="206" spans="1:5" ht="12.75" customHeight="1">
      <c r="A206" s="29" t="s">
        <v>39</v>
      </c>
      <c r="E206" s="30" t="s">
        <v>283</v>
      </c>
    </row>
    <row r="207" spans="1:5" ht="12.75" customHeight="1">
      <c r="A207" s="31" t="s">
        <v>41</v>
      </c>
      <c r="E207" s="32" t="s">
        <v>284</v>
      </c>
    </row>
    <row r="208" spans="1:5" ht="12.75" customHeight="1">
      <c r="A208" t="s">
        <v>43</v>
      </c>
      <c r="E208" s="30" t="s">
        <v>279</v>
      </c>
    </row>
    <row r="209" spans="1:16" ht="12.75" customHeight="1">
      <c r="A209" s="19" t="s">
        <v>34</v>
      </c>
      <c r="B209" s="23" t="s">
        <v>285</v>
      </c>
      <c r="C209" s="23" t="s">
        <v>286</v>
      </c>
      <c r="D209" s="19" t="s">
        <v>36</v>
      </c>
      <c r="E209" s="24" t="s">
        <v>287</v>
      </c>
      <c r="F209" s="25" t="s">
        <v>104</v>
      </c>
      <c r="G209" s="26">
        <v>7</v>
      </c>
      <c r="H209" s="27">
        <v>0</v>
      </c>
      <c r="I209" s="28">
        <f>ROUND(ROUND(H209,2)*ROUND(G209,3),2)</f>
      </c>
      <c r="O209">
        <f>(I209*21)/100</f>
      </c>
      <c r="P209" t="s">
        <v>12</v>
      </c>
    </row>
    <row r="210" spans="1:5" ht="25.5" customHeight="1">
      <c r="A210" s="29" t="s">
        <v>39</v>
      </c>
      <c r="E210" s="30" t="s">
        <v>288</v>
      </c>
    </row>
    <row r="211" spans="1:5" ht="12.75" customHeight="1">
      <c r="A211" s="31" t="s">
        <v>41</v>
      </c>
      <c r="E211" s="32" t="s">
        <v>289</v>
      </c>
    </row>
    <row r="212" spans="1:5" ht="12.75" customHeight="1">
      <c r="A212" t="s">
        <v>43</v>
      </c>
      <c r="E212" s="30" t="s">
        <v>279</v>
      </c>
    </row>
    <row r="213" spans="1:9" ht="12.75" customHeight="1">
      <c r="A213" s="5" t="s">
        <v>32</v>
      </c>
      <c r="B213" s="5"/>
      <c r="C213" s="35" t="s">
        <v>29</v>
      </c>
      <c r="D213" s="5"/>
      <c r="E213" s="21" t="s">
        <v>290</v>
      </c>
      <c r="F213" s="5"/>
      <c r="G213" s="5"/>
      <c r="H213" s="5"/>
      <c r="I213" s="36">
        <f>0+I214+I218+I222+I226+I230+I234+I238+I242+I246+I250+I254+I258</f>
      </c>
    </row>
    <row r="214" spans="1:16" ht="12.75" customHeight="1">
      <c r="A214" s="19" t="s">
        <v>34</v>
      </c>
      <c r="B214" s="23" t="s">
        <v>291</v>
      </c>
      <c r="C214" s="23" t="s">
        <v>292</v>
      </c>
      <c r="D214" s="19" t="s">
        <v>36</v>
      </c>
      <c r="E214" s="24" t="s">
        <v>293</v>
      </c>
      <c r="F214" s="25" t="s">
        <v>104</v>
      </c>
      <c r="G214" s="26">
        <v>2</v>
      </c>
      <c r="H214" s="27">
        <v>0</v>
      </c>
      <c r="I214" s="28">
        <f>ROUND(ROUND(H214,2)*ROUND(G214,3),2)</f>
      </c>
      <c r="O214">
        <f>(I214*21)/100</f>
      </c>
      <c r="P214" t="s">
        <v>12</v>
      </c>
    </row>
    <row r="215" spans="1:5" ht="12.75" customHeight="1">
      <c r="A215" s="29" t="s">
        <v>39</v>
      </c>
      <c r="E215" s="30" t="s">
        <v>294</v>
      </c>
    </row>
    <row r="216" spans="1:5" ht="12.75" customHeight="1">
      <c r="A216" s="31" t="s">
        <v>41</v>
      </c>
      <c r="E216" s="32" t="s">
        <v>278</v>
      </c>
    </row>
    <row r="217" spans="1:5" ht="38.25" customHeight="1">
      <c r="A217" t="s">
        <v>43</v>
      </c>
      <c r="E217" s="30" t="s">
        <v>295</v>
      </c>
    </row>
    <row r="218" spans="1:16" ht="12.75" customHeight="1">
      <c r="A218" s="19" t="s">
        <v>34</v>
      </c>
      <c r="B218" s="23" t="s">
        <v>296</v>
      </c>
      <c r="C218" s="23" t="s">
        <v>297</v>
      </c>
      <c r="D218" s="19" t="s">
        <v>36</v>
      </c>
      <c r="E218" s="24" t="s">
        <v>298</v>
      </c>
      <c r="F218" s="25" t="s">
        <v>104</v>
      </c>
      <c r="G218" s="26">
        <v>1</v>
      </c>
      <c r="H218" s="27">
        <v>0</v>
      </c>
      <c r="I218" s="28">
        <f>ROUND(ROUND(H218,2)*ROUND(G218,3),2)</f>
      </c>
      <c r="O218">
        <f>(I218*21)/100</f>
      </c>
      <c r="P218" t="s">
        <v>12</v>
      </c>
    </row>
    <row r="219" spans="1:5" ht="12.75" customHeight="1">
      <c r="A219" s="29" t="s">
        <v>39</v>
      </c>
      <c r="E219" s="30" t="s">
        <v>299</v>
      </c>
    </row>
    <row r="220" spans="1:5" ht="12.75" customHeight="1">
      <c r="A220" s="31" t="s">
        <v>41</v>
      </c>
      <c r="E220" s="32" t="s">
        <v>272</v>
      </c>
    </row>
    <row r="221" spans="1:5" ht="12.75" customHeight="1">
      <c r="A221" t="s">
        <v>43</v>
      </c>
      <c r="E221" s="30" t="s">
        <v>300</v>
      </c>
    </row>
    <row r="222" spans="1:16" ht="12.75" customHeight="1">
      <c r="A222" s="19" t="s">
        <v>34</v>
      </c>
      <c r="B222" s="23" t="s">
        <v>301</v>
      </c>
      <c r="C222" s="23" t="s">
        <v>302</v>
      </c>
      <c r="D222" s="19" t="s">
        <v>36</v>
      </c>
      <c r="E222" s="24" t="s">
        <v>303</v>
      </c>
      <c r="F222" s="25" t="s">
        <v>104</v>
      </c>
      <c r="G222" s="26">
        <v>1</v>
      </c>
      <c r="H222" s="27">
        <v>0</v>
      </c>
      <c r="I222" s="28">
        <f>ROUND(ROUND(H222,2)*ROUND(G222,3),2)</f>
      </c>
      <c r="O222">
        <f>(I222*21)/100</f>
      </c>
      <c r="P222" t="s">
        <v>12</v>
      </c>
    </row>
    <row r="223" spans="1:5" ht="12.75" customHeight="1">
      <c r="A223" s="29" t="s">
        <v>39</v>
      </c>
      <c r="E223" s="30" t="s">
        <v>294</v>
      </c>
    </row>
    <row r="224" spans="1:5" ht="12.75" customHeight="1">
      <c r="A224" s="31" t="s">
        <v>41</v>
      </c>
      <c r="E224" s="32" t="s">
        <v>304</v>
      </c>
    </row>
    <row r="225" spans="1:5" ht="38.25" customHeight="1">
      <c r="A225" t="s">
        <v>43</v>
      </c>
      <c r="E225" s="30" t="s">
        <v>305</v>
      </c>
    </row>
    <row r="226" spans="1:16" ht="12.75" customHeight="1">
      <c r="A226" s="19" t="s">
        <v>34</v>
      </c>
      <c r="B226" s="23" t="s">
        <v>306</v>
      </c>
      <c r="C226" s="23" t="s">
        <v>307</v>
      </c>
      <c r="D226" s="19" t="s">
        <v>36</v>
      </c>
      <c r="E226" s="24" t="s">
        <v>308</v>
      </c>
      <c r="F226" s="25" t="s">
        <v>104</v>
      </c>
      <c r="G226" s="26">
        <v>1</v>
      </c>
      <c r="H226" s="27">
        <v>0</v>
      </c>
      <c r="I226" s="28">
        <f>ROUND(ROUND(H226,2)*ROUND(G226,3),2)</f>
      </c>
      <c r="O226">
        <f>(I226*21)/100</f>
      </c>
      <c r="P226" t="s">
        <v>12</v>
      </c>
    </row>
    <row r="227" spans="1:5" ht="12.75" customHeight="1">
      <c r="A227" s="29" t="s">
        <v>39</v>
      </c>
      <c r="E227" s="30" t="s">
        <v>299</v>
      </c>
    </row>
    <row r="228" spans="1:5" ht="12.75" customHeight="1">
      <c r="A228" s="31" t="s">
        <v>41</v>
      </c>
      <c r="E228" s="32" t="s">
        <v>272</v>
      </c>
    </row>
    <row r="229" spans="1:5" ht="12.75" customHeight="1">
      <c r="A229" t="s">
        <v>43</v>
      </c>
      <c r="E229" s="30" t="s">
        <v>300</v>
      </c>
    </row>
    <row r="230" spans="1:16" ht="12.75" customHeight="1">
      <c r="A230" s="19" t="s">
        <v>34</v>
      </c>
      <c r="B230" s="23" t="s">
        <v>309</v>
      </c>
      <c r="C230" s="23" t="s">
        <v>310</v>
      </c>
      <c r="D230" s="19" t="s">
        <v>36</v>
      </c>
      <c r="E230" s="24" t="s">
        <v>311</v>
      </c>
      <c r="F230" s="25" t="s">
        <v>97</v>
      </c>
      <c r="G230" s="26">
        <v>17.25</v>
      </c>
      <c r="H230" s="27">
        <v>0</v>
      </c>
      <c r="I230" s="28">
        <f>ROUND(ROUND(H230,2)*ROUND(G230,3),2)</f>
      </c>
      <c r="O230">
        <f>(I230*21)/100</f>
      </c>
      <c r="P230" t="s">
        <v>12</v>
      </c>
    </row>
    <row r="231" spans="1:5" ht="12.75" customHeight="1">
      <c r="A231" s="29" t="s">
        <v>39</v>
      </c>
      <c r="E231" s="30" t="s">
        <v>36</v>
      </c>
    </row>
    <row r="232" spans="1:5" ht="51" customHeight="1">
      <c r="A232" s="31" t="s">
        <v>41</v>
      </c>
      <c r="E232" s="32" t="s">
        <v>312</v>
      </c>
    </row>
    <row r="233" spans="1:5" ht="38.25" customHeight="1">
      <c r="A233" t="s">
        <v>43</v>
      </c>
      <c r="E233" s="30" t="s">
        <v>313</v>
      </c>
    </row>
    <row r="234" spans="1:16" ht="12.75" customHeight="1">
      <c r="A234" s="19" t="s">
        <v>34</v>
      </c>
      <c r="B234" s="23" t="s">
        <v>314</v>
      </c>
      <c r="C234" s="23" t="s">
        <v>315</v>
      </c>
      <c r="D234" s="19" t="s">
        <v>36</v>
      </c>
      <c r="E234" s="24" t="s">
        <v>316</v>
      </c>
      <c r="F234" s="25" t="s">
        <v>104</v>
      </c>
      <c r="G234" s="26">
        <v>1</v>
      </c>
      <c r="H234" s="27">
        <v>0</v>
      </c>
      <c r="I234" s="28">
        <f>ROUND(ROUND(H234,2)*ROUND(G234,3),2)</f>
      </c>
      <c r="O234">
        <f>(I234*21)/100</f>
      </c>
      <c r="P234" t="s">
        <v>12</v>
      </c>
    </row>
    <row r="235" spans="1:5" ht="12.75" customHeight="1">
      <c r="A235" s="29" t="s">
        <v>39</v>
      </c>
      <c r="E235" s="30" t="s">
        <v>36</v>
      </c>
    </row>
    <row r="236" spans="1:5" ht="12.75" customHeight="1">
      <c r="A236" s="31" t="s">
        <v>41</v>
      </c>
      <c r="E236" s="32" t="s">
        <v>317</v>
      </c>
    </row>
    <row r="237" spans="1:5" ht="38.25" customHeight="1">
      <c r="A237" t="s">
        <v>43</v>
      </c>
      <c r="E237" s="30" t="s">
        <v>318</v>
      </c>
    </row>
    <row r="238" spans="1:16" ht="12.75" customHeight="1">
      <c r="A238" s="19" t="s">
        <v>34</v>
      </c>
      <c r="B238" s="23" t="s">
        <v>319</v>
      </c>
      <c r="C238" s="23" t="s">
        <v>320</v>
      </c>
      <c r="D238" s="19" t="s">
        <v>36</v>
      </c>
      <c r="E238" s="24" t="s">
        <v>321</v>
      </c>
      <c r="F238" s="25" t="s">
        <v>62</v>
      </c>
      <c r="G238" s="26">
        <v>23</v>
      </c>
      <c r="H238" s="27">
        <v>0</v>
      </c>
      <c r="I238" s="28">
        <f>ROUND(ROUND(H238,2)*ROUND(G238,3),2)</f>
      </c>
      <c r="O238">
        <f>(I238*21)/100</f>
      </c>
      <c r="P238" t="s">
        <v>12</v>
      </c>
    </row>
    <row r="239" spans="1:5" ht="12.75" customHeight="1">
      <c r="A239" s="29" t="s">
        <v>39</v>
      </c>
      <c r="E239" s="30" t="s">
        <v>322</v>
      </c>
    </row>
    <row r="240" spans="1:5" ht="51" customHeight="1">
      <c r="A240" s="31" t="s">
        <v>41</v>
      </c>
      <c r="E240" s="32" t="s">
        <v>323</v>
      </c>
    </row>
    <row r="241" spans="1:5" ht="38.25" customHeight="1">
      <c r="A241" t="s">
        <v>43</v>
      </c>
      <c r="E241" s="30" t="s">
        <v>324</v>
      </c>
    </row>
    <row r="242" spans="1:16" ht="12.75" customHeight="1">
      <c r="A242" s="19" t="s">
        <v>34</v>
      </c>
      <c r="B242" s="23" t="s">
        <v>325</v>
      </c>
      <c r="C242" s="23" t="s">
        <v>326</v>
      </c>
      <c r="D242" s="19" t="s">
        <v>58</v>
      </c>
      <c r="E242" s="24" t="s">
        <v>327</v>
      </c>
      <c r="F242" s="25" t="s">
        <v>62</v>
      </c>
      <c r="G242" s="26">
        <v>155</v>
      </c>
      <c r="H242" s="27">
        <v>0</v>
      </c>
      <c r="I242" s="28">
        <f>ROUND(ROUND(H242,2)*ROUND(G242,3),2)</f>
      </c>
      <c r="O242">
        <f>(I242*21)/100</f>
      </c>
      <c r="P242" t="s">
        <v>12</v>
      </c>
    </row>
    <row r="243" spans="1:5" ht="25.5" customHeight="1">
      <c r="A243" s="29" t="s">
        <v>39</v>
      </c>
      <c r="E243" s="30" t="s">
        <v>328</v>
      </c>
    </row>
    <row r="244" spans="1:5" ht="12.75" customHeight="1">
      <c r="A244" s="31" t="s">
        <v>41</v>
      </c>
      <c r="E244" s="32" t="s">
        <v>329</v>
      </c>
    </row>
    <row r="245" spans="1:5" ht="38.25" customHeight="1">
      <c r="A245" t="s">
        <v>43</v>
      </c>
      <c r="E245" s="30" t="s">
        <v>330</v>
      </c>
    </row>
    <row r="246" spans="1:16" ht="12.75" customHeight="1">
      <c r="A246" s="19" t="s">
        <v>34</v>
      </c>
      <c r="B246" s="23" t="s">
        <v>331</v>
      </c>
      <c r="C246" s="23" t="s">
        <v>326</v>
      </c>
      <c r="D246" s="19" t="s">
        <v>61</v>
      </c>
      <c r="E246" s="24" t="s">
        <v>327</v>
      </c>
      <c r="F246" s="25" t="s">
        <v>62</v>
      </c>
      <c r="G246" s="26">
        <v>155</v>
      </c>
      <c r="H246" s="27">
        <v>0</v>
      </c>
      <c r="I246" s="28">
        <f>ROUND(ROUND(H246,2)*ROUND(G246,3),2)</f>
      </c>
      <c r="O246">
        <f>(I246*21)/100</f>
      </c>
      <c r="P246" t="s">
        <v>12</v>
      </c>
    </row>
    <row r="247" spans="1:5" ht="25.5" customHeight="1">
      <c r="A247" s="29" t="s">
        <v>39</v>
      </c>
      <c r="E247" s="30" t="s">
        <v>332</v>
      </c>
    </row>
    <row r="248" spans="1:5" ht="25.5" customHeight="1">
      <c r="A248" s="31" t="s">
        <v>41</v>
      </c>
      <c r="E248" s="32" t="s">
        <v>333</v>
      </c>
    </row>
    <row r="249" spans="1:5" ht="38.25" customHeight="1">
      <c r="A249" t="s">
        <v>43</v>
      </c>
      <c r="E249" s="30" t="s">
        <v>330</v>
      </c>
    </row>
    <row r="250" spans="1:16" ht="12.75" customHeight="1">
      <c r="A250" s="19" t="s">
        <v>34</v>
      </c>
      <c r="B250" s="23" t="s">
        <v>334</v>
      </c>
      <c r="C250" s="23" t="s">
        <v>335</v>
      </c>
      <c r="D250" s="19" t="s">
        <v>36</v>
      </c>
      <c r="E250" s="24" t="s">
        <v>336</v>
      </c>
      <c r="F250" s="25" t="s">
        <v>62</v>
      </c>
      <c r="G250" s="26">
        <v>60</v>
      </c>
      <c r="H250" s="27">
        <v>0</v>
      </c>
      <c r="I250" s="28">
        <f>ROUND(ROUND(H250,2)*ROUND(G250,3),2)</f>
      </c>
      <c r="O250">
        <f>(I250*21)/100</f>
      </c>
      <c r="P250" t="s">
        <v>12</v>
      </c>
    </row>
    <row r="251" spans="1:5" ht="12.75" customHeight="1">
      <c r="A251" s="29" t="s">
        <v>39</v>
      </c>
      <c r="E251" s="30" t="s">
        <v>36</v>
      </c>
    </row>
    <row r="252" spans="1:5" ht="12.75" customHeight="1">
      <c r="A252" s="31" t="s">
        <v>41</v>
      </c>
      <c r="E252" s="32" t="s">
        <v>337</v>
      </c>
    </row>
    <row r="253" spans="1:5" ht="12.75" customHeight="1">
      <c r="A253" t="s">
        <v>43</v>
      </c>
      <c r="E253" s="30" t="s">
        <v>338</v>
      </c>
    </row>
    <row r="254" spans="1:16" ht="12.75" customHeight="1">
      <c r="A254" s="19" t="s">
        <v>34</v>
      </c>
      <c r="B254" s="23" t="s">
        <v>339</v>
      </c>
      <c r="C254" s="23" t="s">
        <v>340</v>
      </c>
      <c r="D254" s="19" t="s">
        <v>36</v>
      </c>
      <c r="E254" s="24" t="s">
        <v>341</v>
      </c>
      <c r="F254" s="25" t="s">
        <v>104</v>
      </c>
      <c r="G254" s="26">
        <v>1</v>
      </c>
      <c r="H254" s="27">
        <v>0</v>
      </c>
      <c r="I254" s="28">
        <f>ROUND(ROUND(H254,2)*ROUND(G254,3),2)</f>
      </c>
      <c r="O254">
        <f>(I254*21)/100</f>
      </c>
      <c r="P254" t="s">
        <v>12</v>
      </c>
    </row>
    <row r="255" spans="1:5" ht="12.75" customHeight="1">
      <c r="A255" s="29" t="s">
        <v>39</v>
      </c>
      <c r="E255" s="30" t="s">
        <v>342</v>
      </c>
    </row>
    <row r="256" spans="1:5" ht="12.75" customHeight="1">
      <c r="A256" s="31" t="s">
        <v>41</v>
      </c>
      <c r="E256" s="32" t="s">
        <v>343</v>
      </c>
    </row>
    <row r="257" spans="1:5" ht="25.5" customHeight="1">
      <c r="A257" t="s">
        <v>43</v>
      </c>
      <c r="E257" s="30" t="s">
        <v>344</v>
      </c>
    </row>
    <row r="258" spans="1:16" ht="12.75" customHeight="1">
      <c r="A258" s="19" t="s">
        <v>34</v>
      </c>
      <c r="B258" s="23" t="s">
        <v>345</v>
      </c>
      <c r="C258" s="23" t="s">
        <v>346</v>
      </c>
      <c r="D258" s="19" t="s">
        <v>36</v>
      </c>
      <c r="E258" s="24" t="s">
        <v>347</v>
      </c>
      <c r="F258" s="25" t="s">
        <v>104</v>
      </c>
      <c r="G258" s="26">
        <v>3</v>
      </c>
      <c r="H258" s="27">
        <v>0</v>
      </c>
      <c r="I258" s="28">
        <f>ROUND(ROUND(H258,2)*ROUND(G258,3),2)</f>
      </c>
      <c r="O258">
        <f>(I258*21)/100</f>
      </c>
      <c r="P258" t="s">
        <v>12</v>
      </c>
    </row>
    <row r="259" spans="1:5" ht="12.75" customHeight="1">
      <c r="A259" s="29" t="s">
        <v>39</v>
      </c>
      <c r="E259" s="30" t="s">
        <v>36</v>
      </c>
    </row>
    <row r="260" spans="1:5" ht="12.75" customHeight="1">
      <c r="A260" s="31" t="s">
        <v>41</v>
      </c>
      <c r="E260" s="32" t="s">
        <v>348</v>
      </c>
    </row>
    <row r="261" spans="1:5" ht="63.75" customHeight="1">
      <c r="A261" t="s">
        <v>43</v>
      </c>
      <c r="E261" s="30" t="s">
        <v>349</v>
      </c>
    </row>
  </sheetData>
  <sheetProtection password="8A91"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