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6" activeTab="0"/>
  </bookViews>
  <sheets>
    <sheet name="POLOŽKY SOUPISu PRACÍ" sheetId="1" r:id="rId1"/>
    <sheet name="REKAPITULACE" sheetId="2" r:id="rId2"/>
  </sheets>
  <definedNames>
    <definedName name="Excel_BuiltIn_Print_Titles_2">#REF!</definedName>
    <definedName name="_xlnm.Print_Titles" localSheetId="0">'POLOŽKY SOUPISu PRACÍ'!$1:$6</definedName>
  </definedNames>
  <calcPr fullCalcOnLoad="1"/>
</workbook>
</file>

<file path=xl/sharedStrings.xml><?xml version="1.0" encoding="utf-8"?>
<sst xmlns="http://schemas.openxmlformats.org/spreadsheetml/2006/main" count="228" uniqueCount="177">
  <si>
    <t>POLOŽKY SOUPISU PRACÍ</t>
  </si>
  <si>
    <t>OTSKP – SPK 2012</t>
  </si>
  <si>
    <t>Stavba :</t>
  </si>
  <si>
    <t>Rekonstrukce MK Vyšehradská, Český Krumlov</t>
  </si>
  <si>
    <t>Poř. č.</t>
  </si>
  <si>
    <t>Položka</t>
  </si>
  <si>
    <t>Text</t>
  </si>
  <si>
    <t>M.J.</t>
  </si>
  <si>
    <t>Počet M.J.</t>
  </si>
  <si>
    <t>Jednotková cena</t>
  </si>
  <si>
    <t>Celkem</t>
  </si>
  <si>
    <t>Kč</t>
  </si>
  <si>
    <t>01 – Smluvní  požadavky</t>
  </si>
  <si>
    <t>014101</t>
  </si>
  <si>
    <t>POPLATKY ZA SKLÁDKU</t>
  </si>
  <si>
    <t>T</t>
  </si>
  <si>
    <t>- odvoz materiálu : 259m3 x 2,6 = 673,4 t</t>
  </si>
  <si>
    <t>položka č.113435</t>
  </si>
  <si>
    <t>01 – Smluvní  požadavky  C E L K E M</t>
  </si>
  <si>
    <t>02 – Požadavky objednatele</t>
  </si>
  <si>
    <t>02620</t>
  </si>
  <si>
    <t>ZKOUŠENÍ KONSTRUKCÍ A PRACÍ NEZÁVISLOU ZKUŠEBNOU</t>
  </si>
  <si>
    <t>kus</t>
  </si>
  <si>
    <t xml:space="preserve"> zkoušky nových konstrukcí</t>
  </si>
  <si>
    <t>OSTATNÍ POŽADAVKY – ZEMĚMĚŘIČSKÁ MĚŘENÍ</t>
  </si>
  <si>
    <t>hm</t>
  </si>
  <si>
    <t>- vytýčení stávajících sítí technického vybavení před zahájením stavebních prací</t>
  </si>
  <si>
    <t>02911</t>
  </si>
  <si>
    <t>OSTATNÍ POŽADAVKY - GEODETICKÉ ZAMĚŘENÍ</t>
  </si>
  <si>
    <t>- zaměření skutečného provedení stavby</t>
  </si>
  <si>
    <t>02720</t>
  </si>
  <si>
    <t>POMOC PRÁCE ZŘÍZ NEBO ZAJIŠŤ REGULACI A OCHRANU DOPRAVY</t>
  </si>
  <si>
    <t>- osazení přechodného dopravního značení (viz DIO)včetně odsouhlasení s DI Policie ČR a ODaSH MěÚ Č.K.</t>
  </si>
  <si>
    <t>02 – Požadavky objednatele  C E L K E M</t>
  </si>
  <si>
    <t>HSV – 1 – Zemní  práce</t>
  </si>
  <si>
    <t>KÁCENÍ STROMŮ D KMENE DO 0,5M S ODSTRANĚNÍM PAŘEZŮ</t>
  </si>
  <si>
    <t>ODSTRANĚNÍ CHODNÍKOVÝCH OBRUBNÍKŮ BETONOVÝCH, ODVOZ DO 5KM</t>
  </si>
  <si>
    <t xml:space="preserve">m </t>
  </si>
  <si>
    <t>ODSTRANĚNÍ KRYTU CHODNÍKŮ Z DLAŽDIC VČETNĚ PODKLADU, ODVOZ DO 8KM</t>
  </si>
  <si>
    <t>m2</t>
  </si>
  <si>
    <t>ODSTRAN PODKL VOZOVEK A CHOD Z KAMEN. NESTMEL. ODVOZ DO 8KM</t>
  </si>
  <si>
    <t>m3</t>
  </si>
  <si>
    <t>359x4,8x0,40 = 689,28 m3</t>
  </si>
  <si>
    <t>ODSTRAN KRYTU VOZ A CHOD S ASF.POJIVEM VČ.PODKL., ODVOZ DO 8KM</t>
  </si>
  <si>
    <t>359x4,8x0,15 = 258,48 m3</t>
  </si>
  <si>
    <t>v místě parkoviště na KÚ  :  74x0,15 = 11,1m3</t>
  </si>
  <si>
    <t>ODKOP PRO SPOD STAVBU SILNIC A ŽELEZNIC TŘ. III, ODVOZ DO 8KM</t>
  </si>
  <si>
    <t>pro plnou kci vozovky v místě parkoviště : 74x0,4 = 29,6m3</t>
  </si>
  <si>
    <t>v ploše MK v prům.tl.0,15m : 1441x0,15 + 359x0,5x2x0,15 = 216,15+53,85 = 270m3</t>
  </si>
  <si>
    <t>HLOUBENÍ JAM ZAPAŽ I NEZAPAŽ TŘ. III, ODVOZ DO 8KM</t>
  </si>
  <si>
    <t>zemní práce – vsakovací jáma : 2,0x2,0x2,0 = 8m3</t>
  </si>
  <si>
    <t>ZEMNÍ KRAJNICE A DOSYPÁVKY SE ZHUTNĚNÍM</t>
  </si>
  <si>
    <t>dosypání krajnic : 0,025x2x358 = 17,9</t>
  </si>
  <si>
    <t>v místě celé kce vozovky : 1441+359x0,5x2 = 1800 m2</t>
  </si>
  <si>
    <t>v místě parkoviště : 74 m2</t>
  </si>
  <si>
    <t>ROZPROSTŘENÍ ORNICE V ROVINĚ</t>
  </si>
  <si>
    <t>podél MK v celé délce : 657x0,1 = 65,7m3</t>
  </si>
  <si>
    <t>HSV – 1 – Zemní  práce  C E L K E M</t>
  </si>
  <si>
    <t>HSV –2 –Základy</t>
  </si>
  <si>
    <t>TRATIVODY KOMPLET Z TRUB NEKOV DN DO 100MM, RÝHA TŘ.III</t>
  </si>
  <si>
    <t>- od KÚ do UV   :  81m</t>
  </si>
  <si>
    <t>HSV – 2 – Základy  C E L K E M</t>
  </si>
  <si>
    <t>HSV – 5 – Komunikace</t>
  </si>
  <si>
    <t>56333a</t>
  </si>
  <si>
    <t>VOZOVKOVÉ VRSTVY ZE ŠTĚRKODRTI TL. DO 150MM</t>
  </si>
  <si>
    <t>- ŠDa 0/63</t>
  </si>
  <si>
    <t xml:space="preserve">1441+359x0,75x2+74+9*0,75*2 = 1441 + 538,5 + 13,5 = 1993m2 </t>
  </si>
  <si>
    <t>131,2m2  pro vjezdy</t>
  </si>
  <si>
    <t xml:space="preserve">c e l k e m  :  1993 + 131,2 = 2124,2m2 </t>
  </si>
  <si>
    <t>56333b</t>
  </si>
  <si>
    <t>- ŠDa 0/32</t>
  </si>
  <si>
    <t xml:space="preserve">1441+359x0,5x2+74+9*0,5*2 = 1441 + 359 + 9 = 1809m2 </t>
  </si>
  <si>
    <t xml:space="preserve">c e l k e m  :  1809 + 131,2 = 1940,2m2 </t>
  </si>
  <si>
    <t>ASFALTOVÝ BETON TŘ.I TL. 50MM</t>
  </si>
  <si>
    <t xml:space="preserve">- ACO 11    tl. 50 mm    :  1441 + 74 = 1515 m2 </t>
  </si>
  <si>
    <t>ASFALTOVÝ BETON TŘ.II TL. 50MM</t>
  </si>
  <si>
    <t xml:space="preserve"> - ACL 22   tl. 50Mm    :    1441 + 359x0,1x2 + 74 + 9x0,1x2 = 1441 + 71,8 + 74 + 1,8 = 1588,6m2 </t>
  </si>
  <si>
    <t>INFILTRAČNÍ POSTŘIK ASFALTOVÝ DO 1,0KG/M2</t>
  </si>
  <si>
    <t>- PI E 0,5 kg/m2</t>
  </si>
  <si>
    <t>SPOJOVACÍ POSTŘIK Z ASFALTU DO 0,5KG/M2</t>
  </si>
  <si>
    <t>- PS E 0,2 kg/m2</t>
  </si>
  <si>
    <t>KRYTY Z BETON DLAŽDIC SE ZÁMKEM ŠEDÝCH TL.80MM DO LOŽE Z KAM</t>
  </si>
  <si>
    <t>- vjezdy</t>
  </si>
  <si>
    <t>- zpomalovací polštáře</t>
  </si>
  <si>
    <t>VÝPLŇ SPAR ASFALTEM</t>
  </si>
  <si>
    <t>m</t>
  </si>
  <si>
    <t>- v místě nových pracovních spár, podél obruby</t>
  </si>
  <si>
    <t>HSV – 5 – Komunikace  C E L K E M</t>
  </si>
  <si>
    <t>PSV – 7 – Přidružená stavební výroba</t>
  </si>
  <si>
    <t>OPLOCENÍ Z DRÁTĚNÉHO PLETIVA POTAŽENÉHO PLASTEM</t>
  </si>
  <si>
    <t>včetně napínacího drátu a rozebrání původního oplocení v dl.19m</t>
  </si>
  <si>
    <t xml:space="preserve"> dl.26m, výška 1,6m – to je 41,6m2</t>
  </si>
  <si>
    <t xml:space="preserve">PSV – 7 – Přidružená stavební výroba  C E L K E M   </t>
  </si>
  <si>
    <t>HSV –8 –Potrubí</t>
  </si>
  <si>
    <t>VPUSŤ KANALIZAČNÍ ULIČNÍ KOMPLETNÍ Z BETON DÍLŮ</t>
  </si>
  <si>
    <t>- kompletní provedení v km 0,280 vpravo včetně přípojky DN 200 v dl.6m</t>
  </si>
  <si>
    <t>JÍMKY PRO VSAKOVÁNÍ DEŠŤOVÝCH VOD</t>
  </si>
  <si>
    <t>- kompletní provedení včetně vyplnění ŠD 32+63 a separační geotextilií</t>
  </si>
  <si>
    <t>HSV – 8 – Potrubí  C E L K E M</t>
  </si>
  <si>
    <t>HSV – 9 – Ostatní konstrukce a práce</t>
  </si>
  <si>
    <t>OCELOVÉ SILNIČNÍ SVODIDLO JEDNOSTRANNÉ SLOUPKY DO 2M POZINK</t>
  </si>
  <si>
    <t>DOP.ZN.ZÁKL.VEL.HLINÍK, FÓLIE TŘ.2 – DOD A MONTÁŽ</t>
  </si>
  <si>
    <t>SLOUPKY A STOJKY DZ Z OCEL TRUB.POZINK DO PATKY- DOD A MONTÁŽ</t>
  </si>
  <si>
    <t>ZÁHONOVÉ OBRUBY Z BETONOVÝCH OBRUBNÍKŮ</t>
  </si>
  <si>
    <t xml:space="preserve">- podél vjezdů vlevo : 4+3+5+3+3+2+7+3+1+3+4+5+5+3,5+1,2+3 = 65,7 m </t>
  </si>
  <si>
    <t xml:space="preserve">- podél vjezdů vpravo : 3+3+3+2+2+3+3+3+3+7+3+4+4,5+6+10,5+5,5 = 65,5 m </t>
  </si>
  <si>
    <t xml:space="preserve">   c e l k e m    :    65,7 + 65,5 = 131,2 m </t>
  </si>
  <si>
    <t>CHODNÍKOVÉ OBRUBY Z BETONOVÝCH OBRUBNÍKŮ</t>
  </si>
  <si>
    <t xml:space="preserve">- včetně lože a boční opěry z betonu  359x2 = 718 m </t>
  </si>
  <si>
    <t>- u parkoviště 18+20 = 38m</t>
  </si>
  <si>
    <t>Celkem   :   718+38 = 756m</t>
  </si>
  <si>
    <t>ŘEZÁNÍ ASFALTOVÉHO KRYTU VOZOVEK TL DO 100MM</t>
  </si>
  <si>
    <t>756+8,5 = 764,5m</t>
  </si>
  <si>
    <t>HSV – 9 – Ostatní konstrukce a práce   C E L K E M</t>
  </si>
  <si>
    <t>C E L K E M   v Kč</t>
  </si>
  <si>
    <t>REKAPITULACE SOUPISU PRACÍ</t>
  </si>
  <si>
    <t>OTSKP – SPK</t>
  </si>
  <si>
    <t>Stavební objekt</t>
  </si>
  <si>
    <t>N  á   z   e   v</t>
  </si>
  <si>
    <t>STAVEBNÍ NÁKLADY CELKEM</t>
  </si>
  <si>
    <t>ZÁKLAD DANĚ DPH 21%</t>
  </si>
  <si>
    <t>DAŇ DPH 21%</t>
  </si>
  <si>
    <t>C E L K O V É    S T A V E B N Í     N Á K L A D Y     v Kč</t>
  </si>
  <si>
    <t>SLOUP VO KOMPLET VČETNĚ KABELU A ZEM.PÁSKU</t>
  </si>
  <si>
    <t>SEJMUTÍ ORNICE NEBO LESNÍ PŮDY S ODVOZEM DO 5KM</t>
  </si>
  <si>
    <t>pro svah parkoviště : 26*1,0*0,5=13m3</t>
  </si>
  <si>
    <t>VOZOVKOVÉ VRSTVY Z PENETRAČNÍHO MAKADAMU TL. 100MM</t>
  </si>
  <si>
    <t>PMH 100 mm včetně rozšíření kraje vrstev</t>
  </si>
  <si>
    <t>JSNH4/H1, sloupek po 2 m</t>
  </si>
  <si>
    <t>hloubka 3m : 2,0*2,0*1,0 = 4 m3</t>
  </si>
  <si>
    <t>DLÁŽDĚNÉ KRYTY Z DROBNÝCH KOSTEK DO LOŽE Z KAMENIVA</t>
  </si>
  <si>
    <t>základní - silniční 150/250; ve vjezdech - nájezdový; pro náběh - přechodový</t>
  </si>
  <si>
    <t>sadový 80/250 (ve vjezdech v místě styku vjezdu se zelení )</t>
  </si>
  <si>
    <t>28a</t>
  </si>
  <si>
    <t>R001</t>
  </si>
  <si>
    <t>28b</t>
  </si>
  <si>
    <t>R002</t>
  </si>
  <si>
    <t>HELLUX - PURO 770</t>
  </si>
  <si>
    <t>28c</t>
  </si>
  <si>
    <t>28d</t>
  </si>
  <si>
    <t>28e</t>
  </si>
  <si>
    <t>R003</t>
  </si>
  <si>
    <t>R004</t>
  </si>
  <si>
    <t>R005</t>
  </si>
  <si>
    <t>Výkop a zához rýhy 35x40-60cm vč.pískového lože 5cm+folie PVC</t>
  </si>
  <si>
    <t>Výkop a zához jámy pro základy stožárů</t>
  </si>
  <si>
    <t>Betonová směs pro základy stožárů vč.dovozu</t>
  </si>
  <si>
    <t>Ocelový stožár</t>
  </si>
  <si>
    <t>Svítidlo</t>
  </si>
  <si>
    <t>Kabel CYKY 4x16</t>
  </si>
  <si>
    <t>Zemnící drát FeZn 10mm</t>
  </si>
  <si>
    <t>Vyznačovací folie červená-š=30cm</t>
  </si>
  <si>
    <t>Ochranná hadice ohebná- KOPOFLEX Js 90mm</t>
  </si>
  <si>
    <t xml:space="preserve">Trubka PVC pro osazení stožárů do základů </t>
  </si>
  <si>
    <t>Revize</t>
  </si>
  <si>
    <t>Geodetické zaměření</t>
  </si>
  <si>
    <t>28f</t>
  </si>
  <si>
    <t>28g</t>
  </si>
  <si>
    <t>28h</t>
  </si>
  <si>
    <t>28i</t>
  </si>
  <si>
    <t>28j</t>
  </si>
  <si>
    <t>28k</t>
  </si>
  <si>
    <t>28l</t>
  </si>
  <si>
    <t>Kooperativa - KLA-5-114600; v místě vetknutí do země použít plastové smršťovací manžety; svorkovnice</t>
  </si>
  <si>
    <t>R006</t>
  </si>
  <si>
    <t>R007</t>
  </si>
  <si>
    <t>R008</t>
  </si>
  <si>
    <t>R009</t>
  </si>
  <si>
    <t>R010</t>
  </si>
  <si>
    <t>R011</t>
  </si>
  <si>
    <t>R012</t>
  </si>
  <si>
    <t>CHODNÍKOVÉ OBRUBY Z KAMENNÝCH OBRUBNÍKŮ</t>
  </si>
  <si>
    <t>- obruby okolo zpomalovacích polštářů; včetně lože z betonu</t>
  </si>
  <si>
    <t>KAMENIVO ZPEVNĚNÉ CEMENTEM TŘ. I TL. DO 150MM</t>
  </si>
  <si>
    <t>- SC C 8/10  - tl.120 mm (pro konstrukci ve vjezdech a zpomal.polštářů)</t>
  </si>
  <si>
    <t>ÚPRAVA PLÁNĚ SE ZHUTNĚNÍM V HORNINĚ TŘ. 5</t>
  </si>
  <si>
    <t>doplnění dle přehledu odpadů 1.616,9 t (celkem 2.290,9 t)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</si>
</sst>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5">
    <font>
      <sz val="10"/>
      <name val="Arial"/>
      <family val="2"/>
    </font>
    <font>
      <sz val="14"/>
      <color indexed="8"/>
      <name val="Tahoma"/>
      <family val="2"/>
    </font>
    <font>
      <sz val="12"/>
      <name val="Arial"/>
      <family val="2"/>
    </font>
    <font>
      <sz val="12"/>
      <color indexed="8"/>
      <name val="Tahoma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3" borderId="0" applyNumberFormat="0" applyBorder="0" applyAlignment="0" applyProtection="0"/>
    <xf numFmtId="0" fontId="14" fillId="1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ill="0" applyBorder="0" applyAlignment="0" applyProtection="0"/>
    <xf numFmtId="0" fontId="20" fillId="0" borderId="7" applyNumberFormat="0" applyFill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8" applyNumberFormat="0" applyAlignment="0" applyProtection="0"/>
    <xf numFmtId="0" fontId="24" fillId="4" borderId="8" applyNumberFormat="0" applyAlignment="0" applyProtection="0"/>
    <xf numFmtId="0" fontId="25" fillId="4" borderId="9" applyNumberFormat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right" wrapText="1"/>
    </xf>
    <xf numFmtId="3" fontId="5" fillId="0" borderId="1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wrapText="1"/>
    </xf>
    <xf numFmtId="3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 inden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 wrapText="1" indent="1"/>
    </xf>
    <xf numFmtId="3" fontId="0" fillId="0" borderId="22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right" wrapText="1"/>
    </xf>
    <xf numFmtId="0" fontId="0" fillId="0" borderId="25" xfId="0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 horizontal="right" wrapText="1"/>
    </xf>
    <xf numFmtId="4" fontId="4" fillId="0" borderId="23" xfId="0" applyNumberFormat="1" applyFont="1" applyBorder="1" applyAlignment="1">
      <alignment/>
    </xf>
    <xf numFmtId="0" fontId="4" fillId="0" borderId="22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4" fontId="0" fillId="0" borderId="0" xfId="0" applyNumberFormat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7" fillId="0" borderId="18" xfId="0" applyFont="1" applyBorder="1" applyAlignment="1">
      <alignment horizontal="right" wrapText="1"/>
    </xf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7" fillId="0" borderId="2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20" xfId="0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right" wrapText="1"/>
    </xf>
    <xf numFmtId="3" fontId="5" fillId="0" borderId="26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28" fillId="0" borderId="12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 applyProtection="1">
      <alignment horizontal="center"/>
      <protection locked="0"/>
    </xf>
    <xf numFmtId="4" fontId="29" fillId="0" borderId="3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4" fontId="0" fillId="0" borderId="15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2" fillId="0" borderId="3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wrapText="1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4" fontId="0" fillId="0" borderId="1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4" fontId="0" fillId="0" borderId="15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wrapText="1"/>
    </xf>
    <xf numFmtId="49" fontId="0" fillId="0" borderId="20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4" fontId="0" fillId="0" borderId="1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0" xfId="0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49" fontId="6" fillId="0" borderId="41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43" xfId="0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33" fillId="0" borderId="32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4" fontId="0" fillId="0" borderId="1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34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0" fontId="34" fillId="0" borderId="15" xfId="0" applyFont="1" applyFill="1" applyBorder="1" applyAlignment="1" applyProtection="1">
      <alignment horizontal="center"/>
      <protection locked="0"/>
    </xf>
    <xf numFmtId="4" fontId="34" fillId="0" borderId="15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>
      <alignment horizontal="center"/>
    </xf>
    <xf numFmtId="49" fontId="33" fillId="0" borderId="15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3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tabSelected="1" zoomScale="101" zoomScaleNormal="101" zoomScalePageLayoutView="0" workbookViewId="0" topLeftCell="A1">
      <selection activeCell="F95" sqref="F95"/>
    </sheetView>
  </sheetViews>
  <sheetFormatPr defaultColWidth="11.57421875" defaultRowHeight="12.75"/>
  <cols>
    <col min="1" max="1" width="4.7109375" style="76" customWidth="1"/>
    <col min="2" max="2" width="11.140625" style="77" customWidth="1"/>
    <col min="3" max="3" width="68.8515625" style="77" customWidth="1"/>
    <col min="4" max="4" width="6.28125" style="77" customWidth="1"/>
    <col min="5" max="5" width="10.57421875" style="77" customWidth="1"/>
    <col min="6" max="6" width="11.57421875" style="82" customWidth="1"/>
    <col min="7" max="7" width="13.140625" style="77" customWidth="1"/>
    <col min="8" max="16384" width="11.57421875" style="77" customWidth="1"/>
  </cols>
  <sheetData>
    <row r="1" spans="1:6" s="79" customFormat="1" ht="18">
      <c r="A1" s="76"/>
      <c r="B1" s="77"/>
      <c r="C1" s="78" t="s">
        <v>0</v>
      </c>
      <c r="F1" s="80"/>
    </row>
    <row r="2" spans="1:6" s="2" customFormat="1" ht="15">
      <c r="A2" s="1"/>
      <c r="C2" s="81" t="s">
        <v>1</v>
      </c>
      <c r="F2" s="73"/>
    </row>
    <row r="3" spans="2:3" ht="12.75">
      <c r="B3" s="77" t="s">
        <v>2</v>
      </c>
      <c r="C3" s="77" t="s">
        <v>3</v>
      </c>
    </row>
    <row r="4" ht="12.75">
      <c r="C4" s="3"/>
    </row>
    <row r="5" spans="1:7" ht="24.75" customHeight="1">
      <c r="A5" s="291" t="s">
        <v>4</v>
      </c>
      <c r="B5" s="290" t="s">
        <v>5</v>
      </c>
      <c r="C5" s="290" t="s">
        <v>6</v>
      </c>
      <c r="D5" s="290" t="s">
        <v>7</v>
      </c>
      <c r="E5" s="291" t="s">
        <v>8</v>
      </c>
      <c r="F5" s="83" t="s">
        <v>9</v>
      </c>
      <c r="G5" s="76" t="s">
        <v>10</v>
      </c>
    </row>
    <row r="6" spans="1:7" ht="14.25" thickBot="1" thickTop="1">
      <c r="A6" s="291"/>
      <c r="B6" s="291"/>
      <c r="C6" s="291"/>
      <c r="D6" s="290"/>
      <c r="E6" s="290"/>
      <c r="F6" s="84" t="s">
        <v>11</v>
      </c>
      <c r="G6" s="85" t="s">
        <v>11</v>
      </c>
    </row>
    <row r="7" spans="1:7" ht="15" customHeight="1" thickTop="1">
      <c r="A7" s="86"/>
      <c r="B7" s="87"/>
      <c r="C7" s="71" t="s">
        <v>12</v>
      </c>
      <c r="D7" s="88"/>
      <c r="E7" s="89"/>
      <c r="F7" s="90"/>
      <c r="G7" s="91"/>
    </row>
    <row r="8" spans="1:7" ht="15" customHeight="1">
      <c r="A8" s="92">
        <v>1</v>
      </c>
      <c r="B8" s="93" t="s">
        <v>13</v>
      </c>
      <c r="C8" s="94" t="s">
        <v>14</v>
      </c>
      <c r="D8" s="95" t="s">
        <v>15</v>
      </c>
      <c r="E8" s="96">
        <v>2290.9</v>
      </c>
      <c r="F8" s="97">
        <v>0</v>
      </c>
      <c r="G8" s="98">
        <f>E8*F8</f>
        <v>0</v>
      </c>
    </row>
    <row r="9" spans="1:7" ht="15" customHeight="1">
      <c r="A9" s="99"/>
      <c r="B9" s="99"/>
      <c r="C9" s="260" t="s">
        <v>16</v>
      </c>
      <c r="D9" s="101"/>
      <c r="E9" s="102"/>
      <c r="F9" s="103"/>
      <c r="G9" s="104"/>
    </row>
    <row r="10" spans="1:7" ht="15" customHeight="1">
      <c r="A10" s="99"/>
      <c r="B10" s="99"/>
      <c r="C10" s="100" t="s">
        <v>17</v>
      </c>
      <c r="D10" s="101"/>
      <c r="E10" s="102"/>
      <c r="F10" s="103"/>
      <c r="G10" s="104"/>
    </row>
    <row r="11" spans="1:7" s="79" customFormat="1" ht="15" customHeight="1">
      <c r="A11" s="105"/>
      <c r="B11" s="105"/>
      <c r="C11" s="241" t="s">
        <v>176</v>
      </c>
      <c r="D11" s="106"/>
      <c r="E11" s="107"/>
      <c r="F11" s="108"/>
      <c r="G11" s="109"/>
    </row>
    <row r="12" spans="1:7" s="79" customFormat="1" ht="15" customHeight="1">
      <c r="A12" s="110"/>
      <c r="B12" s="111"/>
      <c r="C12" s="4" t="s">
        <v>18</v>
      </c>
      <c r="D12" s="101"/>
      <c r="E12" s="102"/>
      <c r="F12" s="103"/>
      <c r="G12" s="289">
        <f>SUM(G8:G8)</f>
        <v>0</v>
      </c>
    </row>
    <row r="13" spans="1:7" ht="15" customHeight="1">
      <c r="A13" s="112"/>
      <c r="B13" s="113"/>
      <c r="C13" s="114" t="s">
        <v>19</v>
      </c>
      <c r="D13" s="95"/>
      <c r="E13" s="96"/>
      <c r="F13" s="97"/>
      <c r="G13" s="6"/>
    </row>
    <row r="14" spans="1:7" ht="15" customHeight="1">
      <c r="A14" s="92">
        <v>2</v>
      </c>
      <c r="B14" s="93" t="s">
        <v>20</v>
      </c>
      <c r="C14" s="115" t="s">
        <v>21</v>
      </c>
      <c r="D14" s="92" t="s">
        <v>22</v>
      </c>
      <c r="E14" s="116">
        <v>2</v>
      </c>
      <c r="F14" s="97">
        <v>0</v>
      </c>
      <c r="G14" s="98">
        <f>E14*F14</f>
        <v>0</v>
      </c>
    </row>
    <row r="15" spans="1:7" ht="15" customHeight="1">
      <c r="A15" s="117"/>
      <c r="B15" s="117"/>
      <c r="C15" s="15" t="s">
        <v>23</v>
      </c>
      <c r="D15" s="117"/>
      <c r="E15" s="118"/>
      <c r="F15" s="119"/>
      <c r="G15" s="120"/>
    </row>
    <row r="16" spans="1:7" ht="15" customHeight="1">
      <c r="A16" s="117">
        <v>3</v>
      </c>
      <c r="B16" s="117">
        <v>2910</v>
      </c>
      <c r="C16" s="121" t="s">
        <v>24</v>
      </c>
      <c r="D16" s="117" t="s">
        <v>25</v>
      </c>
      <c r="E16" s="118">
        <v>4</v>
      </c>
      <c r="F16" s="119">
        <v>0</v>
      </c>
      <c r="G16" s="120">
        <f>E16*F16</f>
        <v>0</v>
      </c>
    </row>
    <row r="17" spans="1:7" ht="15" customHeight="1">
      <c r="A17" s="117"/>
      <c r="B17" s="117"/>
      <c r="C17" s="15" t="s">
        <v>26</v>
      </c>
      <c r="D17" s="117"/>
      <c r="E17" s="118"/>
      <c r="F17" s="119"/>
      <c r="G17" s="120"/>
    </row>
    <row r="18" spans="1:7" ht="15" customHeight="1">
      <c r="A18" s="122">
        <v>4</v>
      </c>
      <c r="B18" s="123" t="s">
        <v>27</v>
      </c>
      <c r="C18" s="124" t="s">
        <v>28</v>
      </c>
      <c r="D18" s="125" t="s">
        <v>25</v>
      </c>
      <c r="E18" s="122">
        <v>8</v>
      </c>
      <c r="F18" s="126">
        <v>0</v>
      </c>
      <c r="G18" s="127">
        <f>E18*F18</f>
        <v>0</v>
      </c>
    </row>
    <row r="19" spans="1:7" ht="15" customHeight="1">
      <c r="A19" s="117"/>
      <c r="B19" s="128"/>
      <c r="C19" s="129" t="s">
        <v>29</v>
      </c>
      <c r="D19" s="130"/>
      <c r="E19" s="117"/>
      <c r="F19" s="131"/>
      <c r="G19" s="132"/>
    </row>
    <row r="20" spans="1:7" ht="15" customHeight="1">
      <c r="A20" s="122">
        <v>5</v>
      </c>
      <c r="B20" s="123" t="s">
        <v>30</v>
      </c>
      <c r="C20" s="133" t="s">
        <v>31</v>
      </c>
      <c r="D20" s="122" t="s">
        <v>22</v>
      </c>
      <c r="E20" s="134">
        <v>1</v>
      </c>
      <c r="F20" s="135">
        <v>0</v>
      </c>
      <c r="G20" s="136">
        <f>E20*F20</f>
        <v>0</v>
      </c>
    </row>
    <row r="21" spans="1:7" ht="25.5" customHeight="1">
      <c r="A21" s="137"/>
      <c r="B21" s="137"/>
      <c r="C21" s="138" t="s">
        <v>32</v>
      </c>
      <c r="D21" s="137"/>
      <c r="E21" s="139"/>
      <c r="F21" s="140"/>
      <c r="G21" s="141"/>
    </row>
    <row r="22" spans="1:7" ht="15" customHeight="1">
      <c r="A22" s="99"/>
      <c r="B22" s="142"/>
      <c r="C22" s="4" t="s">
        <v>33</v>
      </c>
      <c r="D22" s="101"/>
      <c r="E22" s="102"/>
      <c r="F22" s="103"/>
      <c r="G22" s="5">
        <f>SUM(G14:G20)</f>
        <v>0</v>
      </c>
    </row>
    <row r="23" spans="1:7" ht="15" customHeight="1">
      <c r="A23" s="92"/>
      <c r="B23" s="143"/>
      <c r="C23" s="114" t="s">
        <v>34</v>
      </c>
      <c r="D23" s="95"/>
      <c r="E23" s="96"/>
      <c r="F23" s="97"/>
      <c r="G23" s="98"/>
    </row>
    <row r="24" spans="1:7" s="149" customFormat="1" ht="15" customHeight="1">
      <c r="A24" s="92">
        <v>6</v>
      </c>
      <c r="B24" s="143">
        <v>11201</v>
      </c>
      <c r="C24" s="144" t="s">
        <v>35</v>
      </c>
      <c r="D24" s="145" t="s">
        <v>22</v>
      </c>
      <c r="E24" s="146">
        <v>1</v>
      </c>
      <c r="F24" s="147">
        <v>0</v>
      </c>
      <c r="G24" s="148">
        <f>E24*F24</f>
        <v>0</v>
      </c>
    </row>
    <row r="25" spans="1:7" s="149" customFormat="1" ht="15" customHeight="1">
      <c r="A25" s="150">
        <v>7</v>
      </c>
      <c r="B25" s="150">
        <v>113524</v>
      </c>
      <c r="C25" s="151" t="s">
        <v>36</v>
      </c>
      <c r="D25" s="150" t="s">
        <v>37</v>
      </c>
      <c r="E25" s="150">
        <v>120</v>
      </c>
      <c r="F25" s="152">
        <v>0</v>
      </c>
      <c r="G25" s="161">
        <f>E25*F25</f>
        <v>0</v>
      </c>
    </row>
    <row r="26" spans="1:7" s="149" customFormat="1" ht="29.25" customHeight="1">
      <c r="A26" s="153">
        <v>8</v>
      </c>
      <c r="B26" s="153">
        <v>113485</v>
      </c>
      <c r="C26" s="154" t="s">
        <v>38</v>
      </c>
      <c r="D26" s="153" t="s">
        <v>39</v>
      </c>
      <c r="E26" s="153">
        <v>70</v>
      </c>
      <c r="F26" s="155">
        <v>0</v>
      </c>
      <c r="G26" s="161">
        <f>E26*F26</f>
        <v>0</v>
      </c>
    </row>
    <row r="27" spans="1:7" s="149" customFormat="1" ht="15" customHeight="1">
      <c r="A27" s="156">
        <v>9</v>
      </c>
      <c r="B27" s="157">
        <v>113335</v>
      </c>
      <c r="C27" s="158" t="s">
        <v>40</v>
      </c>
      <c r="D27" s="159" t="s">
        <v>41</v>
      </c>
      <c r="E27" s="156">
        <v>690</v>
      </c>
      <c r="F27" s="160">
        <v>0</v>
      </c>
      <c r="G27" s="161">
        <f>E27*F27</f>
        <v>0</v>
      </c>
    </row>
    <row r="28" spans="1:7" ht="15" customHeight="1">
      <c r="A28" s="162"/>
      <c r="B28" s="163"/>
      <c r="C28" s="129" t="s">
        <v>42</v>
      </c>
      <c r="D28" s="130"/>
      <c r="E28" s="117"/>
      <c r="F28" s="131"/>
      <c r="G28" s="161"/>
    </row>
    <row r="29" spans="1:7" ht="15" customHeight="1">
      <c r="A29" s="122">
        <v>10</v>
      </c>
      <c r="B29" s="142">
        <v>113435</v>
      </c>
      <c r="C29" s="165" t="s">
        <v>43</v>
      </c>
      <c r="D29" s="166" t="s">
        <v>41</v>
      </c>
      <c r="E29" s="99">
        <v>259</v>
      </c>
      <c r="F29" s="167">
        <v>0</v>
      </c>
      <c r="G29" s="161">
        <f>E29*F29</f>
        <v>0</v>
      </c>
    </row>
    <row r="30" spans="1:7" ht="15" customHeight="1">
      <c r="A30" s="117"/>
      <c r="B30" s="128"/>
      <c r="C30" s="129" t="s">
        <v>44</v>
      </c>
      <c r="D30" s="130"/>
      <c r="E30" s="117"/>
      <c r="F30" s="131"/>
      <c r="G30" s="161"/>
    </row>
    <row r="31" spans="1:7" s="79" customFormat="1" ht="15" customHeight="1">
      <c r="A31" s="242">
        <v>11</v>
      </c>
      <c r="B31" s="243">
        <v>121104</v>
      </c>
      <c r="C31" s="244" t="s">
        <v>124</v>
      </c>
      <c r="D31" s="245" t="s">
        <v>41</v>
      </c>
      <c r="E31" s="242">
        <v>11.1</v>
      </c>
      <c r="F31" s="246">
        <v>0</v>
      </c>
      <c r="G31" s="161">
        <f>E31*F31</f>
        <v>0</v>
      </c>
    </row>
    <row r="32" spans="1:7" s="79" customFormat="1" ht="15" customHeight="1">
      <c r="A32" s="247"/>
      <c r="B32" s="248"/>
      <c r="C32" s="249" t="s">
        <v>45</v>
      </c>
      <c r="D32" s="250"/>
      <c r="E32" s="251"/>
      <c r="F32" s="252"/>
      <c r="G32" s="161"/>
    </row>
    <row r="33" spans="1:7" s="79" customFormat="1" ht="15" customHeight="1">
      <c r="A33" s="174">
        <v>12</v>
      </c>
      <c r="B33" s="174">
        <v>123935</v>
      </c>
      <c r="C33" s="175" t="s">
        <v>46</v>
      </c>
      <c r="D33" s="174" t="s">
        <v>41</v>
      </c>
      <c r="E33" s="174">
        <v>313</v>
      </c>
      <c r="F33" s="176">
        <v>0</v>
      </c>
      <c r="G33" s="161">
        <f>E33*F33</f>
        <v>0</v>
      </c>
    </row>
    <row r="34" spans="1:7" ht="15" customHeight="1">
      <c r="A34" s="110"/>
      <c r="B34" s="110"/>
      <c r="C34" s="178" t="s">
        <v>47</v>
      </c>
      <c r="D34" s="99"/>
      <c r="E34" s="99"/>
      <c r="F34" s="103"/>
      <c r="G34" s="161"/>
    </row>
    <row r="35" spans="1:7" ht="15" customHeight="1">
      <c r="A35" s="99"/>
      <c r="B35" s="99"/>
      <c r="C35" s="178" t="s">
        <v>48</v>
      </c>
      <c r="D35" s="99"/>
      <c r="E35" s="99"/>
      <c r="F35" s="103"/>
      <c r="G35" s="161"/>
    </row>
    <row r="36" spans="1:7" s="79" customFormat="1" ht="15" customHeight="1">
      <c r="A36" s="99"/>
      <c r="B36" s="99"/>
      <c r="C36" s="254" t="s">
        <v>125</v>
      </c>
      <c r="D36" s="65"/>
      <c r="E36" s="66"/>
      <c r="F36" s="74"/>
      <c r="G36" s="161"/>
    </row>
    <row r="37" spans="1:7" s="79" customFormat="1" ht="15" customHeight="1">
      <c r="A37" s="174">
        <v>13</v>
      </c>
      <c r="B37" s="174">
        <v>131935</v>
      </c>
      <c r="C37" s="179" t="s">
        <v>49</v>
      </c>
      <c r="D37" s="174" t="s">
        <v>41</v>
      </c>
      <c r="E37" s="174">
        <v>12</v>
      </c>
      <c r="F37" s="176">
        <v>0</v>
      </c>
      <c r="G37" s="161">
        <f>E37*F37</f>
        <v>0</v>
      </c>
    </row>
    <row r="38" spans="1:7" ht="15" customHeight="1">
      <c r="A38" s="169"/>
      <c r="B38" s="169"/>
      <c r="C38" s="180" t="s">
        <v>50</v>
      </c>
      <c r="D38" s="117"/>
      <c r="E38" s="117"/>
      <c r="F38" s="119"/>
      <c r="G38" s="161"/>
    </row>
    <row r="39" spans="1:7" s="258" customFormat="1" ht="15" customHeight="1">
      <c r="A39" s="99"/>
      <c r="B39" s="99"/>
      <c r="C39" s="254" t="s">
        <v>129</v>
      </c>
      <c r="D39" s="255"/>
      <c r="E39" s="256"/>
      <c r="F39" s="257"/>
      <c r="G39" s="161"/>
    </row>
    <row r="40" spans="1:7" s="79" customFormat="1" ht="15" customHeight="1">
      <c r="A40" s="174">
        <v>14</v>
      </c>
      <c r="B40" s="111">
        <v>17310</v>
      </c>
      <c r="C40" s="181" t="s">
        <v>51</v>
      </c>
      <c r="D40" s="182" t="s">
        <v>41</v>
      </c>
      <c r="E40" s="110">
        <v>18</v>
      </c>
      <c r="F40" s="183">
        <v>0</v>
      </c>
      <c r="G40" s="161">
        <f>E40*F40</f>
        <v>0</v>
      </c>
    </row>
    <row r="41" spans="1:7" ht="15" customHeight="1">
      <c r="A41" s="169"/>
      <c r="B41" s="170"/>
      <c r="C41" s="129" t="s">
        <v>52</v>
      </c>
      <c r="D41" s="130"/>
      <c r="E41" s="117"/>
      <c r="F41" s="131"/>
      <c r="G41" s="161"/>
    </row>
    <row r="42" spans="1:7" ht="15" customHeight="1">
      <c r="A42" s="122">
        <v>15</v>
      </c>
      <c r="B42" s="122">
        <v>18120</v>
      </c>
      <c r="C42" s="185" t="s">
        <v>175</v>
      </c>
      <c r="D42" s="122" t="s">
        <v>39</v>
      </c>
      <c r="E42" s="122">
        <v>1874</v>
      </c>
      <c r="F42" s="135">
        <v>0</v>
      </c>
      <c r="G42" s="161">
        <f>E42*F42</f>
        <v>0</v>
      </c>
    </row>
    <row r="43" spans="1:7" ht="15" customHeight="1">
      <c r="A43" s="99"/>
      <c r="B43" s="99"/>
      <c r="C43" s="186" t="s">
        <v>53</v>
      </c>
      <c r="D43" s="99"/>
      <c r="E43" s="99"/>
      <c r="F43" s="103"/>
      <c r="G43" s="161"/>
    </row>
    <row r="44" spans="1:7" ht="15" customHeight="1">
      <c r="A44" s="117"/>
      <c r="B44" s="117"/>
      <c r="C44" s="180" t="s">
        <v>54</v>
      </c>
      <c r="D44" s="117"/>
      <c r="E44" s="117"/>
      <c r="F44" s="119"/>
      <c r="G44" s="161"/>
    </row>
    <row r="45" spans="1:7" ht="15" customHeight="1">
      <c r="A45" s="122">
        <v>16</v>
      </c>
      <c r="B45" s="142">
        <v>18230</v>
      </c>
      <c r="C45" s="187" t="s">
        <v>55</v>
      </c>
      <c r="D45" s="166" t="s">
        <v>41</v>
      </c>
      <c r="E45" s="99">
        <v>66</v>
      </c>
      <c r="F45" s="167">
        <v>0</v>
      </c>
      <c r="G45" s="161">
        <f>E45*F45</f>
        <v>0</v>
      </c>
    </row>
    <row r="46" spans="1:7" ht="15" customHeight="1">
      <c r="A46" s="137"/>
      <c r="B46" s="188"/>
      <c r="C46" s="189" t="s">
        <v>56</v>
      </c>
      <c r="D46" s="190"/>
      <c r="E46" s="137"/>
      <c r="F46" s="191"/>
      <c r="G46" s="192"/>
    </row>
    <row r="47" spans="1:7" ht="15" customHeight="1">
      <c r="A47" s="99"/>
      <c r="B47" s="142"/>
      <c r="C47" s="193" t="s">
        <v>57</v>
      </c>
      <c r="D47" s="166"/>
      <c r="E47" s="99"/>
      <c r="F47" s="167"/>
      <c r="G47" s="7">
        <f>SUM(G24:G45)</f>
        <v>0</v>
      </c>
    </row>
    <row r="48" spans="1:7" ht="15" customHeight="1">
      <c r="A48" s="92"/>
      <c r="B48" s="143"/>
      <c r="C48" s="8" t="s">
        <v>58</v>
      </c>
      <c r="D48" s="194"/>
      <c r="E48" s="92"/>
      <c r="F48" s="195"/>
      <c r="G48" s="196"/>
    </row>
    <row r="49" spans="1:7" ht="15" customHeight="1">
      <c r="A49" s="92">
        <v>17</v>
      </c>
      <c r="B49" s="143">
        <v>212027</v>
      </c>
      <c r="C49" s="197" t="s">
        <v>59</v>
      </c>
      <c r="D49" s="194" t="s">
        <v>39</v>
      </c>
      <c r="E49" s="92">
        <v>81</v>
      </c>
      <c r="F49" s="195">
        <v>0</v>
      </c>
      <c r="G49" s="198">
        <f>E49*F49</f>
        <v>0</v>
      </c>
    </row>
    <row r="50" spans="1:7" ht="15" customHeight="1">
      <c r="A50" s="137"/>
      <c r="B50" s="188"/>
      <c r="C50" s="189" t="s">
        <v>60</v>
      </c>
      <c r="D50" s="190"/>
      <c r="E50" s="137"/>
      <c r="F50" s="191"/>
      <c r="G50" s="192"/>
    </row>
    <row r="51" spans="1:7" ht="15" customHeight="1">
      <c r="A51" s="137"/>
      <c r="B51" s="188"/>
      <c r="C51" s="11" t="s">
        <v>61</v>
      </c>
      <c r="D51" s="190"/>
      <c r="E51" s="137"/>
      <c r="F51" s="191"/>
      <c r="G51" s="9">
        <f>SUM(G49:G49)</f>
        <v>0</v>
      </c>
    </row>
    <row r="52" spans="1:7" ht="15" customHeight="1">
      <c r="A52" s="99"/>
      <c r="B52" s="142"/>
      <c r="C52" s="10" t="s">
        <v>62</v>
      </c>
      <c r="D52" s="166"/>
      <c r="E52" s="99"/>
      <c r="F52" s="199"/>
      <c r="G52" s="200"/>
    </row>
    <row r="53" spans="1:7" ht="15" customHeight="1">
      <c r="A53" s="92">
        <v>18</v>
      </c>
      <c r="B53" s="92" t="s">
        <v>63</v>
      </c>
      <c r="C53" s="197" t="s">
        <v>64</v>
      </c>
      <c r="D53" s="92" t="s">
        <v>39</v>
      </c>
      <c r="E53" s="92">
        <v>2125</v>
      </c>
      <c r="F53" s="97">
        <v>0</v>
      </c>
      <c r="G53" s="198">
        <f>E53*F53</f>
        <v>0</v>
      </c>
    </row>
    <row r="54" spans="1:7" ht="15" customHeight="1">
      <c r="A54" s="99"/>
      <c r="B54" s="99"/>
      <c r="C54" s="186" t="s">
        <v>65</v>
      </c>
      <c r="D54" s="99"/>
      <c r="E54" s="99"/>
      <c r="F54" s="103"/>
      <c r="G54" s="168"/>
    </row>
    <row r="55" spans="1:7" ht="15" customHeight="1">
      <c r="A55" s="99"/>
      <c r="B55" s="99"/>
      <c r="C55" s="186" t="s">
        <v>66</v>
      </c>
      <c r="D55" s="99"/>
      <c r="E55" s="99"/>
      <c r="F55" s="103"/>
      <c r="G55" s="168"/>
    </row>
    <row r="56" spans="1:7" ht="15" customHeight="1">
      <c r="A56" s="99"/>
      <c r="B56" s="99"/>
      <c r="C56" s="186" t="s">
        <v>67</v>
      </c>
      <c r="D56" s="99"/>
      <c r="E56" s="99"/>
      <c r="F56" s="103"/>
      <c r="G56" s="168"/>
    </row>
    <row r="57" spans="1:7" ht="15" customHeight="1">
      <c r="A57" s="117"/>
      <c r="B57" s="117"/>
      <c r="C57" s="180" t="s">
        <v>68</v>
      </c>
      <c r="D57" s="117"/>
      <c r="E57" s="117"/>
      <c r="F57" s="119"/>
      <c r="G57" s="164"/>
    </row>
    <row r="58" spans="1:7" ht="15" customHeight="1">
      <c r="A58" s="122">
        <v>19</v>
      </c>
      <c r="B58" s="122" t="s">
        <v>69</v>
      </c>
      <c r="C58" s="185" t="s">
        <v>64</v>
      </c>
      <c r="D58" s="122" t="s">
        <v>39</v>
      </c>
      <c r="E58" s="122">
        <v>1941</v>
      </c>
      <c r="F58" s="135">
        <v>0</v>
      </c>
      <c r="G58" s="127">
        <f>E58*F58</f>
        <v>0</v>
      </c>
    </row>
    <row r="59" spans="1:7" ht="15" customHeight="1">
      <c r="A59" s="99"/>
      <c r="B59" s="99"/>
      <c r="C59" s="186" t="s">
        <v>70</v>
      </c>
      <c r="D59" s="99"/>
      <c r="E59" s="99"/>
      <c r="F59" s="103"/>
      <c r="G59" s="168"/>
    </row>
    <row r="60" spans="1:7" ht="15" customHeight="1">
      <c r="A60" s="99"/>
      <c r="B60" s="99"/>
      <c r="C60" s="186" t="s">
        <v>71</v>
      </c>
      <c r="D60" s="99"/>
      <c r="E60" s="99"/>
      <c r="F60" s="103"/>
      <c r="G60" s="168"/>
    </row>
    <row r="61" spans="1:7" ht="15" customHeight="1">
      <c r="A61" s="99"/>
      <c r="B61" s="99"/>
      <c r="C61" s="186" t="s">
        <v>67</v>
      </c>
      <c r="D61" s="99"/>
      <c r="E61" s="99"/>
      <c r="F61" s="103"/>
      <c r="G61" s="168"/>
    </row>
    <row r="62" spans="1:7" ht="15" customHeight="1">
      <c r="A62" s="117"/>
      <c r="B62" s="117"/>
      <c r="C62" s="180" t="s">
        <v>72</v>
      </c>
      <c r="D62" s="117"/>
      <c r="E62" s="117"/>
      <c r="F62" s="119"/>
      <c r="G62" s="164"/>
    </row>
    <row r="63" spans="1:7" ht="15" customHeight="1">
      <c r="A63" s="122">
        <v>20</v>
      </c>
      <c r="B63" s="122">
        <v>574141</v>
      </c>
      <c r="C63" s="124" t="s">
        <v>73</v>
      </c>
      <c r="D63" s="122" t="s">
        <v>39</v>
      </c>
      <c r="E63" s="122">
        <v>1515</v>
      </c>
      <c r="F63" s="135">
        <v>0</v>
      </c>
      <c r="G63" s="127">
        <f>E63*F63</f>
        <v>0</v>
      </c>
    </row>
    <row r="64" spans="1:7" ht="15" customHeight="1">
      <c r="A64" s="117"/>
      <c r="B64" s="117"/>
      <c r="C64" s="180" t="s">
        <v>74</v>
      </c>
      <c r="D64" s="117"/>
      <c r="E64" s="117"/>
      <c r="F64" s="119"/>
      <c r="G64" s="164"/>
    </row>
    <row r="65" spans="1:7" ht="15" customHeight="1">
      <c r="A65" s="122">
        <v>21</v>
      </c>
      <c r="B65" s="122">
        <v>574142</v>
      </c>
      <c r="C65" s="185" t="s">
        <v>75</v>
      </c>
      <c r="D65" s="122" t="s">
        <v>39</v>
      </c>
      <c r="E65" s="122">
        <v>1589</v>
      </c>
      <c r="F65" s="135">
        <v>0</v>
      </c>
      <c r="G65" s="127">
        <f>E65*F65</f>
        <v>0</v>
      </c>
    </row>
    <row r="66" spans="1:7" ht="15" customHeight="1">
      <c r="A66" s="117"/>
      <c r="B66" s="117"/>
      <c r="C66" s="180" t="s">
        <v>76</v>
      </c>
      <c r="D66" s="117"/>
      <c r="E66" s="117"/>
      <c r="F66" s="119"/>
      <c r="G66" s="164"/>
    </row>
    <row r="67" spans="1:7" ht="15" customHeight="1">
      <c r="A67" s="122">
        <v>22</v>
      </c>
      <c r="B67" s="201">
        <v>572121</v>
      </c>
      <c r="C67" s="165" t="s">
        <v>77</v>
      </c>
      <c r="D67" s="125" t="s">
        <v>39</v>
      </c>
      <c r="E67" s="122">
        <v>1589</v>
      </c>
      <c r="F67" s="126">
        <v>0</v>
      </c>
      <c r="G67" s="127">
        <f>E67*F67</f>
        <v>0</v>
      </c>
    </row>
    <row r="68" spans="1:7" ht="15" customHeight="1">
      <c r="A68" s="117"/>
      <c r="B68" s="142"/>
      <c r="C68" s="129" t="s">
        <v>78</v>
      </c>
      <c r="D68" s="166"/>
      <c r="E68" s="99"/>
      <c r="F68" s="199"/>
      <c r="G68" s="168"/>
    </row>
    <row r="69" spans="1:7" ht="15" customHeight="1">
      <c r="A69" s="122">
        <v>23</v>
      </c>
      <c r="B69" s="201">
        <v>572211</v>
      </c>
      <c r="C69" s="165" t="s">
        <v>79</v>
      </c>
      <c r="D69" s="125" t="s">
        <v>39</v>
      </c>
      <c r="E69" s="122">
        <v>1515</v>
      </c>
      <c r="F69" s="126">
        <v>0</v>
      </c>
      <c r="G69" s="127">
        <f>E69*F69</f>
        <v>0</v>
      </c>
    </row>
    <row r="70" spans="1:7" ht="15" customHeight="1">
      <c r="A70" s="117"/>
      <c r="B70" s="128"/>
      <c r="C70" s="129" t="s">
        <v>80</v>
      </c>
      <c r="D70" s="130"/>
      <c r="E70" s="117"/>
      <c r="F70" s="131"/>
      <c r="G70" s="164"/>
    </row>
    <row r="71" spans="1:7" ht="15" customHeight="1">
      <c r="A71" s="122">
        <v>24</v>
      </c>
      <c r="B71" s="122">
        <v>582612</v>
      </c>
      <c r="C71" s="202" t="s">
        <v>81</v>
      </c>
      <c r="D71" s="122" t="s">
        <v>39</v>
      </c>
      <c r="E71" s="122">
        <v>131.2</v>
      </c>
      <c r="F71" s="135">
        <v>0</v>
      </c>
      <c r="G71" s="127">
        <f>E71*F71</f>
        <v>0</v>
      </c>
    </row>
    <row r="72" spans="1:7" ht="15" customHeight="1">
      <c r="A72" s="117"/>
      <c r="B72" s="117"/>
      <c r="C72" s="180" t="s">
        <v>82</v>
      </c>
      <c r="D72" s="117"/>
      <c r="E72" s="117"/>
      <c r="F72" s="119"/>
      <c r="G72" s="164"/>
    </row>
    <row r="73" spans="1:7" s="79" customFormat="1" ht="15" customHeight="1">
      <c r="A73" s="242">
        <v>25</v>
      </c>
      <c r="B73" s="242">
        <v>58221</v>
      </c>
      <c r="C73" s="263" t="s">
        <v>130</v>
      </c>
      <c r="D73" s="242" t="s">
        <v>39</v>
      </c>
      <c r="E73" s="242">
        <v>13</v>
      </c>
      <c r="F73" s="264">
        <v>0</v>
      </c>
      <c r="G73" s="265">
        <f>E73*F73</f>
        <v>0</v>
      </c>
    </row>
    <row r="74" spans="1:7" s="79" customFormat="1" ht="15" customHeight="1">
      <c r="A74" s="247"/>
      <c r="B74" s="247"/>
      <c r="C74" s="266" t="s">
        <v>83</v>
      </c>
      <c r="D74" s="251"/>
      <c r="E74" s="251"/>
      <c r="F74" s="252"/>
      <c r="G74" s="253"/>
    </row>
    <row r="75" spans="1:7" s="79" customFormat="1" ht="15" customHeight="1">
      <c r="A75" s="174">
        <v>26</v>
      </c>
      <c r="B75" s="203">
        <v>58910</v>
      </c>
      <c r="C75" s="204" t="s">
        <v>84</v>
      </c>
      <c r="D75" s="205" t="s">
        <v>85</v>
      </c>
      <c r="E75" s="174">
        <v>765</v>
      </c>
      <c r="F75" s="206">
        <v>0</v>
      </c>
      <c r="G75" s="177">
        <f>E75*F75</f>
        <v>0</v>
      </c>
    </row>
    <row r="76" spans="1:7" ht="15" customHeight="1">
      <c r="A76" s="174"/>
      <c r="B76" s="170"/>
      <c r="C76" s="129" t="s">
        <v>86</v>
      </c>
      <c r="D76" s="130"/>
      <c r="E76" s="117"/>
      <c r="F76" s="131"/>
      <c r="G76" s="164"/>
    </row>
    <row r="77" spans="1:7" s="79" customFormat="1" ht="15" customHeight="1">
      <c r="A77" s="242">
        <v>37</v>
      </c>
      <c r="B77" s="242">
        <v>564622</v>
      </c>
      <c r="C77" s="244" t="s">
        <v>126</v>
      </c>
      <c r="D77" s="242" t="s">
        <v>39</v>
      </c>
      <c r="E77" s="242">
        <v>1589</v>
      </c>
      <c r="F77" s="264">
        <v>0</v>
      </c>
      <c r="G77" s="265">
        <f>E77*F77</f>
        <v>0</v>
      </c>
    </row>
    <row r="78" spans="1:7" s="79" customFormat="1" ht="15" customHeight="1">
      <c r="A78" s="255"/>
      <c r="B78" s="255"/>
      <c r="C78" s="268" t="s">
        <v>127</v>
      </c>
      <c r="D78" s="269"/>
      <c r="E78" s="269"/>
      <c r="F78" s="270"/>
      <c r="G78" s="271"/>
    </row>
    <row r="79" spans="1:7" s="79" customFormat="1" ht="15" customHeight="1">
      <c r="A79" s="272">
        <v>39</v>
      </c>
      <c r="B79" s="272">
        <v>561431</v>
      </c>
      <c r="C79" s="273" t="s">
        <v>173</v>
      </c>
      <c r="D79" s="272" t="s">
        <v>39</v>
      </c>
      <c r="E79" s="272">
        <v>144.2</v>
      </c>
      <c r="F79" s="274">
        <v>0</v>
      </c>
      <c r="G79" s="275">
        <f>E79*F79</f>
        <v>0</v>
      </c>
    </row>
    <row r="80" spans="1:7" s="79" customFormat="1" ht="15" customHeight="1">
      <c r="A80" s="276"/>
      <c r="B80" s="277"/>
      <c r="C80" s="278" t="s">
        <v>174</v>
      </c>
      <c r="D80" s="277"/>
      <c r="E80" s="277"/>
      <c r="F80" s="279"/>
      <c r="G80" s="280"/>
    </row>
    <row r="81" spans="1:7" ht="15" customHeight="1">
      <c r="A81" s="105"/>
      <c r="B81" s="207"/>
      <c r="C81" s="11" t="s">
        <v>87</v>
      </c>
      <c r="D81" s="190"/>
      <c r="E81" s="137"/>
      <c r="F81" s="191"/>
      <c r="G81" s="9">
        <f>SUM(G53:G79)</f>
        <v>0</v>
      </c>
    </row>
    <row r="82" spans="1:7" ht="15" customHeight="1">
      <c r="A82" s="122"/>
      <c r="B82" s="122"/>
      <c r="C82" s="69" t="s">
        <v>88</v>
      </c>
      <c r="D82" s="122"/>
      <c r="E82" s="122"/>
      <c r="F82" s="135"/>
      <c r="G82" s="70"/>
    </row>
    <row r="83" spans="1:7" ht="15" customHeight="1">
      <c r="A83" s="92">
        <v>27</v>
      </c>
      <c r="B83" s="92">
        <v>76792</v>
      </c>
      <c r="C83" s="208" t="s">
        <v>89</v>
      </c>
      <c r="D83" s="92" t="s">
        <v>39</v>
      </c>
      <c r="E83" s="92">
        <v>42</v>
      </c>
      <c r="F83" s="97">
        <v>0</v>
      </c>
      <c r="G83" s="198">
        <f>E83*F83</f>
        <v>0</v>
      </c>
    </row>
    <row r="84" spans="1:7" ht="15" customHeight="1">
      <c r="A84" s="209"/>
      <c r="B84" s="99"/>
      <c r="C84" s="186" t="s">
        <v>90</v>
      </c>
      <c r="D84" s="210"/>
      <c r="E84" s="210"/>
      <c r="F84" s="211"/>
      <c r="G84" s="7"/>
    </row>
    <row r="85" spans="1:7" ht="15" customHeight="1">
      <c r="A85" s="212"/>
      <c r="B85" s="117"/>
      <c r="C85" s="180" t="s">
        <v>91</v>
      </c>
      <c r="D85" s="213"/>
      <c r="E85" s="213"/>
      <c r="F85" s="214"/>
      <c r="G85" s="12"/>
    </row>
    <row r="86" spans="1:7" s="79" customFormat="1" ht="15" customHeight="1">
      <c r="A86" s="281">
        <v>28</v>
      </c>
      <c r="B86" s="122">
        <v>754148</v>
      </c>
      <c r="C86" s="202" t="s">
        <v>123</v>
      </c>
      <c r="D86" s="63"/>
      <c r="E86" s="63"/>
      <c r="F86" s="75"/>
      <c r="G86" s="64"/>
    </row>
    <row r="87" spans="1:7" s="79" customFormat="1" ht="15" customHeight="1">
      <c r="A87" s="282" t="s">
        <v>133</v>
      </c>
      <c r="B87" s="242" t="s">
        <v>134</v>
      </c>
      <c r="C87" s="263" t="s">
        <v>144</v>
      </c>
      <c r="D87" s="242" t="s">
        <v>85</v>
      </c>
      <c r="E87" s="242">
        <v>36</v>
      </c>
      <c r="F87" s="264">
        <v>0</v>
      </c>
      <c r="G87" s="265">
        <f>E87*F87</f>
        <v>0</v>
      </c>
    </row>
    <row r="88" spans="1:7" s="79" customFormat="1" ht="15" customHeight="1">
      <c r="A88" s="283"/>
      <c r="B88" s="247"/>
      <c r="C88" s="266"/>
      <c r="D88" s="251"/>
      <c r="E88" s="251"/>
      <c r="F88" s="252"/>
      <c r="G88" s="284"/>
    </row>
    <row r="89" spans="1:7" s="79" customFormat="1" ht="15" customHeight="1">
      <c r="A89" s="285" t="s">
        <v>135</v>
      </c>
      <c r="B89" s="272" t="s">
        <v>136</v>
      </c>
      <c r="C89" s="286" t="s">
        <v>145</v>
      </c>
      <c r="D89" s="272" t="s">
        <v>41</v>
      </c>
      <c r="E89" s="272">
        <v>0.5</v>
      </c>
      <c r="F89" s="274">
        <v>0</v>
      </c>
      <c r="G89" s="275">
        <f>E89*F89</f>
        <v>0</v>
      </c>
    </row>
    <row r="90" spans="1:7" s="79" customFormat="1" ht="15" customHeight="1">
      <c r="A90" s="287"/>
      <c r="B90" s="251"/>
      <c r="C90" s="266"/>
      <c r="D90" s="251"/>
      <c r="E90" s="251"/>
      <c r="F90" s="252"/>
      <c r="G90" s="275"/>
    </row>
    <row r="91" spans="1:7" s="79" customFormat="1" ht="15" customHeight="1">
      <c r="A91" s="285" t="s">
        <v>138</v>
      </c>
      <c r="B91" s="272" t="s">
        <v>141</v>
      </c>
      <c r="C91" s="286" t="s">
        <v>146</v>
      </c>
      <c r="D91" s="272" t="s">
        <v>41</v>
      </c>
      <c r="E91" s="272">
        <v>0.5</v>
      </c>
      <c r="F91" s="274">
        <v>0</v>
      </c>
      <c r="G91" s="275">
        <f>E91*F91</f>
        <v>0</v>
      </c>
    </row>
    <row r="92" spans="1:7" s="79" customFormat="1" ht="15" customHeight="1">
      <c r="A92" s="287"/>
      <c r="B92" s="251"/>
      <c r="C92" s="266"/>
      <c r="D92" s="251"/>
      <c r="E92" s="251"/>
      <c r="F92" s="252"/>
      <c r="G92" s="284"/>
    </row>
    <row r="93" spans="1:7" s="79" customFormat="1" ht="15" customHeight="1">
      <c r="A93" s="285" t="s">
        <v>139</v>
      </c>
      <c r="B93" s="272" t="s">
        <v>142</v>
      </c>
      <c r="C93" s="286" t="s">
        <v>147</v>
      </c>
      <c r="D93" s="272" t="s">
        <v>22</v>
      </c>
      <c r="E93" s="272">
        <v>1</v>
      </c>
      <c r="F93" s="274">
        <v>0</v>
      </c>
      <c r="G93" s="275">
        <f>E93*F93</f>
        <v>0</v>
      </c>
    </row>
    <row r="94" spans="1:7" s="79" customFormat="1" ht="15" customHeight="1">
      <c r="A94" s="287"/>
      <c r="B94" s="251"/>
      <c r="C94" s="260" t="s">
        <v>163</v>
      </c>
      <c r="D94" s="251"/>
      <c r="E94" s="251"/>
      <c r="F94" s="252"/>
      <c r="G94" s="284"/>
    </row>
    <row r="95" spans="1:7" s="79" customFormat="1" ht="15" customHeight="1">
      <c r="A95" s="285" t="s">
        <v>140</v>
      </c>
      <c r="B95" s="272" t="s">
        <v>143</v>
      </c>
      <c r="C95" s="286" t="s">
        <v>148</v>
      </c>
      <c r="D95" s="272" t="s">
        <v>22</v>
      </c>
      <c r="E95" s="272">
        <v>1</v>
      </c>
      <c r="F95" s="274">
        <v>0</v>
      </c>
      <c r="G95" s="275">
        <f>E95*F95</f>
        <v>0</v>
      </c>
    </row>
    <row r="96" spans="1:7" s="79" customFormat="1" ht="15" customHeight="1">
      <c r="A96" s="287"/>
      <c r="B96" s="251"/>
      <c r="C96" s="260" t="s">
        <v>137</v>
      </c>
      <c r="D96" s="251"/>
      <c r="E96" s="251"/>
      <c r="F96" s="252"/>
      <c r="G96" s="284"/>
    </row>
    <row r="97" spans="1:7" s="79" customFormat="1" ht="15" customHeight="1">
      <c r="A97" s="285" t="s">
        <v>156</v>
      </c>
      <c r="B97" s="272" t="s">
        <v>164</v>
      </c>
      <c r="C97" s="286" t="s">
        <v>149</v>
      </c>
      <c r="D97" s="272" t="s">
        <v>85</v>
      </c>
      <c r="E97" s="272">
        <v>38</v>
      </c>
      <c r="F97" s="274">
        <v>0</v>
      </c>
      <c r="G97" s="275">
        <f>E97*F97</f>
        <v>0</v>
      </c>
    </row>
    <row r="98" spans="1:7" s="79" customFormat="1" ht="15" customHeight="1">
      <c r="A98" s="287"/>
      <c r="B98" s="251"/>
      <c r="C98" s="266"/>
      <c r="D98" s="251"/>
      <c r="E98" s="251"/>
      <c r="F98" s="252"/>
      <c r="G98" s="284"/>
    </row>
    <row r="99" spans="1:7" s="79" customFormat="1" ht="15" customHeight="1">
      <c r="A99" s="285" t="s">
        <v>157</v>
      </c>
      <c r="B99" s="272" t="s">
        <v>165</v>
      </c>
      <c r="C99" s="286" t="s">
        <v>150</v>
      </c>
      <c r="D99" s="272" t="s">
        <v>85</v>
      </c>
      <c r="E99" s="272">
        <v>38</v>
      </c>
      <c r="F99" s="274">
        <v>0</v>
      </c>
      <c r="G99" s="275">
        <f>E99*F99</f>
        <v>0</v>
      </c>
    </row>
    <row r="100" spans="1:7" s="79" customFormat="1" ht="15" customHeight="1">
      <c r="A100" s="287"/>
      <c r="B100" s="251"/>
      <c r="C100" s="266"/>
      <c r="D100" s="251"/>
      <c r="E100" s="251"/>
      <c r="F100" s="252"/>
      <c r="G100" s="284"/>
    </row>
    <row r="101" spans="1:7" s="79" customFormat="1" ht="15" customHeight="1">
      <c r="A101" s="285" t="s">
        <v>158</v>
      </c>
      <c r="B101" s="272" t="s">
        <v>166</v>
      </c>
      <c r="C101" s="286" t="s">
        <v>151</v>
      </c>
      <c r="D101" s="272" t="s">
        <v>85</v>
      </c>
      <c r="E101" s="272">
        <v>36</v>
      </c>
      <c r="F101" s="274">
        <v>0</v>
      </c>
      <c r="G101" s="275">
        <f>E101*F101</f>
        <v>0</v>
      </c>
    </row>
    <row r="102" spans="1:7" s="79" customFormat="1" ht="15" customHeight="1">
      <c r="A102" s="287"/>
      <c r="B102" s="251"/>
      <c r="C102" s="266"/>
      <c r="D102" s="251"/>
      <c r="E102" s="251"/>
      <c r="F102" s="252"/>
      <c r="G102" s="284"/>
    </row>
    <row r="103" spans="1:7" s="79" customFormat="1" ht="15" customHeight="1">
      <c r="A103" s="285" t="s">
        <v>159</v>
      </c>
      <c r="B103" s="272" t="s">
        <v>167</v>
      </c>
      <c r="C103" s="286" t="s">
        <v>152</v>
      </c>
      <c r="D103" s="272" t="s">
        <v>85</v>
      </c>
      <c r="E103" s="272">
        <v>36</v>
      </c>
      <c r="F103" s="274">
        <v>0</v>
      </c>
      <c r="G103" s="275">
        <f>E103*F103</f>
        <v>0</v>
      </c>
    </row>
    <row r="104" spans="1:7" s="79" customFormat="1" ht="15" customHeight="1">
      <c r="A104" s="287"/>
      <c r="B104" s="251"/>
      <c r="C104" s="266"/>
      <c r="D104" s="251"/>
      <c r="E104" s="251"/>
      <c r="F104" s="252"/>
      <c r="G104" s="284"/>
    </row>
    <row r="105" spans="1:7" s="79" customFormat="1" ht="15" customHeight="1">
      <c r="A105" s="285" t="s">
        <v>160</v>
      </c>
      <c r="B105" s="272" t="s">
        <v>168</v>
      </c>
      <c r="C105" s="286" t="s">
        <v>153</v>
      </c>
      <c r="D105" s="272" t="s">
        <v>85</v>
      </c>
      <c r="E105" s="272">
        <v>2</v>
      </c>
      <c r="F105" s="274">
        <v>0</v>
      </c>
      <c r="G105" s="275">
        <f>E105*F105</f>
        <v>0</v>
      </c>
    </row>
    <row r="106" spans="1:7" s="79" customFormat="1" ht="15" customHeight="1">
      <c r="A106" s="287"/>
      <c r="B106" s="251"/>
      <c r="C106" s="266"/>
      <c r="D106" s="251"/>
      <c r="E106" s="251"/>
      <c r="F106" s="252"/>
      <c r="G106" s="284"/>
    </row>
    <row r="107" spans="1:7" s="79" customFormat="1" ht="15" customHeight="1">
      <c r="A107" s="285" t="s">
        <v>161</v>
      </c>
      <c r="B107" s="272" t="s">
        <v>169</v>
      </c>
      <c r="C107" s="286" t="s">
        <v>154</v>
      </c>
      <c r="D107" s="272" t="s">
        <v>22</v>
      </c>
      <c r="E107" s="272">
        <v>1</v>
      </c>
      <c r="F107" s="274">
        <v>0</v>
      </c>
      <c r="G107" s="275">
        <f>E107*F107</f>
        <v>0</v>
      </c>
    </row>
    <row r="108" spans="1:7" s="79" customFormat="1" ht="15" customHeight="1">
      <c r="A108" s="287"/>
      <c r="B108" s="251"/>
      <c r="C108" s="266"/>
      <c r="D108" s="251"/>
      <c r="E108" s="251"/>
      <c r="F108" s="252"/>
      <c r="G108" s="284"/>
    </row>
    <row r="109" spans="1:7" s="79" customFormat="1" ht="15" customHeight="1">
      <c r="A109" s="285" t="s">
        <v>162</v>
      </c>
      <c r="B109" s="272" t="s">
        <v>170</v>
      </c>
      <c r="C109" s="286" t="s">
        <v>155</v>
      </c>
      <c r="D109" s="272" t="s">
        <v>85</v>
      </c>
      <c r="E109" s="272">
        <v>36</v>
      </c>
      <c r="F109" s="274">
        <v>0</v>
      </c>
      <c r="G109" s="275">
        <f>E109*F109</f>
        <v>0</v>
      </c>
    </row>
    <row r="110" spans="1:7" ht="15" customHeight="1">
      <c r="A110" s="215"/>
      <c r="B110" s="216"/>
      <c r="C110" s="72" t="s">
        <v>92</v>
      </c>
      <c r="D110" s="217"/>
      <c r="E110" s="217"/>
      <c r="F110" s="218"/>
      <c r="G110" s="68">
        <f>SUM(G83:G109)</f>
        <v>0</v>
      </c>
    </row>
    <row r="111" spans="1:7" ht="15" customHeight="1">
      <c r="A111" s="99"/>
      <c r="B111" s="142"/>
      <c r="C111" s="10" t="s">
        <v>93</v>
      </c>
      <c r="D111" s="166"/>
      <c r="E111" s="99"/>
      <c r="F111" s="199"/>
      <c r="G111" s="200"/>
    </row>
    <row r="112" spans="1:7" ht="15" customHeight="1">
      <c r="A112" s="92">
        <v>29</v>
      </c>
      <c r="B112" s="92">
        <v>89712</v>
      </c>
      <c r="C112" s="197" t="s">
        <v>94</v>
      </c>
      <c r="D112" s="92" t="s">
        <v>22</v>
      </c>
      <c r="E112" s="92">
        <v>1</v>
      </c>
      <c r="F112" s="97">
        <v>0</v>
      </c>
      <c r="G112" s="198">
        <f>E112*F112</f>
        <v>0</v>
      </c>
    </row>
    <row r="113" spans="1:7" ht="15" customHeight="1">
      <c r="A113" s="117"/>
      <c r="B113" s="117"/>
      <c r="C113" s="180" t="s">
        <v>95</v>
      </c>
      <c r="D113" s="117"/>
      <c r="E113" s="117"/>
      <c r="F113" s="119"/>
      <c r="G113" s="164"/>
    </row>
    <row r="114" spans="1:7" ht="15" customHeight="1">
      <c r="A114" s="122">
        <v>30</v>
      </c>
      <c r="B114" s="122">
        <v>89280</v>
      </c>
      <c r="C114" s="202" t="s">
        <v>96</v>
      </c>
      <c r="D114" s="122" t="s">
        <v>22</v>
      </c>
      <c r="E114" s="122">
        <v>1</v>
      </c>
      <c r="F114" s="135">
        <v>0</v>
      </c>
      <c r="G114" s="127">
        <f>E114*F114</f>
        <v>0</v>
      </c>
    </row>
    <row r="115" spans="1:7" ht="15" customHeight="1">
      <c r="A115" s="137"/>
      <c r="B115" s="137"/>
      <c r="C115" s="219" t="s">
        <v>97</v>
      </c>
      <c r="D115" s="137"/>
      <c r="E115" s="137"/>
      <c r="F115" s="140"/>
      <c r="G115" s="192"/>
    </row>
    <row r="116" spans="1:7" ht="15" customHeight="1">
      <c r="A116" s="99"/>
      <c r="B116" s="142"/>
      <c r="C116" s="193" t="s">
        <v>98</v>
      </c>
      <c r="D116" s="166"/>
      <c r="E116" s="99"/>
      <c r="F116" s="167"/>
      <c r="G116" s="7">
        <f>SUM(G112:G114)</f>
        <v>0</v>
      </c>
    </row>
    <row r="117" spans="1:7" ht="15" customHeight="1">
      <c r="A117" s="92"/>
      <c r="B117" s="143"/>
      <c r="C117" s="13" t="s">
        <v>99</v>
      </c>
      <c r="D117" s="194"/>
      <c r="E117" s="92"/>
      <c r="F117" s="195"/>
      <c r="G117" s="196"/>
    </row>
    <row r="118" spans="1:7" ht="15" customHeight="1">
      <c r="A118" s="92">
        <v>31</v>
      </c>
      <c r="B118" s="143">
        <v>911312</v>
      </c>
      <c r="C118" s="197" t="s">
        <v>100</v>
      </c>
      <c r="D118" s="194" t="s">
        <v>37</v>
      </c>
      <c r="E118" s="92">
        <v>20</v>
      </c>
      <c r="F118" s="195">
        <v>0</v>
      </c>
      <c r="G118" s="198">
        <f>E118*F118</f>
        <v>0</v>
      </c>
    </row>
    <row r="119" spans="1:7" s="79" customFormat="1" ht="15" customHeight="1">
      <c r="A119" s="117"/>
      <c r="B119" s="128"/>
      <c r="C119" s="288" t="s">
        <v>128</v>
      </c>
      <c r="D119" s="171"/>
      <c r="E119" s="169"/>
      <c r="F119" s="172"/>
      <c r="G119" s="173"/>
    </row>
    <row r="120" spans="1:7" s="79" customFormat="1" ht="15" customHeight="1">
      <c r="A120" s="220">
        <v>32</v>
      </c>
      <c r="B120" s="221">
        <v>914171</v>
      </c>
      <c r="C120" s="222" t="s">
        <v>101</v>
      </c>
      <c r="D120" s="223" t="s">
        <v>22</v>
      </c>
      <c r="E120" s="220">
        <v>9</v>
      </c>
      <c r="F120" s="224">
        <v>0</v>
      </c>
      <c r="G120" s="225">
        <f>E120*F120</f>
        <v>0</v>
      </c>
    </row>
    <row r="121" spans="1:7" s="79" customFormat="1" ht="15" customHeight="1">
      <c r="A121" s="110">
        <v>33</v>
      </c>
      <c r="B121" s="111">
        <v>914921</v>
      </c>
      <c r="C121" s="181" t="s">
        <v>102</v>
      </c>
      <c r="D121" s="182" t="s">
        <v>22</v>
      </c>
      <c r="E121" s="110">
        <v>6</v>
      </c>
      <c r="F121" s="226">
        <v>0</v>
      </c>
      <c r="G121" s="184">
        <f>E121*F121</f>
        <v>0</v>
      </c>
    </row>
    <row r="122" spans="1:7" s="79" customFormat="1" ht="15" customHeight="1">
      <c r="A122" s="174">
        <v>34</v>
      </c>
      <c r="B122" s="174">
        <v>91721</v>
      </c>
      <c r="C122" s="204" t="s">
        <v>103</v>
      </c>
      <c r="D122" s="174" t="s">
        <v>37</v>
      </c>
      <c r="E122" s="174">
        <v>132</v>
      </c>
      <c r="F122" s="176">
        <v>0</v>
      </c>
      <c r="G122" s="177">
        <f>E122*F122</f>
        <v>0</v>
      </c>
    </row>
    <row r="123" spans="1:7" ht="15" customHeight="1">
      <c r="A123" s="110"/>
      <c r="B123" s="110"/>
      <c r="C123" s="14" t="s">
        <v>104</v>
      </c>
      <c r="D123" s="99"/>
      <c r="E123" s="99"/>
      <c r="F123" s="103"/>
      <c r="G123" s="168"/>
    </row>
    <row r="124" spans="1:7" ht="15" customHeight="1">
      <c r="A124" s="99"/>
      <c r="B124" s="99"/>
      <c r="C124" s="14" t="s">
        <v>105</v>
      </c>
      <c r="D124" s="99"/>
      <c r="E124" s="99"/>
      <c r="F124" s="103"/>
      <c r="G124" s="168"/>
    </row>
    <row r="125" spans="1:7" s="79" customFormat="1" ht="15" customHeight="1">
      <c r="A125" s="99"/>
      <c r="B125" s="99"/>
      <c r="C125" s="267" t="s">
        <v>132</v>
      </c>
      <c r="D125" s="110"/>
      <c r="E125" s="110"/>
      <c r="F125" s="227"/>
      <c r="G125" s="184"/>
    </row>
    <row r="126" spans="1:7" ht="15" customHeight="1">
      <c r="A126" s="169"/>
      <c r="B126" s="169"/>
      <c r="C126" s="15" t="s">
        <v>106</v>
      </c>
      <c r="D126" s="117"/>
      <c r="E126" s="117"/>
      <c r="F126" s="119"/>
      <c r="G126" s="164"/>
    </row>
    <row r="127" spans="1:7" ht="15" customHeight="1">
      <c r="A127" s="122">
        <v>35</v>
      </c>
      <c r="B127" s="122">
        <v>91722</v>
      </c>
      <c r="C127" s="124" t="s">
        <v>107</v>
      </c>
      <c r="D127" s="122" t="s">
        <v>85</v>
      </c>
      <c r="E127" s="122">
        <v>756</v>
      </c>
      <c r="F127" s="135">
        <v>0</v>
      </c>
      <c r="G127" s="127">
        <f>E127*F127</f>
        <v>0</v>
      </c>
    </row>
    <row r="128" spans="1:7" ht="15" customHeight="1">
      <c r="A128" s="99"/>
      <c r="B128" s="99"/>
      <c r="C128" s="186" t="s">
        <v>108</v>
      </c>
      <c r="D128" s="99"/>
      <c r="E128" s="99"/>
      <c r="F128" s="103"/>
      <c r="G128" s="200"/>
    </row>
    <row r="129" spans="1:7" ht="15" customHeight="1">
      <c r="A129" s="99"/>
      <c r="B129" s="99"/>
      <c r="C129" s="186" t="s">
        <v>109</v>
      </c>
      <c r="D129" s="99"/>
      <c r="E129" s="99"/>
      <c r="F129" s="103"/>
      <c r="G129" s="200"/>
    </row>
    <row r="130" spans="1:7" s="79" customFormat="1" ht="15" customHeight="1">
      <c r="A130" s="99"/>
      <c r="B130" s="99"/>
      <c r="C130" s="267" t="s">
        <v>131</v>
      </c>
      <c r="D130" s="110"/>
      <c r="E130" s="110"/>
      <c r="F130" s="227"/>
      <c r="G130" s="228"/>
    </row>
    <row r="131" spans="1:7" ht="15" customHeight="1">
      <c r="A131" s="169"/>
      <c r="B131" s="169"/>
      <c r="C131" s="180" t="s">
        <v>110</v>
      </c>
      <c r="D131" s="117"/>
      <c r="E131" s="117"/>
      <c r="F131" s="119"/>
      <c r="G131" s="132"/>
    </row>
    <row r="132" spans="1:7" s="79" customFormat="1" ht="15" customHeight="1">
      <c r="A132" s="242">
        <v>38</v>
      </c>
      <c r="B132" s="242">
        <v>91742</v>
      </c>
      <c r="C132" s="263" t="s">
        <v>171</v>
      </c>
      <c r="D132" s="242" t="s">
        <v>85</v>
      </c>
      <c r="E132" s="242">
        <v>20</v>
      </c>
      <c r="F132" s="264">
        <v>0</v>
      </c>
      <c r="G132" s="265">
        <f>E132*F132</f>
        <v>0</v>
      </c>
    </row>
    <row r="133" spans="1:7" s="79" customFormat="1" ht="15" customHeight="1">
      <c r="A133" s="259"/>
      <c r="B133" s="259"/>
      <c r="C133" s="260" t="s">
        <v>172</v>
      </c>
      <c r="D133" s="259"/>
      <c r="E133" s="259"/>
      <c r="F133" s="261"/>
      <c r="G133" s="262"/>
    </row>
    <row r="134" spans="1:7" s="79" customFormat="1" ht="15" customHeight="1">
      <c r="A134" s="174">
        <v>36</v>
      </c>
      <c r="B134" s="203">
        <v>919112</v>
      </c>
      <c r="C134" s="229" t="s">
        <v>111</v>
      </c>
      <c r="D134" s="205" t="s">
        <v>85</v>
      </c>
      <c r="E134" s="174">
        <v>765</v>
      </c>
      <c r="F134" s="206">
        <v>0</v>
      </c>
      <c r="G134" s="177">
        <f>E134*F134</f>
        <v>0</v>
      </c>
    </row>
    <row r="135" spans="1:7" ht="15" customHeight="1">
      <c r="A135" s="110"/>
      <c r="B135" s="111"/>
      <c r="C135" s="230" t="s">
        <v>112</v>
      </c>
      <c r="D135" s="166"/>
      <c r="E135" s="99"/>
      <c r="F135" s="199"/>
      <c r="G135" s="168"/>
    </row>
    <row r="136" spans="1:7" ht="15" customHeight="1">
      <c r="A136" s="217"/>
      <c r="B136" s="231"/>
      <c r="C136" s="67" t="s">
        <v>113</v>
      </c>
      <c r="D136" s="217"/>
      <c r="E136" s="217"/>
      <c r="F136" s="218"/>
      <c r="G136" s="68">
        <f>SUM(G118:G134)</f>
        <v>0</v>
      </c>
    </row>
    <row r="137" spans="3:7" ht="15" customHeight="1">
      <c r="C137" s="232"/>
      <c r="D137" s="76"/>
      <c r="E137" s="76"/>
      <c r="F137" s="167"/>
      <c r="G137" s="233"/>
    </row>
    <row r="138" spans="1:7" ht="15" customHeight="1">
      <c r="A138" s="234"/>
      <c r="B138" s="94"/>
      <c r="C138" s="235"/>
      <c r="D138" s="234"/>
      <c r="E138" s="94"/>
      <c r="F138" s="236"/>
      <c r="G138" s="237"/>
    </row>
    <row r="139" spans="1:7" ht="15" customHeight="1">
      <c r="A139" s="238"/>
      <c r="B139" s="239"/>
      <c r="C139" s="16" t="s">
        <v>114</v>
      </c>
      <c r="D139" s="238"/>
      <c r="E139" s="239"/>
      <c r="F139" s="240"/>
      <c r="G139" s="17">
        <f>G12+G22+G47+G51+G81+G110+G116+G136</f>
        <v>0</v>
      </c>
    </row>
    <row r="140" spans="3:7" ht="12.75">
      <c r="C140" s="18"/>
      <c r="D140" s="76"/>
      <c r="F140" s="167"/>
      <c r="G140" s="19"/>
    </row>
    <row r="141" spans="3:7" ht="12.75">
      <c r="C141" s="18"/>
      <c r="D141" s="76"/>
      <c r="F141" s="167"/>
      <c r="G141" s="19"/>
    </row>
    <row r="142" spans="3:7" ht="12.75">
      <c r="C142" s="232"/>
      <c r="D142" s="76"/>
      <c r="E142" s="76"/>
      <c r="F142" s="167"/>
      <c r="G142" s="233"/>
    </row>
    <row r="143" spans="3:7" ht="12.75">
      <c r="C143" s="232"/>
      <c r="D143" s="76"/>
      <c r="F143" s="167"/>
      <c r="G143" s="233"/>
    </row>
    <row r="144" spans="3:6" ht="12.75">
      <c r="C144" s="232"/>
      <c r="D144" s="76"/>
      <c r="F144" s="167"/>
    </row>
    <row r="145" spans="3:6" ht="12.75">
      <c r="C145" s="232"/>
      <c r="D145" s="76"/>
      <c r="F145" s="167"/>
    </row>
    <row r="146" spans="3:4" ht="12.75">
      <c r="C146" s="232"/>
      <c r="D146" s="76"/>
    </row>
    <row r="147" spans="3:4" ht="12.75">
      <c r="C147" s="232"/>
      <c r="D147" s="76"/>
    </row>
    <row r="148" spans="3:4" ht="12.75">
      <c r="C148" s="232"/>
      <c r="D148" s="76"/>
    </row>
    <row r="149" ht="12.75">
      <c r="C149" s="232"/>
    </row>
    <row r="150" ht="12.75">
      <c r="C150" s="232"/>
    </row>
    <row r="151" ht="12.75">
      <c r="C151" s="232"/>
    </row>
    <row r="152" ht="12.75">
      <c r="C152" s="232"/>
    </row>
    <row r="153" ht="12.75">
      <c r="C153" s="232"/>
    </row>
    <row r="154" ht="12.75">
      <c r="C154" s="232"/>
    </row>
  </sheetData>
  <sheetProtection password="E054" sheet="1" objects="1" scenarios="1" selectLockedCells="1"/>
  <mergeCells count="5">
    <mergeCell ref="D5:D6"/>
    <mergeCell ref="E5:E6"/>
    <mergeCell ref="A5:A6"/>
    <mergeCell ref="B5:B6"/>
    <mergeCell ref="C5:C6"/>
  </mergeCells>
  <printOptions/>
  <pageMargins left="0.7875" right="0.7875" top="0.7875" bottom="0.7875" header="0.5118055555555555" footer="0.5118055555555555"/>
  <pageSetup fitToHeight="3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101" zoomScaleNormal="101" zoomScalePageLayoutView="0" workbookViewId="0" topLeftCell="A1">
      <selection activeCell="F8" sqref="F8"/>
    </sheetView>
  </sheetViews>
  <sheetFormatPr defaultColWidth="11.57421875" defaultRowHeight="12.75"/>
  <cols>
    <col min="1" max="1" width="4.7109375" style="20" customWidth="1"/>
    <col min="2" max="2" width="11.140625" style="0" customWidth="1"/>
    <col min="3" max="3" width="65.8515625" style="0" customWidth="1"/>
    <col min="4" max="4" width="6.28125" style="0" customWidth="1"/>
    <col min="5" max="5" width="10.57421875" style="0" customWidth="1"/>
    <col min="6" max="6" width="13.140625" style="0" customWidth="1"/>
  </cols>
  <sheetData>
    <row r="1" ht="18">
      <c r="C1" s="21" t="s">
        <v>115</v>
      </c>
    </row>
    <row r="2" spans="1:3" s="23" customFormat="1" ht="15">
      <c r="A2" s="22"/>
      <c r="C2" s="24" t="s">
        <v>116</v>
      </c>
    </row>
    <row r="3" spans="2:3" ht="12.75">
      <c r="B3" t="s">
        <v>2</v>
      </c>
      <c r="C3" s="25" t="s">
        <v>3</v>
      </c>
    </row>
    <row r="4" ht="12.75">
      <c r="C4" s="26"/>
    </row>
    <row r="5" spans="1:6" ht="12.75" customHeight="1">
      <c r="A5" s="292"/>
      <c r="B5" s="292" t="s">
        <v>117</v>
      </c>
      <c r="C5" s="293" t="s">
        <v>118</v>
      </c>
      <c r="D5" s="293"/>
      <c r="E5" s="292"/>
      <c r="F5" s="20" t="s">
        <v>10</v>
      </c>
    </row>
    <row r="6" spans="1:6" ht="12.75">
      <c r="A6" s="292"/>
      <c r="B6" s="292"/>
      <c r="C6" s="292"/>
      <c r="D6" s="293"/>
      <c r="E6" s="293"/>
      <c r="F6" s="27" t="s">
        <v>11</v>
      </c>
    </row>
    <row r="7" spans="1:6" ht="12.75">
      <c r="A7" s="28"/>
      <c r="B7" s="28"/>
      <c r="C7" s="29"/>
      <c r="D7" s="30"/>
      <c r="E7" s="30"/>
      <c r="F7" s="31"/>
    </row>
    <row r="8" spans="1:6" ht="27" customHeight="1">
      <c r="A8" s="32"/>
      <c r="B8" s="32"/>
      <c r="C8" s="33" t="s">
        <v>3</v>
      </c>
      <c r="D8" s="34"/>
      <c r="E8" s="35"/>
      <c r="F8" s="36">
        <f>'POLOŽKY SOUPISu PRACÍ'!G139</f>
        <v>0</v>
      </c>
    </row>
    <row r="9" spans="1:6" ht="12.75">
      <c r="A9" s="37"/>
      <c r="B9" s="38"/>
      <c r="C9" s="39"/>
      <c r="D9" s="37"/>
      <c r="E9" s="37"/>
      <c r="F9" s="40"/>
    </row>
    <row r="10" spans="1:6" ht="12.75">
      <c r="A10" s="41"/>
      <c r="B10" s="42"/>
      <c r="C10" s="39"/>
      <c r="D10" s="37"/>
      <c r="E10" s="43"/>
      <c r="F10" s="44"/>
    </row>
    <row r="11" spans="1:6" ht="12.75">
      <c r="A11" s="45"/>
      <c r="B11" s="46"/>
      <c r="C11" s="47" t="s">
        <v>119</v>
      </c>
      <c r="D11" s="27"/>
      <c r="E11" s="48"/>
      <c r="F11" s="49">
        <f>SUM(F8:F8)</f>
        <v>0</v>
      </c>
    </row>
    <row r="12" spans="1:6" ht="12.75">
      <c r="A12" s="41"/>
      <c r="B12" s="50"/>
      <c r="C12" s="51"/>
      <c r="D12" s="37"/>
      <c r="E12" s="43"/>
      <c r="F12" s="52"/>
    </row>
    <row r="13" spans="1:6" ht="12.75">
      <c r="A13" s="45"/>
      <c r="B13" s="46"/>
      <c r="C13" s="47" t="s">
        <v>120</v>
      </c>
      <c r="D13" s="27"/>
      <c r="E13" s="48"/>
      <c r="F13" s="49">
        <f>F11</f>
        <v>0</v>
      </c>
    </row>
    <row r="14" spans="1:6" ht="12.75">
      <c r="A14" s="41"/>
      <c r="B14" s="50"/>
      <c r="C14" s="53"/>
      <c r="D14" s="37"/>
      <c r="E14" s="43"/>
      <c r="F14" s="52"/>
    </row>
    <row r="15" spans="1:6" ht="12.75">
      <c r="A15" s="45"/>
      <c r="B15" s="46"/>
      <c r="C15" s="47" t="s">
        <v>121</v>
      </c>
      <c r="D15" s="27"/>
      <c r="E15" s="48"/>
      <c r="F15" s="49">
        <f>ROUND(F13/100*21,0)</f>
        <v>0</v>
      </c>
    </row>
    <row r="16" spans="3:6" ht="12.75">
      <c r="C16" s="54"/>
      <c r="D16" s="20"/>
      <c r="E16" s="20"/>
      <c r="F16" s="55"/>
    </row>
    <row r="17" spans="1:6" ht="12.75">
      <c r="A17" s="41"/>
      <c r="B17" s="50"/>
      <c r="C17" s="51"/>
      <c r="D17" s="37"/>
      <c r="E17" s="56"/>
      <c r="F17" s="57"/>
    </row>
    <row r="18" spans="1:6" ht="15">
      <c r="A18" s="45"/>
      <c r="B18" s="46"/>
      <c r="C18" s="58" t="s">
        <v>122</v>
      </c>
      <c r="D18" s="59"/>
      <c r="E18" s="60"/>
      <c r="F18" s="61">
        <f>F13+F15</f>
        <v>0</v>
      </c>
    </row>
    <row r="19" spans="3:4" ht="12.75">
      <c r="C19" s="62"/>
      <c r="D19" s="20"/>
    </row>
    <row r="20" spans="3:4" ht="12.75">
      <c r="C20" s="62"/>
      <c r="D20" s="20"/>
    </row>
    <row r="21" spans="3:4" ht="12.75">
      <c r="C21" s="62"/>
      <c r="D21" s="20"/>
    </row>
    <row r="22" spans="3:4" ht="12.75">
      <c r="C22" s="62"/>
      <c r="D22" s="20"/>
    </row>
    <row r="23" spans="3:4" ht="12.75">
      <c r="C23" s="62"/>
      <c r="D23" s="20"/>
    </row>
    <row r="24" ht="12.75">
      <c r="C24" s="62"/>
    </row>
    <row r="25" ht="12.75">
      <c r="C25" s="62"/>
    </row>
    <row r="26" spans="1:3" ht="12.75">
      <c r="A26"/>
      <c r="C26" s="62"/>
    </row>
    <row r="27" spans="1:3" ht="12.75">
      <c r="A27"/>
      <c r="C27" s="62"/>
    </row>
    <row r="28" spans="1:3" ht="12.75">
      <c r="A28"/>
      <c r="C28" s="62"/>
    </row>
    <row r="29" spans="1:3" ht="12.75">
      <c r="A29"/>
      <c r="C29" s="62"/>
    </row>
  </sheetData>
  <sheetProtection password="E054" sheet="1" selectLockedCells="1" selectUnlockedCells="1"/>
  <mergeCells count="5">
    <mergeCell ref="E5:E6"/>
    <mergeCell ref="A5:A6"/>
    <mergeCell ref="B5:B6"/>
    <mergeCell ref="C5:C6"/>
    <mergeCell ref="D5:D6"/>
  </mergeCells>
  <printOptions/>
  <pageMargins left="1.1236111111111111" right="0.7875" top="0.7875" bottom="0.7875" header="0.5118055555555555" footer="0.511805555555555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our01</cp:lastModifiedBy>
  <cp:lastPrinted>2014-12-09T10:52:02Z</cp:lastPrinted>
  <dcterms:created xsi:type="dcterms:W3CDTF">2014-11-28T14:24:05Z</dcterms:created>
  <dcterms:modified xsi:type="dcterms:W3CDTF">2014-12-09T10:54:28Z</dcterms:modified>
  <cp:category/>
  <cp:version/>
  <cp:contentType/>
  <cp:contentStatus/>
</cp:coreProperties>
</file>