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5"/>
  </bookViews>
  <sheets>
    <sheet name="Krycí list" sheetId="1" r:id="rId1"/>
    <sheet name="1. Demontáž" sheetId="2" r:id="rId2"/>
    <sheet name="2. Kabelový rozvod" sheetId="3" r:id="rId3"/>
    <sheet name="3. Rozvaděč RVO" sheetId="4" r:id="rId4"/>
    <sheet name="4. Zemní práce" sheetId="5" r:id="rId5"/>
    <sheet name="5. Výchozí revize" sheetId="6" r:id="rId6"/>
  </sheets>
  <definedNames/>
  <calcPr fullCalcOnLoad="1"/>
</workbook>
</file>

<file path=xl/comments2.xml><?xml version="1.0" encoding="utf-8"?>
<comments xmlns="http://schemas.openxmlformats.org/spreadsheetml/2006/main">
  <authors>
    <author>Pepa</author>
  </authors>
  <commentList>
    <comment ref="B2" authorId="0">
      <text>
        <r>
          <rPr>
            <b/>
            <sz val="8"/>
            <rFont val="Tahoma"/>
            <family val="0"/>
          </rPr>
          <t>Pepa: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Pepa</author>
  </authors>
  <commentList>
    <comment ref="B2" authorId="0">
      <text>
        <r>
          <rPr>
            <b/>
            <sz val="8"/>
            <rFont val="Tahoma"/>
            <family val="0"/>
          </rPr>
          <t>Pepa: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Pepa</author>
  </authors>
  <commentList>
    <comment ref="B2" authorId="0">
      <text>
        <r>
          <rPr>
            <b/>
            <sz val="8"/>
            <rFont val="Tahoma"/>
            <family val="0"/>
          </rPr>
          <t>Pepa: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Pepa</author>
  </authors>
  <commentList>
    <comment ref="B2" authorId="0">
      <text>
        <r>
          <rPr>
            <b/>
            <sz val="8"/>
            <rFont val="Tahoma"/>
            <family val="0"/>
          </rPr>
          <t>Pepa: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<sst xmlns="http://schemas.openxmlformats.org/spreadsheetml/2006/main" count="207" uniqueCount="116">
  <si>
    <t xml:space="preserve">  ROZPOČET - VEŘEJNÉ OSVĚTLENÍ</t>
  </si>
  <si>
    <t xml:space="preserve">VÁCLAV PÁRTL PROJEKTOVÁNÍ EL. ZAŘÍZENÍ </t>
  </si>
  <si>
    <t xml:space="preserve">  AKCE             :  Č. KRUMLOV, NOVÉ DOMOVY</t>
  </si>
  <si>
    <r>
      <t xml:space="preserve">                             </t>
    </r>
    <r>
      <rPr>
        <b/>
        <sz val="12"/>
        <rFont val="Arial CE"/>
        <family val="0"/>
      </rPr>
      <t xml:space="preserve"> REKONSTRUKCE VEŘEJNÉHO OSVĚTLENÍ</t>
    </r>
  </si>
  <si>
    <r>
      <t xml:space="preserve">  </t>
    </r>
    <r>
      <rPr>
        <b/>
        <sz val="12"/>
        <rFont val="Arial CE"/>
        <family val="2"/>
      </rPr>
      <t>INVESTOR    :  MĚSTO ČESKÝ KRUMLOV</t>
    </r>
  </si>
  <si>
    <r>
      <t xml:space="preserve">                          </t>
    </r>
    <r>
      <rPr>
        <sz val="12"/>
        <rFont val="Arial CE"/>
        <family val="2"/>
      </rPr>
      <t xml:space="preserve">   </t>
    </r>
    <r>
      <rPr>
        <b/>
        <sz val="12"/>
        <rFont val="Arial CE"/>
        <family val="2"/>
      </rPr>
      <t xml:space="preserve"> NÁM. SVORNOSTI 1, ČESKÝ KRUMLOV</t>
    </r>
  </si>
  <si>
    <t xml:space="preserve">  ZAK. Č.           : 10 - 14                                                                                   </t>
  </si>
  <si>
    <r>
      <t xml:space="preserve">        </t>
    </r>
    <r>
      <rPr>
        <b/>
        <sz val="12"/>
        <rFont val="Arial CE"/>
        <family val="2"/>
      </rPr>
      <t>REKAPITULACE</t>
    </r>
  </si>
  <si>
    <t xml:space="preserve">   1.  DEMONTÁŽ</t>
  </si>
  <si>
    <t xml:space="preserve">   2.  KABELOVÝ ROZVOD</t>
  </si>
  <si>
    <t xml:space="preserve">   3.  ROZVADĚČ R-VO</t>
  </si>
  <si>
    <t xml:space="preserve">   4.  ZEMNÍ PRÁCE</t>
  </si>
  <si>
    <t xml:space="preserve">   5.  VÝCHOZÍ REVIZE</t>
  </si>
  <si>
    <r>
      <t xml:space="preserve">        </t>
    </r>
    <r>
      <rPr>
        <b/>
        <sz val="12"/>
        <rFont val="Arial CE"/>
        <family val="2"/>
      </rPr>
      <t>CELKEM - ZÁKLADNÍ CENA</t>
    </r>
  </si>
  <si>
    <t>DPH základní sazba</t>
  </si>
  <si>
    <t>CENA CELKEM vč. DPH</t>
  </si>
  <si>
    <t>1. DEMONTÁŽ</t>
  </si>
  <si>
    <t>Poř.č.</t>
  </si>
  <si>
    <t xml:space="preserve">  Název položky</t>
  </si>
  <si>
    <t>Jedn.</t>
  </si>
  <si>
    <t>Množ.</t>
  </si>
  <si>
    <t>Jedn. cena montáž</t>
  </si>
  <si>
    <t>Jedn. cena materiál</t>
  </si>
  <si>
    <t>Montáž celkem</t>
  </si>
  <si>
    <t>Materiál celkem</t>
  </si>
  <si>
    <t>Položka celkem</t>
  </si>
  <si>
    <t>Demontáž</t>
  </si>
  <si>
    <t>hod.</t>
  </si>
  <si>
    <t>x</t>
  </si>
  <si>
    <t>DEMONTÁŽ CELKEM</t>
  </si>
  <si>
    <t>2. KABELOVÝ ROZVOD VO</t>
  </si>
  <si>
    <t xml:space="preserve">  Trubka PVC KUROFLEX 90mm</t>
  </si>
  <si>
    <t>m</t>
  </si>
  <si>
    <t xml:space="preserve">  Kabel CYKY 3Cx1.5</t>
  </si>
  <si>
    <t xml:space="preserve">  Kabel CYKY 4Bx10</t>
  </si>
  <si>
    <t xml:space="preserve">  Štítek označovací kabel  </t>
  </si>
  <si>
    <t>ks</t>
  </si>
  <si>
    <t xml:space="preserve">  Ukončení vodičů do 16 mm2 na svorkovnici</t>
  </si>
  <si>
    <t xml:space="preserve">  Ukončení kabelů celoplast. do 5x4</t>
  </si>
  <si>
    <t xml:space="preserve">  Ukončení kabelů celoplast. do 4x10</t>
  </si>
  <si>
    <t xml:space="preserve">  Pojistková patrona nožová PN 1 do 250A</t>
  </si>
  <si>
    <t xml:space="preserve">  Montáž rozvaděče OCEP do 200 kg</t>
  </si>
  <si>
    <t xml:space="preserve">  Drát uzemňovací FeZn 8 mm</t>
  </si>
  <si>
    <t xml:space="preserve">  Drát uzemňovací FeZn 10 mm</t>
  </si>
  <si>
    <t xml:space="preserve">  Svorka hromosvodní SP1</t>
  </si>
  <si>
    <t xml:space="preserve">  Svorka zemnící pásek - drát  SR03</t>
  </si>
  <si>
    <t xml:space="preserve">  Stožár osvětlovací S-6 -89/60</t>
  </si>
  <si>
    <t xml:space="preserve">  Svítidlo ELEKTRO-LUMEN ARC-80-VT-33, 70W</t>
  </si>
  <si>
    <t xml:space="preserve">  Výbojka MASTER CityWh CDO-TT Plus 70W/828 E27</t>
  </si>
  <si>
    <t xml:space="preserve">  Svorkovnice stožárová IP43</t>
  </si>
  <si>
    <t xml:space="preserve">  Pojistková patrona E27  6A</t>
  </si>
  <si>
    <t xml:space="preserve">  Vypnutí vedení, zajištění, opětné zapnutí</t>
  </si>
  <si>
    <t xml:space="preserve">  MEZISOUČET</t>
  </si>
  <si>
    <t xml:space="preserve">  Materiál podružný 3%  (z pol. materiál mezisoučet)</t>
  </si>
  <si>
    <t xml:space="preserve">  GPP 6%                     (z položek celkem)</t>
  </si>
  <si>
    <t xml:space="preserve"> KABELOVÝ ROZVOD VO CELKEM</t>
  </si>
  <si>
    <t xml:space="preserve"> </t>
  </si>
  <si>
    <t>3. ROZVADĚČ R-VO</t>
  </si>
  <si>
    <t xml:space="preserve">  Označovací lišta</t>
  </si>
  <si>
    <t xml:space="preserve">  Zákryt z plechu</t>
  </si>
  <si>
    <r>
      <t>m</t>
    </r>
    <r>
      <rPr>
        <vertAlign val="superscript"/>
        <sz val="10"/>
        <rFont val="Arial CE"/>
        <family val="2"/>
      </rPr>
      <t>2</t>
    </r>
  </si>
  <si>
    <t xml:space="preserve">  Obal na výkresy</t>
  </si>
  <si>
    <t xml:space="preserve">  Odlišný nátěr skříně</t>
  </si>
  <si>
    <t xml:space="preserve">  Popisný štítek</t>
  </si>
  <si>
    <t xml:space="preserve">  Přípojka jednožilovým vodičem Cu do 10 mm2</t>
  </si>
  <si>
    <t xml:space="preserve">  Jistič jednofázový MOELLER  PL7-B2/1               10kA </t>
  </si>
  <si>
    <t xml:space="preserve">  Jistič jednofázový MOELLER  PL7-B10/1              10kA </t>
  </si>
  <si>
    <t xml:space="preserve">  Jistič třífázový MOELLER  PL7-B25/3                   10kA</t>
  </si>
  <si>
    <t xml:space="preserve">  Přepínač MOELLER Z-S/WM    16A   1přep.  I-O-II    1 modul</t>
  </si>
  <si>
    <t xml:space="preserve">  Stykač MOELLER Z-SCH230/40-40     40A   4zap.</t>
  </si>
  <si>
    <t xml:space="preserve">  Svorka řadová RSA 6                slaněný vodič 6,  tuhý 10</t>
  </si>
  <si>
    <t xml:space="preserve">  Sběrnice 14 pól. N  (PE/PEN)</t>
  </si>
  <si>
    <t xml:space="preserve">  Skříň pod omítku OCEP š.750 x v.700 mm komplet, IP43/20</t>
  </si>
  <si>
    <t xml:space="preserve">  Montážní místo pro elektroměr  </t>
  </si>
  <si>
    <t xml:space="preserve">  Montážní místo pro přijímač HDO  </t>
  </si>
  <si>
    <t xml:space="preserve">  Propojovací lišta třífázová, 63A </t>
  </si>
  <si>
    <t>mod</t>
  </si>
  <si>
    <t xml:space="preserve">  Výstražná tabulka</t>
  </si>
  <si>
    <t xml:space="preserve">  Dopravné 6%                     (z položek celkem)</t>
  </si>
  <si>
    <t xml:space="preserve">  ROZVADĚČ CELKEM</t>
  </si>
  <si>
    <t xml:space="preserve">   4. ZEMNÍ PRÁCE</t>
  </si>
  <si>
    <t>Poř. číslo</t>
  </si>
  <si>
    <t xml:space="preserve">   Název položky</t>
  </si>
  <si>
    <t>Jednotková cena</t>
  </si>
  <si>
    <t>Celkem</t>
  </si>
  <si>
    <t xml:space="preserve">   Vytýčení trasy kabelového vedení v zastavěném prostoru</t>
  </si>
  <si>
    <t>km</t>
  </si>
  <si>
    <t xml:space="preserve">   Sejmutí drnu</t>
  </si>
  <si>
    <t xml:space="preserve">   Vytrhání dlažby z pískového podkladu, kostky nezalité</t>
  </si>
  <si>
    <t xml:space="preserve">   Bourání živičných povrchů tl.do 10cm </t>
  </si>
  <si>
    <t xml:space="preserve">   Řezání spáry v asfaltu nebo betonu tl. do 10cm </t>
  </si>
  <si>
    <t xml:space="preserve">   Jáma pro stožár veřejného osvětlení, ruční výkop, zemina tř. 3</t>
  </si>
  <si>
    <r>
      <t>m</t>
    </r>
    <r>
      <rPr>
        <vertAlign val="superscript"/>
        <sz val="10"/>
        <rFont val="Arial CE"/>
        <family val="2"/>
      </rPr>
      <t>3</t>
    </r>
  </si>
  <si>
    <t xml:space="preserve">   Pouzdrový základ pro stožár veřejného osvětlení mimo osu trasy kabelu</t>
  </si>
  <si>
    <t xml:space="preserve">   Betonový základ do bednění</t>
  </si>
  <si>
    <t xml:space="preserve">   Výkop rýhy 35 / 50 cm, zemina tř. 3</t>
  </si>
  <si>
    <t xml:space="preserve">   Výkop rýhy 35 / 80 cm, zemina tř. 3</t>
  </si>
  <si>
    <t xml:space="preserve">   Výkop rýhy 50 / 120 cm, zemina tř. 3</t>
  </si>
  <si>
    <t xml:space="preserve">   Zděný pilíř pro rozvaděč R-VO</t>
  </si>
  <si>
    <t xml:space="preserve">   Zřízení kabelového lože z písku, 10 cm nad kabel, bez zakrytí kabelu </t>
  </si>
  <si>
    <t xml:space="preserve">   Zakrytí kabelu výstražnou fólií š. 33 cm</t>
  </si>
  <si>
    <t xml:space="preserve">   Zához rýhy 35 / 50 cm , zemina tř. 3</t>
  </si>
  <si>
    <t xml:space="preserve">   Zához rýhy 35 / 80 cm , zemina tř. 3</t>
  </si>
  <si>
    <t xml:space="preserve">   Zához rýhy 50 / 120 cm , zemina tř. 3</t>
  </si>
  <si>
    <t xml:space="preserve">   Odvoz zeminy na skládku do 1 km </t>
  </si>
  <si>
    <t xml:space="preserve">   Příplatek za odvoz zeminy na skládku za další km do 10 km </t>
  </si>
  <si>
    <t xml:space="preserve">   Hutnění zeminy</t>
  </si>
  <si>
    <t xml:space="preserve">   Provizorní úprava terénu - zemina tř. 3</t>
  </si>
  <si>
    <t xml:space="preserve">   Položení dlažby do písku</t>
  </si>
  <si>
    <t xml:space="preserve">   Podkladová vrstva z makadamu tl. 20 cm</t>
  </si>
  <si>
    <t xml:space="preserve">   Vozovka z asfaltu 15 cm</t>
  </si>
  <si>
    <t xml:space="preserve">   ZEMNÍ PRÁCE CELKEM</t>
  </si>
  <si>
    <t>5. VÝCHOZÍ REVIZE</t>
  </si>
  <si>
    <t>Výchozí revize</t>
  </si>
  <si>
    <t>VÝCHOZÍ REVIZE CELKEM</t>
  </si>
  <si>
    <t>POD SKALKOU 543, Č. KRUMLOV
TEL. 776 555 669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</si>
</sst>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vertAlign val="superscript"/>
      <sz val="10"/>
      <name val="Arial CE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6" fillId="0" borderId="9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9" fontId="0" fillId="0" borderId="12" xfId="0" applyNumberForma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 applyProtection="1">
      <alignment/>
      <protection locked="0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0" fontId="5" fillId="0" borderId="13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14" xfId="0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9" fontId="0" fillId="0" borderId="17" xfId="19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9" fontId="0" fillId="0" borderId="25" xfId="19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right"/>
    </xf>
    <xf numFmtId="0" fontId="2" fillId="0" borderId="28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/>
    </xf>
    <xf numFmtId="4" fontId="2" fillId="0" borderId="29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4" fontId="0" fillId="0" borderId="30" xfId="15" applyNumberFormat="1" applyBorder="1" applyAlignment="1" applyProtection="1">
      <alignment horizontal="right" vertical="center"/>
      <protection locked="0"/>
    </xf>
    <xf numFmtId="4" fontId="0" fillId="0" borderId="31" xfId="15" applyNumberFormat="1" applyBorder="1" applyAlignment="1">
      <alignment horizontal="right" vertical="center"/>
    </xf>
    <xf numFmtId="0" fontId="0" fillId="0" borderId="13" xfId="0" applyBorder="1" applyAlignment="1">
      <alignment/>
    </xf>
    <xf numFmtId="0" fontId="3" fillId="0" borderId="32" xfId="0" applyFont="1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 applyProtection="1">
      <alignment/>
      <protection locked="0"/>
    </xf>
    <xf numFmtId="4" fontId="3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 shrinkToFit="1"/>
    </xf>
    <xf numFmtId="0" fontId="2" fillId="0" borderId="4" xfId="0" applyFont="1" applyBorder="1" applyAlignment="1">
      <alignment horizont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workbookViewId="0" topLeftCell="A1">
      <selection activeCell="B19" sqref="B19"/>
    </sheetView>
  </sheetViews>
  <sheetFormatPr defaultColWidth="9.140625" defaultRowHeight="12.75"/>
  <cols>
    <col min="1" max="1" width="2.28125" style="0" customWidth="1"/>
    <col min="2" max="2" width="101.00390625" style="0" customWidth="1"/>
    <col min="3" max="3" width="4.7109375" style="0" bestFit="1" customWidth="1"/>
    <col min="4" max="4" width="27.7109375" style="0" customWidth="1"/>
    <col min="5" max="5" width="17.57421875" style="0" customWidth="1"/>
  </cols>
  <sheetData>
    <row r="1" ht="6.75" customHeight="1" thickBot="1"/>
    <row r="2" spans="2:4" ht="36" customHeight="1" thickBot="1">
      <c r="B2" s="1" t="s">
        <v>0</v>
      </c>
      <c r="C2" s="101" t="s">
        <v>1</v>
      </c>
      <c r="D2" s="102"/>
    </row>
    <row r="3" spans="2:4" ht="22.5" customHeight="1">
      <c r="B3" s="2" t="s">
        <v>2</v>
      </c>
      <c r="C3" s="103" t="s">
        <v>115</v>
      </c>
      <c r="D3" s="104"/>
    </row>
    <row r="4" spans="2:4" ht="22.5" customHeight="1" thickBot="1">
      <c r="B4" s="3" t="s">
        <v>3</v>
      </c>
      <c r="C4" s="105"/>
      <c r="D4" s="106"/>
    </row>
    <row r="5" spans="2:4" ht="22.5" customHeight="1">
      <c r="B5" s="4" t="s">
        <v>4</v>
      </c>
      <c r="C5" s="107"/>
      <c r="D5" s="108"/>
    </row>
    <row r="6" spans="2:4" ht="22.5" customHeight="1" thickBot="1">
      <c r="B6" s="3" t="s">
        <v>5</v>
      </c>
      <c r="C6" s="109"/>
      <c r="D6" s="110"/>
    </row>
    <row r="7" spans="2:4" ht="18.75" customHeight="1" thickBot="1">
      <c r="B7" s="6" t="s">
        <v>6</v>
      </c>
      <c r="C7" s="7"/>
      <c r="D7" s="5"/>
    </row>
    <row r="8" spans="2:4" ht="19.5" customHeight="1" thickBot="1">
      <c r="B8" s="8" t="s">
        <v>7</v>
      </c>
      <c r="C8" s="9"/>
      <c r="D8" s="10"/>
    </row>
    <row r="9" spans="2:4" s="13" customFormat="1" ht="15" customHeight="1">
      <c r="B9" s="11" t="s">
        <v>8</v>
      </c>
      <c r="C9" s="11"/>
      <c r="D9" s="12">
        <f>'1. Demontáž'!J4</f>
        <v>0</v>
      </c>
    </row>
    <row r="10" spans="2:4" s="13" customFormat="1" ht="15" customHeight="1">
      <c r="B10" s="11" t="s">
        <v>9</v>
      </c>
      <c r="C10" s="11"/>
      <c r="D10" s="12">
        <f>'2. Kabelový rozvod'!J25</f>
        <v>0</v>
      </c>
    </row>
    <row r="11" spans="2:4" s="13" customFormat="1" ht="15" customHeight="1">
      <c r="B11" s="11" t="s">
        <v>10</v>
      </c>
      <c r="C11" s="11"/>
      <c r="D11" s="12">
        <f>'3. Rozvaděč RVO'!J24</f>
        <v>0</v>
      </c>
    </row>
    <row r="12" spans="2:4" s="13" customFormat="1" ht="15" customHeight="1">
      <c r="B12" s="14" t="s">
        <v>11</v>
      </c>
      <c r="C12" s="14"/>
      <c r="D12" s="15">
        <f>'4. Zemní práce'!G27</f>
        <v>0</v>
      </c>
    </row>
    <row r="13" spans="2:4" s="13" customFormat="1" ht="15" customHeight="1" thickBot="1">
      <c r="B13" s="16" t="s">
        <v>12</v>
      </c>
      <c r="C13" s="16"/>
      <c r="D13" s="17">
        <f>'5. Výchozí revize'!J4</f>
        <v>0</v>
      </c>
    </row>
    <row r="14" spans="2:4" ht="19.5" customHeight="1" thickBot="1">
      <c r="B14" s="18" t="s">
        <v>13</v>
      </c>
      <c r="C14" s="18"/>
      <c r="D14" s="19">
        <f>SUM(D9:D13)</f>
        <v>0</v>
      </c>
    </row>
    <row r="15" ht="4.5" customHeight="1" thickBot="1"/>
    <row r="16" spans="2:4" s="13" customFormat="1" ht="15" customHeight="1" thickBot="1">
      <c r="B16" s="20" t="s">
        <v>14</v>
      </c>
      <c r="C16" s="21">
        <v>0.21</v>
      </c>
      <c r="D16" s="19">
        <f>D14*0.21</f>
        <v>0</v>
      </c>
    </row>
    <row r="17" ht="4.5" customHeight="1" thickBot="1"/>
    <row r="18" spans="2:4" ht="18" customHeight="1" thickBot="1">
      <c r="B18" s="22" t="s">
        <v>15</v>
      </c>
      <c r="C18" s="23"/>
      <c r="D18" s="19">
        <f>D14+D16</f>
        <v>0</v>
      </c>
    </row>
    <row r="19" ht="18" customHeight="1"/>
  </sheetData>
  <sheetProtection/>
  <mergeCells count="3">
    <mergeCell ref="C2:D2"/>
    <mergeCell ref="C3:D4"/>
    <mergeCell ref="C5:D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00390625" style="0" bestFit="1" customWidth="1"/>
    <col min="3" max="3" width="48.421875" style="0" bestFit="1" customWidth="1"/>
    <col min="4" max="4" width="5.421875" style="0" bestFit="1" customWidth="1"/>
    <col min="5" max="5" width="6.140625" style="0" bestFit="1" customWidth="1"/>
    <col min="6" max="6" width="8.140625" style="25" bestFit="1" customWidth="1"/>
    <col min="7" max="7" width="8.140625" style="0" bestFit="1" customWidth="1"/>
    <col min="9" max="9" width="10.140625" style="0" bestFit="1" customWidth="1"/>
  </cols>
  <sheetData>
    <row r="1" ht="16.5" thickBot="1">
      <c r="C1" s="24" t="s">
        <v>16</v>
      </c>
    </row>
    <row r="2" spans="2:10" ht="51.75" thickBot="1">
      <c r="B2" s="26" t="s">
        <v>17</v>
      </c>
      <c r="C2" s="27" t="s">
        <v>18</v>
      </c>
      <c r="D2" s="28" t="s">
        <v>19</v>
      </c>
      <c r="E2" s="28" t="s">
        <v>20</v>
      </c>
      <c r="F2" s="29" t="s">
        <v>21</v>
      </c>
      <c r="G2" s="30" t="s">
        <v>22</v>
      </c>
      <c r="H2" s="30" t="s">
        <v>23</v>
      </c>
      <c r="I2" s="30" t="s">
        <v>24</v>
      </c>
      <c r="J2" s="31" t="s">
        <v>25</v>
      </c>
    </row>
    <row r="3" spans="2:10" ht="13.5" thickBot="1">
      <c r="B3" s="32">
        <v>1</v>
      </c>
      <c r="C3" s="33" t="s">
        <v>26</v>
      </c>
      <c r="D3" s="34" t="s">
        <v>27</v>
      </c>
      <c r="E3" s="35">
        <v>60</v>
      </c>
      <c r="F3" s="36"/>
      <c r="G3" s="37" t="s">
        <v>28</v>
      </c>
      <c r="H3" s="37">
        <f>E3*F3</f>
        <v>0</v>
      </c>
      <c r="I3" s="37" t="s">
        <v>28</v>
      </c>
      <c r="J3" s="38">
        <f>SUM(H3,I3)</f>
        <v>0</v>
      </c>
    </row>
    <row r="4" spans="2:10" ht="16.5" thickBot="1">
      <c r="B4" s="39"/>
      <c r="C4" s="40" t="s">
        <v>29</v>
      </c>
      <c r="D4" s="41"/>
      <c r="E4" s="42"/>
      <c r="F4" s="43"/>
      <c r="G4" s="44"/>
      <c r="H4" s="44"/>
      <c r="I4" s="44"/>
      <c r="J4" s="45">
        <f>SUM(J3)</f>
        <v>0</v>
      </c>
    </row>
    <row r="5" spans="2:10" ht="12.75">
      <c r="B5" s="46"/>
      <c r="C5" s="47"/>
      <c r="D5" s="48"/>
      <c r="E5" s="49"/>
      <c r="F5" s="50"/>
      <c r="G5" s="51"/>
      <c r="H5" s="51"/>
      <c r="I5" s="51"/>
      <c r="J5" s="49"/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60.8515625" style="0" customWidth="1"/>
    <col min="4" max="4" width="4.8515625" style="0" customWidth="1"/>
    <col min="5" max="5" width="5.8515625" style="0" customWidth="1"/>
    <col min="6" max="7" width="10.140625" style="25" customWidth="1"/>
    <col min="8" max="9" width="10.140625" style="0" customWidth="1"/>
    <col min="10" max="10" width="13.28125" style="0" customWidth="1"/>
    <col min="11" max="11" width="3.7109375" style="0" customWidth="1"/>
  </cols>
  <sheetData>
    <row r="1" ht="23.25" customHeight="1" thickBot="1">
      <c r="C1" s="24" t="s">
        <v>30</v>
      </c>
    </row>
    <row r="2" spans="2:10" ht="38.25" customHeight="1" thickBot="1">
      <c r="B2" s="26" t="s">
        <v>17</v>
      </c>
      <c r="C2" s="27" t="s">
        <v>18</v>
      </c>
      <c r="D2" s="28" t="s">
        <v>19</v>
      </c>
      <c r="E2" s="28" t="s">
        <v>20</v>
      </c>
      <c r="F2" s="29" t="s">
        <v>21</v>
      </c>
      <c r="G2" s="52" t="s">
        <v>22</v>
      </c>
      <c r="H2" s="30" t="s">
        <v>23</v>
      </c>
      <c r="I2" s="30" t="s">
        <v>24</v>
      </c>
      <c r="J2" s="31" t="s">
        <v>25</v>
      </c>
    </row>
    <row r="3" spans="2:10" ht="12.75">
      <c r="B3" s="32">
        <v>1</v>
      </c>
      <c r="C3" s="33" t="s">
        <v>31</v>
      </c>
      <c r="D3" s="34" t="s">
        <v>32</v>
      </c>
      <c r="E3" s="35">
        <v>320</v>
      </c>
      <c r="F3" s="36"/>
      <c r="G3" s="36"/>
      <c r="H3" s="53">
        <f>E3*F3</f>
        <v>0</v>
      </c>
      <c r="I3" s="53">
        <f>E3*G3</f>
        <v>0</v>
      </c>
      <c r="J3" s="38">
        <f>SUM(H3,I3)</f>
        <v>0</v>
      </c>
    </row>
    <row r="4" spans="2:10" ht="12.75">
      <c r="B4" s="32">
        <v>2</v>
      </c>
      <c r="C4" s="54" t="s">
        <v>33</v>
      </c>
      <c r="D4" s="55" t="s">
        <v>32</v>
      </c>
      <c r="E4" s="35">
        <v>142</v>
      </c>
      <c r="F4" s="36"/>
      <c r="G4" s="36"/>
      <c r="H4" s="53">
        <f>E4*F4</f>
        <v>0</v>
      </c>
      <c r="I4" s="53">
        <f>E4*G4</f>
        <v>0</v>
      </c>
      <c r="J4" s="38">
        <f>SUM(H4,I4)</f>
        <v>0</v>
      </c>
    </row>
    <row r="5" spans="2:10" ht="12.75">
      <c r="B5" s="56">
        <v>3</v>
      </c>
      <c r="C5" s="33" t="s">
        <v>34</v>
      </c>
      <c r="D5" s="34" t="s">
        <v>32</v>
      </c>
      <c r="E5" s="35">
        <v>685</v>
      </c>
      <c r="F5" s="36"/>
      <c r="G5" s="36"/>
      <c r="H5" s="53">
        <f aca="true" t="shared" si="0" ref="H5:H20">E5*F5</f>
        <v>0</v>
      </c>
      <c r="I5" s="53">
        <f aca="true" t="shared" si="1" ref="I5:I20">E5*G5</f>
        <v>0</v>
      </c>
      <c r="J5" s="38">
        <f aca="true" t="shared" si="2" ref="J5:J22">SUM(H5,I5)</f>
        <v>0</v>
      </c>
    </row>
    <row r="6" spans="2:10" ht="12.75">
      <c r="B6" s="32">
        <v>4</v>
      </c>
      <c r="C6" s="54" t="s">
        <v>35</v>
      </c>
      <c r="D6" s="55" t="s">
        <v>36</v>
      </c>
      <c r="E6" s="35">
        <v>9</v>
      </c>
      <c r="F6" s="36"/>
      <c r="G6" s="36"/>
      <c r="H6" s="53">
        <f t="shared" si="0"/>
        <v>0</v>
      </c>
      <c r="I6" s="53">
        <f t="shared" si="1"/>
        <v>0</v>
      </c>
      <c r="J6" s="38">
        <f t="shared" si="2"/>
        <v>0</v>
      </c>
    </row>
    <row r="7" spans="2:10" ht="12.75">
      <c r="B7" s="56">
        <v>5</v>
      </c>
      <c r="C7" s="33" t="s">
        <v>37</v>
      </c>
      <c r="D7" s="34" t="s">
        <v>36</v>
      </c>
      <c r="E7" s="35">
        <v>152</v>
      </c>
      <c r="F7" s="36"/>
      <c r="G7" s="36"/>
      <c r="H7" s="53">
        <f t="shared" si="0"/>
        <v>0</v>
      </c>
      <c r="I7" s="53">
        <f t="shared" si="1"/>
        <v>0</v>
      </c>
      <c r="J7" s="38">
        <f t="shared" si="2"/>
        <v>0</v>
      </c>
    </row>
    <row r="8" spans="2:10" ht="12.75">
      <c r="B8" s="32">
        <v>6</v>
      </c>
      <c r="C8" s="54" t="s">
        <v>38</v>
      </c>
      <c r="D8" s="55" t="s">
        <v>36</v>
      </c>
      <c r="E8" s="35">
        <v>19</v>
      </c>
      <c r="F8" s="36"/>
      <c r="G8" s="36"/>
      <c r="H8" s="53">
        <f t="shared" si="0"/>
        <v>0</v>
      </c>
      <c r="I8" s="53">
        <f t="shared" si="1"/>
        <v>0</v>
      </c>
      <c r="J8" s="38">
        <f>SUM(H8,I8)</f>
        <v>0</v>
      </c>
    </row>
    <row r="9" spans="2:10" ht="12.75">
      <c r="B9" s="32">
        <v>7</v>
      </c>
      <c r="C9" s="54" t="s">
        <v>39</v>
      </c>
      <c r="D9" s="55" t="s">
        <v>36</v>
      </c>
      <c r="E9" s="35">
        <v>38</v>
      </c>
      <c r="F9" s="36"/>
      <c r="G9" s="36"/>
      <c r="H9" s="53">
        <f t="shared" si="0"/>
        <v>0</v>
      </c>
      <c r="I9" s="53">
        <f t="shared" si="1"/>
        <v>0</v>
      </c>
      <c r="J9" s="38">
        <f t="shared" si="2"/>
        <v>0</v>
      </c>
    </row>
    <row r="10" spans="2:10" ht="12.75">
      <c r="B10" s="56">
        <v>8</v>
      </c>
      <c r="C10" s="33" t="s">
        <v>40</v>
      </c>
      <c r="D10" s="34" t="s">
        <v>36</v>
      </c>
      <c r="E10" s="35">
        <v>3</v>
      </c>
      <c r="F10" s="36"/>
      <c r="G10" s="36"/>
      <c r="H10" s="53">
        <f t="shared" si="0"/>
        <v>0</v>
      </c>
      <c r="I10" s="53">
        <f t="shared" si="1"/>
        <v>0</v>
      </c>
      <c r="J10" s="38">
        <f t="shared" si="2"/>
        <v>0</v>
      </c>
    </row>
    <row r="11" spans="2:10" ht="12.75">
      <c r="B11" s="32">
        <v>9</v>
      </c>
      <c r="C11" s="54" t="s">
        <v>41</v>
      </c>
      <c r="D11" s="55" t="s">
        <v>36</v>
      </c>
      <c r="E11" s="35">
        <v>1</v>
      </c>
      <c r="F11" s="36"/>
      <c r="G11" s="36"/>
      <c r="H11" s="53">
        <f t="shared" si="0"/>
        <v>0</v>
      </c>
      <c r="I11" s="53">
        <f t="shared" si="1"/>
        <v>0</v>
      </c>
      <c r="J11" s="38">
        <f t="shared" si="2"/>
        <v>0</v>
      </c>
    </row>
    <row r="12" spans="2:10" ht="12.75">
      <c r="B12" s="32">
        <v>10</v>
      </c>
      <c r="C12" s="54" t="s">
        <v>42</v>
      </c>
      <c r="D12" s="55" t="s">
        <v>32</v>
      </c>
      <c r="E12" s="35">
        <v>30</v>
      </c>
      <c r="F12" s="36"/>
      <c r="G12" s="36"/>
      <c r="H12" s="53">
        <f t="shared" si="0"/>
        <v>0</v>
      </c>
      <c r="I12" s="53">
        <f t="shared" si="1"/>
        <v>0</v>
      </c>
      <c r="J12" s="38">
        <f t="shared" si="2"/>
        <v>0</v>
      </c>
    </row>
    <row r="13" spans="2:10" ht="12.75">
      <c r="B13" s="32">
        <v>11</v>
      </c>
      <c r="C13" s="54" t="s">
        <v>43</v>
      </c>
      <c r="D13" s="55" t="s">
        <v>32</v>
      </c>
      <c r="E13" s="35">
        <v>620</v>
      </c>
      <c r="F13" s="36"/>
      <c r="G13" s="36"/>
      <c r="H13" s="53">
        <f t="shared" si="0"/>
        <v>0</v>
      </c>
      <c r="I13" s="53">
        <f t="shared" si="1"/>
        <v>0</v>
      </c>
      <c r="J13" s="38">
        <f t="shared" si="2"/>
        <v>0</v>
      </c>
    </row>
    <row r="14" spans="2:10" ht="12.75">
      <c r="B14" s="32">
        <v>12</v>
      </c>
      <c r="C14" s="54" t="s">
        <v>44</v>
      </c>
      <c r="D14" s="55" t="s">
        <v>36</v>
      </c>
      <c r="E14" s="35">
        <v>19</v>
      </c>
      <c r="F14" s="36"/>
      <c r="G14" s="36"/>
      <c r="H14" s="53">
        <f t="shared" si="0"/>
        <v>0</v>
      </c>
      <c r="I14" s="53">
        <f t="shared" si="1"/>
        <v>0</v>
      </c>
      <c r="J14" s="38">
        <f t="shared" si="2"/>
        <v>0</v>
      </c>
    </row>
    <row r="15" spans="2:10" ht="12.75">
      <c r="B15" s="32">
        <v>13</v>
      </c>
      <c r="C15" s="54" t="s">
        <v>45</v>
      </c>
      <c r="D15" s="55" t="s">
        <v>36</v>
      </c>
      <c r="E15" s="35">
        <v>46</v>
      </c>
      <c r="F15" s="36"/>
      <c r="G15" s="36"/>
      <c r="H15" s="53">
        <f t="shared" si="0"/>
        <v>0</v>
      </c>
      <c r="I15" s="53">
        <f t="shared" si="1"/>
        <v>0</v>
      </c>
      <c r="J15" s="38">
        <f t="shared" si="2"/>
        <v>0</v>
      </c>
    </row>
    <row r="16" spans="2:10" ht="12.75">
      <c r="B16" s="32">
        <v>14</v>
      </c>
      <c r="C16" s="54" t="s">
        <v>46</v>
      </c>
      <c r="D16" s="55" t="s">
        <v>36</v>
      </c>
      <c r="E16" s="35">
        <v>19</v>
      </c>
      <c r="F16" s="36"/>
      <c r="G16" s="36"/>
      <c r="H16" s="53">
        <f t="shared" si="0"/>
        <v>0</v>
      </c>
      <c r="I16" s="53">
        <f t="shared" si="1"/>
        <v>0</v>
      </c>
      <c r="J16" s="38">
        <f t="shared" si="2"/>
        <v>0</v>
      </c>
    </row>
    <row r="17" spans="2:10" ht="12.75">
      <c r="B17" s="32">
        <v>15</v>
      </c>
      <c r="C17" s="54" t="s">
        <v>47</v>
      </c>
      <c r="D17" s="55" t="s">
        <v>36</v>
      </c>
      <c r="E17" s="35">
        <v>19</v>
      </c>
      <c r="F17" s="36"/>
      <c r="G17" s="36"/>
      <c r="H17" s="53">
        <f t="shared" si="0"/>
        <v>0</v>
      </c>
      <c r="I17" s="53">
        <f t="shared" si="1"/>
        <v>0</v>
      </c>
      <c r="J17" s="38">
        <f t="shared" si="2"/>
        <v>0</v>
      </c>
    </row>
    <row r="18" spans="2:10" ht="12.75">
      <c r="B18" s="32">
        <v>16</v>
      </c>
      <c r="C18" s="54" t="s">
        <v>48</v>
      </c>
      <c r="D18" s="55" t="s">
        <v>36</v>
      </c>
      <c r="E18" s="35">
        <v>19</v>
      </c>
      <c r="F18" s="36"/>
      <c r="G18" s="36"/>
      <c r="H18" s="53">
        <f t="shared" si="0"/>
        <v>0</v>
      </c>
      <c r="I18" s="53">
        <f t="shared" si="1"/>
        <v>0</v>
      </c>
      <c r="J18" s="38">
        <f t="shared" si="2"/>
        <v>0</v>
      </c>
    </row>
    <row r="19" spans="2:10" ht="12.75">
      <c r="B19" s="32">
        <v>17</v>
      </c>
      <c r="C19" s="54" t="s">
        <v>49</v>
      </c>
      <c r="D19" s="55" t="s">
        <v>36</v>
      </c>
      <c r="E19" s="35">
        <v>19</v>
      </c>
      <c r="F19" s="36"/>
      <c r="G19" s="36"/>
      <c r="H19" s="53">
        <f t="shared" si="0"/>
        <v>0</v>
      </c>
      <c r="I19" s="53">
        <f t="shared" si="1"/>
        <v>0</v>
      </c>
      <c r="J19" s="38">
        <f t="shared" si="2"/>
        <v>0</v>
      </c>
    </row>
    <row r="20" spans="2:10" ht="12.75">
      <c r="B20" s="32">
        <v>18</v>
      </c>
      <c r="C20" s="54" t="s">
        <v>50</v>
      </c>
      <c r="D20" s="55" t="s">
        <v>36</v>
      </c>
      <c r="E20" s="35">
        <v>19</v>
      </c>
      <c r="F20" s="36"/>
      <c r="G20" s="36"/>
      <c r="H20" s="53">
        <f t="shared" si="0"/>
        <v>0</v>
      </c>
      <c r="I20" s="53">
        <f t="shared" si="1"/>
        <v>0</v>
      </c>
      <c r="J20" s="38">
        <f t="shared" si="2"/>
        <v>0</v>
      </c>
    </row>
    <row r="21" spans="2:10" ht="13.5" thickBot="1">
      <c r="B21" s="32">
        <v>19</v>
      </c>
      <c r="C21" s="54" t="s">
        <v>51</v>
      </c>
      <c r="D21" s="55" t="s">
        <v>36</v>
      </c>
      <c r="E21" s="35">
        <v>4</v>
      </c>
      <c r="F21" s="36"/>
      <c r="G21" s="36"/>
      <c r="H21" s="53">
        <f>E21*F21</f>
        <v>0</v>
      </c>
      <c r="I21" s="53">
        <f>E21*G21</f>
        <v>0</v>
      </c>
      <c r="J21" s="38">
        <f t="shared" si="2"/>
        <v>0</v>
      </c>
    </row>
    <row r="22" spans="2:10" ht="12.75">
      <c r="B22" s="57"/>
      <c r="C22" s="58" t="s">
        <v>52</v>
      </c>
      <c r="D22" s="59"/>
      <c r="E22" s="60"/>
      <c r="F22" s="61"/>
      <c r="G22" s="61"/>
      <c r="H22" s="62">
        <f>SUM(H3:H21)</f>
        <v>0</v>
      </c>
      <c r="I22" s="62">
        <f>SUM(I3:I21)</f>
        <v>0</v>
      </c>
      <c r="J22" s="63">
        <f t="shared" si="2"/>
        <v>0</v>
      </c>
    </row>
    <row r="23" spans="2:10" ht="12.75">
      <c r="B23" s="56"/>
      <c r="C23" s="33" t="s">
        <v>53</v>
      </c>
      <c r="D23" s="34"/>
      <c r="E23" s="64">
        <v>0.03</v>
      </c>
      <c r="F23" s="36"/>
      <c r="G23" s="36"/>
      <c r="H23" s="53"/>
      <c r="I23" s="53">
        <f>PRODUCT(E23,I22)</f>
        <v>0</v>
      </c>
      <c r="J23" s="38">
        <f>E23*I22</f>
        <v>0</v>
      </c>
    </row>
    <row r="24" spans="2:10" ht="13.5" thickBot="1">
      <c r="B24" s="65"/>
      <c r="C24" s="66" t="s">
        <v>54</v>
      </c>
      <c r="D24" s="67"/>
      <c r="E24" s="68">
        <v>0.06</v>
      </c>
      <c r="F24" s="69"/>
      <c r="G24" s="69"/>
      <c r="H24" s="70"/>
      <c r="I24" s="70"/>
      <c r="J24" s="71">
        <f>E24*(J23+J22)</f>
        <v>0</v>
      </c>
    </row>
    <row r="25" spans="2:10" ht="16.5" thickBot="1">
      <c r="B25" s="39"/>
      <c r="C25" s="40" t="s">
        <v>55</v>
      </c>
      <c r="D25" s="41"/>
      <c r="E25" s="42"/>
      <c r="F25" s="43"/>
      <c r="G25" s="43"/>
      <c r="H25" s="44"/>
      <c r="I25" s="44"/>
      <c r="J25" s="45">
        <f>SUM(J22:J24)</f>
        <v>0</v>
      </c>
    </row>
    <row r="26" spans="2:10" ht="12.75">
      <c r="B26" s="46"/>
      <c r="C26" s="47"/>
      <c r="D26" s="48"/>
      <c r="E26" s="49"/>
      <c r="F26" s="50"/>
      <c r="G26" s="50"/>
      <c r="H26" s="51"/>
      <c r="I26" s="51"/>
      <c r="J26" s="49"/>
    </row>
    <row r="27" spans="2:10" ht="12.75">
      <c r="B27" s="46"/>
      <c r="C27" s="47"/>
      <c r="D27" s="48"/>
      <c r="E27" s="49"/>
      <c r="F27" s="50"/>
      <c r="G27" s="50"/>
      <c r="H27" s="51"/>
      <c r="I27" s="51"/>
      <c r="J27" s="49"/>
    </row>
    <row r="28" spans="2:10" ht="12.75">
      <c r="B28" s="46"/>
      <c r="C28" s="47"/>
      <c r="D28" s="48"/>
      <c r="E28" s="49"/>
      <c r="F28" s="50"/>
      <c r="G28" s="50"/>
      <c r="H28" s="51"/>
      <c r="I28" s="51"/>
      <c r="J28" s="49"/>
    </row>
    <row r="29" spans="2:10" ht="12.75">
      <c r="B29" s="46"/>
      <c r="C29" s="47"/>
      <c r="D29" s="48"/>
      <c r="E29" s="49"/>
      <c r="F29" s="50"/>
      <c r="G29" s="50"/>
      <c r="H29" s="51"/>
      <c r="I29" s="51"/>
      <c r="J29" s="49"/>
    </row>
    <row r="30" spans="2:10" ht="12.75">
      <c r="B30" s="46"/>
      <c r="C30" s="47"/>
      <c r="D30" s="48"/>
      <c r="E30" s="46"/>
      <c r="F30" s="72"/>
      <c r="G30" s="72"/>
      <c r="H30" s="49"/>
      <c r="I30" s="49"/>
      <c r="J30" s="49"/>
    </row>
    <row r="31" spans="2:10" ht="12.75">
      <c r="B31" s="46"/>
      <c r="C31" s="47"/>
      <c r="D31" s="48"/>
      <c r="E31" s="46"/>
      <c r="F31" s="72"/>
      <c r="G31" s="72"/>
      <c r="H31" s="49"/>
      <c r="I31" s="49"/>
      <c r="J31" s="49"/>
    </row>
    <row r="32" spans="2:10" ht="12.75">
      <c r="B32" s="46"/>
      <c r="C32" s="47"/>
      <c r="D32" s="48"/>
      <c r="E32" s="46"/>
      <c r="F32" s="72"/>
      <c r="G32" s="72"/>
      <c r="H32" s="49"/>
      <c r="I32" s="49"/>
      <c r="J32" s="49"/>
    </row>
    <row r="33" spans="2:10" ht="12.75">
      <c r="B33" s="46"/>
      <c r="C33" s="47"/>
      <c r="D33" s="48"/>
      <c r="E33" s="46"/>
      <c r="F33" s="72"/>
      <c r="G33" s="72"/>
      <c r="H33" s="49"/>
      <c r="I33" s="49"/>
      <c r="J33" s="49"/>
    </row>
    <row r="34" spans="2:10" ht="12.75">
      <c r="B34" s="46"/>
      <c r="C34" s="47"/>
      <c r="D34" s="48"/>
      <c r="E34" s="46"/>
      <c r="F34" s="72"/>
      <c r="G34" s="72"/>
      <c r="H34" s="49"/>
      <c r="I34" s="49"/>
      <c r="J34" s="49"/>
    </row>
    <row r="35" spans="2:10" ht="12.75">
      <c r="B35" s="46"/>
      <c r="C35" s="47"/>
      <c r="D35" s="48"/>
      <c r="E35" s="46"/>
      <c r="F35" s="72"/>
      <c r="G35" s="72"/>
      <c r="H35" s="49"/>
      <c r="I35" s="49"/>
      <c r="J35" s="49"/>
    </row>
    <row r="36" spans="2:10" ht="12.75">
      <c r="B36" s="46"/>
      <c r="C36" s="47"/>
      <c r="D36" s="48"/>
      <c r="E36" s="46"/>
      <c r="F36" s="72"/>
      <c r="G36" s="72"/>
      <c r="H36" s="49"/>
      <c r="I36" s="49"/>
      <c r="J36" s="49"/>
    </row>
    <row r="37" spans="2:10" ht="12.75">
      <c r="B37" s="46"/>
      <c r="C37" s="47"/>
      <c r="D37" s="48"/>
      <c r="E37" s="46"/>
      <c r="F37" s="72"/>
      <c r="G37" s="72"/>
      <c r="H37" s="49"/>
      <c r="I37" s="49"/>
      <c r="J37" s="49"/>
    </row>
    <row r="38" spans="2:10" ht="12.75">
      <c r="B38" s="46"/>
      <c r="C38" s="47"/>
      <c r="D38" s="48"/>
      <c r="E38" s="46"/>
      <c r="F38" s="72"/>
      <c r="G38" s="72"/>
      <c r="H38" s="49"/>
      <c r="I38" s="49"/>
      <c r="J38" s="49"/>
    </row>
    <row r="39" spans="2:10" ht="12.75">
      <c r="B39" s="46"/>
      <c r="C39" s="47"/>
      <c r="D39" s="48"/>
      <c r="E39" s="46"/>
      <c r="F39" s="72"/>
      <c r="G39" s="72"/>
      <c r="H39" s="49"/>
      <c r="I39" s="49"/>
      <c r="J39" s="49"/>
    </row>
    <row r="40" spans="2:10" ht="12.75">
      <c r="B40" s="46"/>
      <c r="C40" s="47"/>
      <c r="D40" s="48"/>
      <c r="E40" s="46"/>
      <c r="F40" s="72"/>
      <c r="G40" s="72"/>
      <c r="H40" s="49"/>
      <c r="I40" s="49"/>
      <c r="J40" s="49"/>
    </row>
    <row r="41" spans="2:10" ht="12.75">
      <c r="B41" s="46"/>
      <c r="C41" s="47"/>
      <c r="D41" s="48"/>
      <c r="E41" s="46"/>
      <c r="F41" s="72"/>
      <c r="G41" s="72"/>
      <c r="H41" s="49"/>
      <c r="I41" s="49"/>
      <c r="J41" s="49"/>
    </row>
    <row r="42" spans="2:10" ht="12.75">
      <c r="B42" s="46"/>
      <c r="C42" s="47"/>
      <c r="D42" s="48"/>
      <c r="E42" s="46"/>
      <c r="F42" s="72"/>
      <c r="G42" s="72"/>
      <c r="H42" s="49"/>
      <c r="I42" s="49"/>
      <c r="J42" s="49"/>
    </row>
    <row r="43" spans="2:10" ht="12.75">
      <c r="B43" s="46"/>
      <c r="C43" s="47"/>
      <c r="D43" s="48"/>
      <c r="E43" s="46"/>
      <c r="F43" s="72"/>
      <c r="G43" s="72"/>
      <c r="H43" s="49"/>
      <c r="I43" s="49"/>
      <c r="J43" s="49"/>
    </row>
    <row r="44" spans="2:10" ht="12.75">
      <c r="B44" s="46"/>
      <c r="C44" s="47"/>
      <c r="D44" s="48"/>
      <c r="E44" s="46"/>
      <c r="F44" s="72"/>
      <c r="G44" s="72"/>
      <c r="H44" s="49"/>
      <c r="I44" s="49"/>
      <c r="J44" s="49"/>
    </row>
    <row r="45" spans="2:10" ht="12.75">
      <c r="B45" s="46"/>
      <c r="C45" s="49"/>
      <c r="D45" s="48"/>
      <c r="E45" s="46"/>
      <c r="F45" s="72"/>
      <c r="G45" s="72"/>
      <c r="H45" s="49"/>
      <c r="I45" s="49"/>
      <c r="J45" s="49"/>
    </row>
    <row r="46" spans="2:10" ht="12.75">
      <c r="B46" s="46"/>
      <c r="C46" s="49"/>
      <c r="D46" s="48"/>
      <c r="E46" s="46"/>
      <c r="F46" s="72"/>
      <c r="G46" s="72"/>
      <c r="H46" s="49"/>
      <c r="I46" s="49"/>
      <c r="J46" s="49"/>
    </row>
    <row r="47" spans="2:10" ht="12.75">
      <c r="B47" s="46"/>
      <c r="C47" s="49"/>
      <c r="D47" s="48"/>
      <c r="E47" s="46"/>
      <c r="F47" s="72"/>
      <c r="G47" s="72"/>
      <c r="H47" s="49"/>
      <c r="I47" s="49"/>
      <c r="J47" s="49"/>
    </row>
    <row r="48" spans="2:10" ht="12.75">
      <c r="B48" s="46"/>
      <c r="C48" s="49"/>
      <c r="D48" s="48"/>
      <c r="E48" s="46"/>
      <c r="F48" s="72"/>
      <c r="G48" s="72"/>
      <c r="H48" s="49"/>
      <c r="I48" s="49"/>
      <c r="J48" s="49"/>
    </row>
    <row r="49" spans="2:10" ht="12.75">
      <c r="B49" s="46"/>
      <c r="C49" s="49"/>
      <c r="D49" s="48"/>
      <c r="E49" s="46"/>
      <c r="F49" s="72"/>
      <c r="G49" s="72"/>
      <c r="H49" s="49"/>
      <c r="I49" s="49"/>
      <c r="J49" s="49"/>
    </row>
    <row r="50" spans="2:10" ht="12.75">
      <c r="B50" s="46"/>
      <c r="C50" s="49"/>
      <c r="D50" s="48"/>
      <c r="E50" s="46"/>
      <c r="F50" s="72"/>
      <c r="G50" s="72"/>
      <c r="H50" s="49"/>
      <c r="I50" s="49"/>
      <c r="J50" s="49"/>
    </row>
    <row r="51" spans="2:10" ht="12.75">
      <c r="B51" s="46"/>
      <c r="C51" s="49"/>
      <c r="D51" s="48"/>
      <c r="E51" s="46"/>
      <c r="F51" s="72"/>
      <c r="G51" s="72"/>
      <c r="H51" s="49"/>
      <c r="I51" s="49"/>
      <c r="J51" s="49"/>
    </row>
    <row r="52" spans="2:10" ht="12.75">
      <c r="B52" s="46"/>
      <c r="C52" s="49"/>
      <c r="D52" s="48"/>
      <c r="E52" s="46"/>
      <c r="F52" s="72"/>
      <c r="G52" s="72"/>
      <c r="H52" s="49"/>
      <c r="I52" s="49"/>
      <c r="J52" s="49"/>
    </row>
    <row r="53" spans="2:10" ht="12.75">
      <c r="B53" s="46"/>
      <c r="C53" s="49"/>
      <c r="D53" s="48"/>
      <c r="E53" s="46"/>
      <c r="F53" s="72"/>
      <c r="G53" s="72"/>
      <c r="H53" s="49"/>
      <c r="I53" s="49"/>
      <c r="J53" s="49"/>
    </row>
    <row r="54" spans="2:10" ht="12.75">
      <c r="B54" s="46"/>
      <c r="C54" s="49"/>
      <c r="D54" s="48"/>
      <c r="E54" s="46"/>
      <c r="F54" s="72"/>
      <c r="G54" s="72"/>
      <c r="H54" s="49"/>
      <c r="I54" s="49"/>
      <c r="J54" s="49"/>
    </row>
    <row r="55" spans="2:10" ht="12.75">
      <c r="B55" s="46"/>
      <c r="C55" s="49"/>
      <c r="D55" s="48"/>
      <c r="E55" s="46"/>
      <c r="F55" s="72"/>
      <c r="G55" s="72"/>
      <c r="H55" s="49"/>
      <c r="I55" s="49"/>
      <c r="J55" s="49"/>
    </row>
    <row r="56" spans="2:10" ht="12.75">
      <c r="B56" s="46"/>
      <c r="C56" s="49"/>
      <c r="D56" s="48"/>
      <c r="E56" s="46"/>
      <c r="F56" s="72"/>
      <c r="G56" s="72"/>
      <c r="H56" s="49"/>
      <c r="I56" s="49"/>
      <c r="J56" s="49"/>
    </row>
    <row r="57" spans="2:10" ht="12.75">
      <c r="B57" s="46"/>
      <c r="C57" s="49"/>
      <c r="D57" s="48"/>
      <c r="E57" s="46"/>
      <c r="F57" s="72"/>
      <c r="G57" s="72"/>
      <c r="H57" s="49"/>
      <c r="I57" s="49"/>
      <c r="J57" s="49"/>
    </row>
    <row r="58" spans="2:10" ht="12.75">
      <c r="B58" s="46"/>
      <c r="C58" s="49"/>
      <c r="D58" s="48"/>
      <c r="E58" s="46"/>
      <c r="F58" s="72"/>
      <c r="G58" s="72"/>
      <c r="H58" s="49"/>
      <c r="I58" s="49"/>
      <c r="J58" s="49"/>
    </row>
    <row r="59" spans="2:10" ht="12.75">
      <c r="B59" s="46"/>
      <c r="C59" s="49"/>
      <c r="D59" s="48"/>
      <c r="E59" s="46"/>
      <c r="F59" s="72"/>
      <c r="G59" s="72"/>
      <c r="H59" s="49"/>
      <c r="I59" s="49"/>
      <c r="J59" s="49"/>
    </row>
    <row r="60" spans="2:10" ht="12.75">
      <c r="B60" s="46"/>
      <c r="C60" s="49"/>
      <c r="D60" s="48"/>
      <c r="E60" s="46"/>
      <c r="F60" s="72"/>
      <c r="G60" s="72"/>
      <c r="H60" s="49"/>
      <c r="I60" s="49"/>
      <c r="J60" s="49"/>
    </row>
    <row r="61" spans="2:10" ht="12.75">
      <c r="B61" s="46"/>
      <c r="C61" s="49"/>
      <c r="D61" s="48"/>
      <c r="E61" s="46"/>
      <c r="F61" s="72"/>
      <c r="G61" s="72"/>
      <c r="H61" s="49"/>
      <c r="I61" s="49"/>
      <c r="J61" s="49"/>
    </row>
    <row r="62" spans="2:10" ht="12.75">
      <c r="B62" s="46"/>
      <c r="C62" s="49"/>
      <c r="D62" s="48"/>
      <c r="E62" s="46"/>
      <c r="F62" s="72"/>
      <c r="G62" s="72"/>
      <c r="H62" s="49"/>
      <c r="I62" s="49"/>
      <c r="J62" s="49"/>
    </row>
    <row r="63" spans="2:10" ht="12.75">
      <c r="B63" s="46"/>
      <c r="C63" s="49"/>
      <c r="D63" s="48"/>
      <c r="E63" s="46"/>
      <c r="F63" s="72"/>
      <c r="G63" s="72"/>
      <c r="H63" s="49"/>
      <c r="I63" s="49"/>
      <c r="J63" s="49"/>
    </row>
    <row r="64" spans="2:10" ht="12.75">
      <c r="B64" s="46"/>
      <c r="C64" s="49"/>
      <c r="D64" s="48"/>
      <c r="E64" s="46"/>
      <c r="F64" s="72"/>
      <c r="G64" s="72"/>
      <c r="H64" s="49"/>
      <c r="I64" s="49"/>
      <c r="J64" s="49"/>
    </row>
    <row r="65" spans="2:10" ht="12.75">
      <c r="B65" s="46"/>
      <c r="C65" s="49"/>
      <c r="D65" s="48"/>
      <c r="E65" s="46"/>
      <c r="F65" s="72"/>
      <c r="G65" s="72"/>
      <c r="H65" s="49"/>
      <c r="I65" s="49"/>
      <c r="J65" s="49"/>
    </row>
    <row r="66" spans="2:10" ht="12.75">
      <c r="B66" s="46"/>
      <c r="C66" s="49" t="s">
        <v>56</v>
      </c>
      <c r="D66" s="48"/>
      <c r="E66" s="46"/>
      <c r="F66" s="72"/>
      <c r="G66" s="72"/>
      <c r="H66" s="49"/>
      <c r="I66" s="49"/>
      <c r="J66" s="49"/>
    </row>
    <row r="67" spans="2:10" ht="12.75">
      <c r="B67" s="46"/>
      <c r="C67" s="49"/>
      <c r="D67" s="48"/>
      <c r="E67" s="46"/>
      <c r="F67" s="72"/>
      <c r="G67" s="72"/>
      <c r="H67" s="49"/>
      <c r="I67" s="49"/>
      <c r="J67" s="49"/>
    </row>
    <row r="68" spans="2:10" ht="12.75">
      <c r="B68" s="46"/>
      <c r="C68" s="49"/>
      <c r="D68" s="48"/>
      <c r="E68" s="46"/>
      <c r="F68" s="72"/>
      <c r="G68" s="72"/>
      <c r="H68" s="49"/>
      <c r="I68" s="49"/>
      <c r="J68" s="49"/>
    </row>
    <row r="69" spans="2:10" ht="12.75">
      <c r="B69" s="46"/>
      <c r="C69" s="49"/>
      <c r="D69" s="48"/>
      <c r="E69" s="46"/>
      <c r="F69" s="72"/>
      <c r="G69" s="72"/>
      <c r="H69" s="49"/>
      <c r="I69" s="49"/>
      <c r="J69" s="49"/>
    </row>
    <row r="70" spans="2:10" ht="12.75">
      <c r="B70" s="46"/>
      <c r="C70" s="49"/>
      <c r="D70" s="48"/>
      <c r="E70" s="46"/>
      <c r="F70" s="72"/>
      <c r="G70" s="72"/>
      <c r="H70" s="49"/>
      <c r="I70" s="49"/>
      <c r="J70" s="49"/>
    </row>
    <row r="71" spans="2:10" ht="12.75">
      <c r="B71" s="46"/>
      <c r="C71" s="49"/>
      <c r="D71" s="48"/>
      <c r="E71" s="46"/>
      <c r="F71" s="72"/>
      <c r="G71" s="72"/>
      <c r="H71" s="49"/>
      <c r="I71" s="49"/>
      <c r="J71" s="49"/>
    </row>
    <row r="72" spans="2:10" ht="12.75">
      <c r="B72" s="46"/>
      <c r="C72" s="49"/>
      <c r="D72" s="48"/>
      <c r="E72" s="46"/>
      <c r="F72" s="72"/>
      <c r="G72" s="72"/>
      <c r="H72" s="49"/>
      <c r="I72" s="49"/>
      <c r="J72" s="49"/>
    </row>
    <row r="73" spans="2:10" ht="12.75">
      <c r="B73" s="46"/>
      <c r="C73" s="49"/>
      <c r="D73" s="48"/>
      <c r="E73" s="46"/>
      <c r="F73" s="72"/>
      <c r="G73" s="72"/>
      <c r="H73" s="49"/>
      <c r="I73" s="49"/>
      <c r="J73" s="49"/>
    </row>
    <row r="74" spans="2:10" ht="12.75">
      <c r="B74" s="46"/>
      <c r="C74" s="49"/>
      <c r="D74" s="48"/>
      <c r="E74" s="46"/>
      <c r="F74" s="72"/>
      <c r="G74" s="72"/>
      <c r="H74" s="49"/>
      <c r="I74" s="49"/>
      <c r="J74" s="49"/>
    </row>
    <row r="75" spans="2:10" ht="12.75">
      <c r="B75" s="46"/>
      <c r="C75" s="49"/>
      <c r="D75" s="48"/>
      <c r="E75" s="46"/>
      <c r="F75" s="72"/>
      <c r="G75" s="72"/>
      <c r="H75" s="49"/>
      <c r="I75" s="49"/>
      <c r="J75" s="49"/>
    </row>
    <row r="76" spans="2:10" ht="12.75">
      <c r="B76" s="46"/>
      <c r="C76" s="49"/>
      <c r="D76" s="48"/>
      <c r="E76" s="46"/>
      <c r="F76" s="72"/>
      <c r="G76" s="72"/>
      <c r="H76" s="49"/>
      <c r="I76" s="49"/>
      <c r="J76" s="49"/>
    </row>
    <row r="77" spans="2:10" ht="12.75">
      <c r="B77" s="46"/>
      <c r="C77" s="49"/>
      <c r="D77" s="48"/>
      <c r="E77" s="46"/>
      <c r="F77" s="72"/>
      <c r="G77" s="72"/>
      <c r="H77" s="49"/>
      <c r="I77" s="49"/>
      <c r="J77" s="49"/>
    </row>
    <row r="78" spans="2:10" ht="12.75">
      <c r="B78" s="46"/>
      <c r="C78" s="49"/>
      <c r="D78" s="48"/>
      <c r="E78" s="46"/>
      <c r="F78" s="72"/>
      <c r="G78" s="72"/>
      <c r="H78" s="49"/>
      <c r="I78" s="49"/>
      <c r="J78" s="49"/>
    </row>
    <row r="79" spans="2:10" ht="12.75">
      <c r="B79" s="46"/>
      <c r="C79" s="49"/>
      <c r="D79" s="48"/>
      <c r="E79" s="46"/>
      <c r="F79" s="72"/>
      <c r="G79" s="72"/>
      <c r="H79" s="49"/>
      <c r="I79" s="49"/>
      <c r="J79" s="49"/>
    </row>
    <row r="80" spans="2:10" ht="12.75">
      <c r="B80" s="46"/>
      <c r="C80" s="49"/>
      <c r="D80" s="48"/>
      <c r="E80" s="46"/>
      <c r="F80" s="72"/>
      <c r="G80" s="72"/>
      <c r="H80" s="49"/>
      <c r="I80" s="49"/>
      <c r="J80" s="49"/>
    </row>
    <row r="81" spans="2:10" ht="12.75">
      <c r="B81" s="46"/>
      <c r="C81" s="49"/>
      <c r="D81" s="48"/>
      <c r="E81" s="46"/>
      <c r="F81" s="72"/>
      <c r="G81" s="72"/>
      <c r="H81" s="49"/>
      <c r="I81" s="49"/>
      <c r="J81" s="49"/>
    </row>
    <row r="82" spans="2:10" ht="12.75">
      <c r="B82" s="46"/>
      <c r="C82" s="49"/>
      <c r="D82" s="48"/>
      <c r="E82" s="46"/>
      <c r="F82" s="72"/>
      <c r="G82" s="72"/>
      <c r="H82" s="49"/>
      <c r="I82" s="49"/>
      <c r="J82" s="49"/>
    </row>
    <row r="83" spans="2:10" ht="12.75">
      <c r="B83" s="46"/>
      <c r="C83" s="49"/>
      <c r="D83" s="48"/>
      <c r="E83" s="46"/>
      <c r="F83" s="72"/>
      <c r="G83" s="72"/>
      <c r="H83" s="49"/>
      <c r="I83" s="49"/>
      <c r="J83" s="49"/>
    </row>
    <row r="84" spans="2:10" ht="12.75">
      <c r="B84" s="46"/>
      <c r="C84" s="49"/>
      <c r="D84" s="48"/>
      <c r="E84" s="46"/>
      <c r="F84" s="72"/>
      <c r="G84" s="72"/>
      <c r="H84" s="49"/>
      <c r="I84" s="49"/>
      <c r="J84" s="49"/>
    </row>
    <row r="85" spans="2:10" ht="12.75">
      <c r="B85" s="46"/>
      <c r="C85" s="49"/>
      <c r="D85" s="48"/>
      <c r="E85" s="46"/>
      <c r="F85" s="72"/>
      <c r="G85" s="72"/>
      <c r="H85" s="49"/>
      <c r="I85" s="49"/>
      <c r="J85" s="49"/>
    </row>
    <row r="86" spans="2:10" ht="12.75">
      <c r="B86" s="46"/>
      <c r="C86" s="49"/>
      <c r="D86" s="48"/>
      <c r="E86" s="46"/>
      <c r="F86" s="72"/>
      <c r="G86" s="72"/>
      <c r="H86" s="49"/>
      <c r="I86" s="49"/>
      <c r="J86" s="49"/>
    </row>
    <row r="87" spans="2:10" ht="12.75">
      <c r="B87" s="46"/>
      <c r="C87" s="49"/>
      <c r="D87" s="48"/>
      <c r="E87" s="46"/>
      <c r="F87" s="72"/>
      <c r="G87" s="72"/>
      <c r="H87" s="49"/>
      <c r="I87" s="49"/>
      <c r="J87" s="49"/>
    </row>
    <row r="88" spans="2:10" ht="12.75">
      <c r="B88" s="46"/>
      <c r="C88" s="49"/>
      <c r="D88" s="48"/>
      <c r="E88" s="46"/>
      <c r="F88" s="72"/>
      <c r="G88" s="72"/>
      <c r="H88" s="49"/>
      <c r="I88" s="49"/>
      <c r="J88" s="49"/>
    </row>
    <row r="89" spans="2:10" ht="12.75">
      <c r="B89" s="46"/>
      <c r="C89" s="49"/>
      <c r="D89" s="48"/>
      <c r="E89" s="46"/>
      <c r="F89" s="72"/>
      <c r="G89" s="72"/>
      <c r="H89" s="49"/>
      <c r="I89" s="49"/>
      <c r="J89" s="49"/>
    </row>
    <row r="90" spans="2:10" ht="12.75">
      <c r="B90" s="46"/>
      <c r="C90" s="49"/>
      <c r="D90" s="48"/>
      <c r="E90" s="46"/>
      <c r="F90" s="72"/>
      <c r="G90" s="72"/>
      <c r="H90" s="49"/>
      <c r="I90" s="49"/>
      <c r="J90" s="49"/>
    </row>
    <row r="91" spans="2:10" ht="12.75">
      <c r="B91" s="46"/>
      <c r="C91" s="49"/>
      <c r="D91" s="48"/>
      <c r="E91" s="46"/>
      <c r="F91" s="72"/>
      <c r="G91" s="72"/>
      <c r="H91" s="49"/>
      <c r="I91" s="49"/>
      <c r="J91" s="49"/>
    </row>
    <row r="92" spans="2:10" ht="12.75">
      <c r="B92" s="46"/>
      <c r="C92" s="49"/>
      <c r="D92" s="48"/>
      <c r="E92" s="46"/>
      <c r="F92" s="72"/>
      <c r="G92" s="72"/>
      <c r="H92" s="49"/>
      <c r="I92" s="49"/>
      <c r="J92" s="49"/>
    </row>
    <row r="93" spans="2:10" ht="12.75">
      <c r="B93" s="46"/>
      <c r="C93" s="49"/>
      <c r="D93" s="48"/>
      <c r="E93" s="46"/>
      <c r="F93" s="72"/>
      <c r="G93" s="72"/>
      <c r="H93" s="49"/>
      <c r="I93" s="49"/>
      <c r="J93" s="49"/>
    </row>
    <row r="94" spans="2:10" ht="12.75">
      <c r="B94" s="46"/>
      <c r="C94" s="49"/>
      <c r="D94" s="48"/>
      <c r="E94" s="46"/>
      <c r="F94" s="72"/>
      <c r="G94" s="72"/>
      <c r="H94" s="49"/>
      <c r="I94" s="49"/>
      <c r="J94" s="49"/>
    </row>
    <row r="95" spans="2:10" ht="12.75">
      <c r="B95" s="46"/>
      <c r="C95" s="49"/>
      <c r="D95" s="48"/>
      <c r="E95" s="46"/>
      <c r="F95" s="72"/>
      <c r="G95" s="72"/>
      <c r="H95" s="49"/>
      <c r="I95" s="49"/>
      <c r="J95" s="49"/>
    </row>
    <row r="96" spans="2:10" ht="12.75">
      <c r="B96" s="46"/>
      <c r="C96" s="49"/>
      <c r="D96" s="48"/>
      <c r="E96" s="46"/>
      <c r="F96" s="72"/>
      <c r="G96" s="72"/>
      <c r="H96" s="49"/>
      <c r="I96" s="49"/>
      <c r="J96" s="49"/>
    </row>
    <row r="97" spans="2:10" ht="12.75">
      <c r="B97" s="46"/>
      <c r="C97" s="49"/>
      <c r="D97" s="48"/>
      <c r="E97" s="46"/>
      <c r="F97" s="72"/>
      <c r="G97" s="72"/>
      <c r="H97" s="49"/>
      <c r="I97" s="49"/>
      <c r="J97" s="49"/>
    </row>
    <row r="98" spans="2:10" ht="12.75">
      <c r="B98" s="46"/>
      <c r="C98" s="49"/>
      <c r="D98" s="48"/>
      <c r="E98" s="46"/>
      <c r="F98" s="72"/>
      <c r="G98" s="72"/>
      <c r="H98" s="49"/>
      <c r="I98" s="49"/>
      <c r="J98" s="49"/>
    </row>
    <row r="99" spans="2:10" ht="12.75">
      <c r="B99" s="46"/>
      <c r="C99" s="49"/>
      <c r="D99" s="48"/>
      <c r="E99" s="49"/>
      <c r="F99" s="72"/>
      <c r="G99" s="72"/>
      <c r="H99" s="49"/>
      <c r="I99" s="49"/>
      <c r="J99" s="49"/>
    </row>
    <row r="100" spans="2:10" ht="12.75">
      <c r="B100" s="49"/>
      <c r="C100" s="49"/>
      <c r="D100" s="48"/>
      <c r="E100" s="49"/>
      <c r="F100" s="72"/>
      <c r="G100" s="72"/>
      <c r="H100" s="49"/>
      <c r="I100" s="49"/>
      <c r="J100" s="49"/>
    </row>
    <row r="101" spans="2:10" ht="12.75">
      <c r="B101" s="49"/>
      <c r="C101" s="49"/>
      <c r="D101" s="48"/>
      <c r="E101" s="49"/>
      <c r="F101" s="72"/>
      <c r="G101" s="72"/>
      <c r="H101" s="49"/>
      <c r="I101" s="49"/>
      <c r="J101" s="49"/>
    </row>
    <row r="102" spans="2:10" ht="12.75">
      <c r="B102" s="49"/>
      <c r="C102" s="49"/>
      <c r="D102" s="48"/>
      <c r="E102" s="49"/>
      <c r="F102" s="72"/>
      <c r="G102" s="72"/>
      <c r="H102" s="49"/>
      <c r="I102" s="49"/>
      <c r="J102" s="49"/>
    </row>
    <row r="103" spans="2:10" ht="12.75">
      <c r="B103" s="49"/>
      <c r="C103" s="49"/>
      <c r="D103" s="48"/>
      <c r="E103" s="49"/>
      <c r="F103" s="72"/>
      <c r="G103" s="72"/>
      <c r="H103" s="49"/>
      <c r="I103" s="49"/>
      <c r="J103" s="49"/>
    </row>
    <row r="104" spans="2:10" ht="12.75">
      <c r="B104" s="49"/>
      <c r="C104" s="49"/>
      <c r="D104" s="48"/>
      <c r="E104" s="49"/>
      <c r="F104" s="72"/>
      <c r="G104" s="72"/>
      <c r="H104" s="49"/>
      <c r="I104" s="49"/>
      <c r="J104" s="49"/>
    </row>
    <row r="105" spans="2:10" ht="12.75">
      <c r="B105" s="49"/>
      <c r="C105" s="49"/>
      <c r="D105" s="49"/>
      <c r="E105" s="49"/>
      <c r="F105" s="72"/>
      <c r="G105" s="72"/>
      <c r="H105" s="49"/>
      <c r="I105" s="49"/>
      <c r="J105" s="49"/>
    </row>
    <row r="106" spans="2:10" ht="12.75">
      <c r="B106" s="49"/>
      <c r="C106" s="49"/>
      <c r="D106" s="49"/>
      <c r="E106" s="49"/>
      <c r="F106" s="72"/>
      <c r="G106" s="72"/>
      <c r="H106" s="49"/>
      <c r="I106" s="49"/>
      <c r="J106" s="49"/>
    </row>
    <row r="107" spans="2:10" ht="12.75">
      <c r="B107" s="49"/>
      <c r="C107" s="49"/>
      <c r="D107" s="49"/>
      <c r="E107" s="49"/>
      <c r="F107" s="72"/>
      <c r="G107" s="72"/>
      <c r="H107" s="49"/>
      <c r="I107" s="49"/>
      <c r="J107" s="49"/>
    </row>
    <row r="108" spans="2:10" ht="12.75">
      <c r="B108" s="49"/>
      <c r="C108" s="49"/>
      <c r="D108" s="49"/>
      <c r="E108" s="49"/>
      <c r="F108" s="72"/>
      <c r="G108" s="72"/>
      <c r="H108" s="49"/>
      <c r="I108" s="49"/>
      <c r="J108" s="49"/>
    </row>
    <row r="109" spans="2:10" ht="12.75">
      <c r="B109" s="49"/>
      <c r="C109" s="49"/>
      <c r="D109" s="49"/>
      <c r="E109" s="49"/>
      <c r="F109" s="72"/>
      <c r="G109" s="72"/>
      <c r="H109" s="49"/>
      <c r="I109" s="49"/>
      <c r="J109" s="49"/>
    </row>
    <row r="110" spans="2:10" ht="12.75">
      <c r="B110" s="49"/>
      <c r="C110" s="49"/>
      <c r="D110" s="49"/>
      <c r="E110" s="49"/>
      <c r="F110" s="72"/>
      <c r="G110" s="72"/>
      <c r="H110" s="49"/>
      <c r="I110" s="49"/>
      <c r="J110" s="49"/>
    </row>
    <row r="111" spans="2:10" ht="12.75">
      <c r="B111" s="49"/>
      <c r="C111" s="49"/>
      <c r="D111" s="49"/>
      <c r="E111" s="49"/>
      <c r="F111" s="72"/>
      <c r="G111" s="72"/>
      <c r="H111" s="49"/>
      <c r="I111" s="49"/>
      <c r="J111" s="49"/>
    </row>
    <row r="112" spans="2:10" ht="12.75">
      <c r="B112" s="49"/>
      <c r="C112" s="49"/>
      <c r="D112" s="49"/>
      <c r="E112" s="49"/>
      <c r="F112" s="72"/>
      <c r="G112" s="72"/>
      <c r="H112" s="49"/>
      <c r="I112" s="49"/>
      <c r="J112" s="49"/>
    </row>
    <row r="113" spans="2:10" ht="12.75">
      <c r="B113" s="49"/>
      <c r="C113" s="49"/>
      <c r="D113" s="49"/>
      <c r="E113" s="49"/>
      <c r="F113" s="72"/>
      <c r="G113" s="72"/>
      <c r="H113" s="49"/>
      <c r="I113" s="49"/>
      <c r="J113" s="49"/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2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60.8515625" style="0" customWidth="1"/>
    <col min="4" max="4" width="4.8515625" style="0" customWidth="1"/>
    <col min="5" max="5" width="5.8515625" style="0" customWidth="1"/>
    <col min="6" max="7" width="10.140625" style="25" customWidth="1"/>
    <col min="8" max="9" width="10.140625" style="0" customWidth="1"/>
    <col min="10" max="10" width="13.28125" style="0" customWidth="1"/>
    <col min="11" max="11" width="3.7109375" style="0" customWidth="1"/>
  </cols>
  <sheetData>
    <row r="1" ht="23.25" customHeight="1" thickBot="1">
      <c r="C1" s="24" t="s">
        <v>57</v>
      </c>
    </row>
    <row r="2" spans="2:10" ht="38.25" customHeight="1" thickBot="1">
      <c r="B2" s="26" t="s">
        <v>17</v>
      </c>
      <c r="C2" s="27" t="s">
        <v>18</v>
      </c>
      <c r="D2" s="28" t="s">
        <v>19</v>
      </c>
      <c r="E2" s="28" t="s">
        <v>20</v>
      </c>
      <c r="F2" s="29" t="s">
        <v>21</v>
      </c>
      <c r="G2" s="52" t="s">
        <v>22</v>
      </c>
      <c r="H2" s="30" t="s">
        <v>23</v>
      </c>
      <c r="I2" s="30" t="s">
        <v>24</v>
      </c>
      <c r="J2" s="31" t="s">
        <v>25</v>
      </c>
    </row>
    <row r="3" spans="2:10" ht="12.75">
      <c r="B3" s="57">
        <v>1</v>
      </c>
      <c r="C3" s="73" t="s">
        <v>58</v>
      </c>
      <c r="D3" s="74" t="s">
        <v>36</v>
      </c>
      <c r="E3" s="75">
        <v>1</v>
      </c>
      <c r="F3" s="76"/>
      <c r="G3" s="76"/>
      <c r="H3" s="77">
        <f>E3*F3</f>
        <v>0</v>
      </c>
      <c r="I3" s="77">
        <f>E3*G3</f>
        <v>0</v>
      </c>
      <c r="J3" s="78">
        <f aca="true" t="shared" si="0" ref="J3:J21">SUM(H3,I3)</f>
        <v>0</v>
      </c>
    </row>
    <row r="4" spans="2:10" ht="14.25">
      <c r="B4" s="56">
        <v>2</v>
      </c>
      <c r="C4" s="33" t="s">
        <v>59</v>
      </c>
      <c r="D4" s="34" t="s">
        <v>60</v>
      </c>
      <c r="E4" s="35">
        <v>0.525</v>
      </c>
      <c r="F4" s="36"/>
      <c r="G4" s="36"/>
      <c r="H4" s="53">
        <f>E4*F4</f>
        <v>0</v>
      </c>
      <c r="I4" s="53">
        <f>E4*G4</f>
        <v>0</v>
      </c>
      <c r="J4" s="38">
        <f t="shared" si="0"/>
        <v>0</v>
      </c>
    </row>
    <row r="5" spans="2:10" ht="12.75">
      <c r="B5" s="56">
        <v>3</v>
      </c>
      <c r="C5" s="33" t="s">
        <v>61</v>
      </c>
      <c r="D5" s="34" t="s">
        <v>36</v>
      </c>
      <c r="E5" s="35">
        <v>1</v>
      </c>
      <c r="F5" s="36"/>
      <c r="G5" s="36"/>
      <c r="H5" s="53">
        <f aca="true" t="shared" si="1" ref="H5:H19">E5*F5</f>
        <v>0</v>
      </c>
      <c r="I5" s="53">
        <f aca="true" t="shared" si="2" ref="I5:I19">E5*G5</f>
        <v>0</v>
      </c>
      <c r="J5" s="38">
        <f t="shared" si="0"/>
        <v>0</v>
      </c>
    </row>
    <row r="6" spans="2:10" ht="14.25">
      <c r="B6" s="56">
        <v>4</v>
      </c>
      <c r="C6" s="33" t="s">
        <v>62</v>
      </c>
      <c r="D6" s="34" t="s">
        <v>60</v>
      </c>
      <c r="E6" s="35">
        <v>1.5</v>
      </c>
      <c r="F6" s="36"/>
      <c r="G6" s="36"/>
      <c r="H6" s="53">
        <f t="shared" si="1"/>
        <v>0</v>
      </c>
      <c r="I6" s="53">
        <f t="shared" si="2"/>
        <v>0</v>
      </c>
      <c r="J6" s="38">
        <f t="shared" si="0"/>
        <v>0</v>
      </c>
    </row>
    <row r="7" spans="2:10" ht="12.75">
      <c r="B7" s="56">
        <v>5</v>
      </c>
      <c r="C7" s="33" t="s">
        <v>63</v>
      </c>
      <c r="D7" s="34" t="s">
        <v>36</v>
      </c>
      <c r="E7" s="35">
        <v>20</v>
      </c>
      <c r="F7" s="36"/>
      <c r="G7" s="36"/>
      <c r="H7" s="53">
        <f t="shared" si="1"/>
        <v>0</v>
      </c>
      <c r="I7" s="53">
        <f t="shared" si="2"/>
        <v>0</v>
      </c>
      <c r="J7" s="38">
        <f t="shared" si="0"/>
        <v>0</v>
      </c>
    </row>
    <row r="8" spans="2:10" ht="12.75">
      <c r="B8" s="56">
        <v>6</v>
      </c>
      <c r="C8" s="33" t="s">
        <v>64</v>
      </c>
      <c r="D8" s="34" t="s">
        <v>36</v>
      </c>
      <c r="E8" s="35">
        <v>9</v>
      </c>
      <c r="F8" s="36"/>
      <c r="G8" s="36"/>
      <c r="H8" s="53">
        <f t="shared" si="1"/>
        <v>0</v>
      </c>
      <c r="I8" s="53">
        <f t="shared" si="2"/>
        <v>0</v>
      </c>
      <c r="J8" s="38">
        <f t="shared" si="0"/>
        <v>0</v>
      </c>
    </row>
    <row r="9" spans="2:10" ht="12.75">
      <c r="B9" s="32">
        <v>7</v>
      </c>
      <c r="C9" s="54" t="s">
        <v>65</v>
      </c>
      <c r="D9" s="55" t="s">
        <v>36</v>
      </c>
      <c r="E9" s="35">
        <v>2</v>
      </c>
      <c r="F9" s="36"/>
      <c r="G9" s="36"/>
      <c r="H9" s="53">
        <f t="shared" si="1"/>
        <v>0</v>
      </c>
      <c r="I9" s="53">
        <f t="shared" si="2"/>
        <v>0</v>
      </c>
      <c r="J9" s="38">
        <f>SUM(H9,I9)</f>
        <v>0</v>
      </c>
    </row>
    <row r="10" spans="2:10" ht="12.75">
      <c r="B10" s="32">
        <v>8</v>
      </c>
      <c r="C10" s="54" t="s">
        <v>66</v>
      </c>
      <c r="D10" s="55" t="s">
        <v>36</v>
      </c>
      <c r="E10" s="35">
        <v>12</v>
      </c>
      <c r="F10" s="36"/>
      <c r="G10" s="36"/>
      <c r="H10" s="53">
        <f t="shared" si="1"/>
        <v>0</v>
      </c>
      <c r="I10" s="53">
        <f t="shared" si="2"/>
        <v>0</v>
      </c>
      <c r="J10" s="38">
        <f t="shared" si="0"/>
        <v>0</v>
      </c>
    </row>
    <row r="11" spans="2:10" ht="12.75">
      <c r="B11" s="56">
        <v>9</v>
      </c>
      <c r="C11" s="33" t="s">
        <v>67</v>
      </c>
      <c r="D11" s="34" t="s">
        <v>36</v>
      </c>
      <c r="E11" s="35">
        <v>1</v>
      </c>
      <c r="F11" s="36"/>
      <c r="G11" s="36"/>
      <c r="H11" s="53">
        <f t="shared" si="1"/>
        <v>0</v>
      </c>
      <c r="I11" s="53">
        <f t="shared" si="2"/>
        <v>0</v>
      </c>
      <c r="J11" s="38">
        <f t="shared" si="0"/>
        <v>0</v>
      </c>
    </row>
    <row r="12" spans="2:10" ht="12.75">
      <c r="B12" s="56">
        <v>10</v>
      </c>
      <c r="C12" s="33" t="s">
        <v>68</v>
      </c>
      <c r="D12" s="34" t="s">
        <v>36</v>
      </c>
      <c r="E12" s="35">
        <v>1</v>
      </c>
      <c r="F12" s="36"/>
      <c r="G12" s="36"/>
      <c r="H12" s="53">
        <f t="shared" si="1"/>
        <v>0</v>
      </c>
      <c r="I12" s="53">
        <f t="shared" si="2"/>
        <v>0</v>
      </c>
      <c r="J12" s="38">
        <f t="shared" si="0"/>
        <v>0</v>
      </c>
    </row>
    <row r="13" spans="2:10" ht="12.75">
      <c r="B13" s="32">
        <v>11</v>
      </c>
      <c r="C13" s="54" t="s">
        <v>69</v>
      </c>
      <c r="D13" s="55" t="s">
        <v>36</v>
      </c>
      <c r="E13" s="35">
        <v>4</v>
      </c>
      <c r="F13" s="36"/>
      <c r="G13" s="36"/>
      <c r="H13" s="53">
        <f t="shared" si="1"/>
        <v>0</v>
      </c>
      <c r="I13" s="53">
        <f t="shared" si="2"/>
        <v>0</v>
      </c>
      <c r="J13" s="38">
        <f t="shared" si="0"/>
        <v>0</v>
      </c>
    </row>
    <row r="14" spans="2:10" ht="12.75">
      <c r="B14" s="32">
        <v>12</v>
      </c>
      <c r="C14" s="54" t="s">
        <v>70</v>
      </c>
      <c r="D14" s="55" t="s">
        <v>36</v>
      </c>
      <c r="E14" s="35">
        <v>12</v>
      </c>
      <c r="F14" s="36"/>
      <c r="G14" s="36"/>
      <c r="H14" s="53">
        <f t="shared" si="1"/>
        <v>0</v>
      </c>
      <c r="I14" s="53">
        <f t="shared" si="2"/>
        <v>0</v>
      </c>
      <c r="J14" s="38">
        <f t="shared" si="0"/>
        <v>0</v>
      </c>
    </row>
    <row r="15" spans="2:10" ht="12.75">
      <c r="B15" s="56">
        <v>13</v>
      </c>
      <c r="C15" s="33" t="s">
        <v>71</v>
      </c>
      <c r="D15" s="34" t="s">
        <v>36</v>
      </c>
      <c r="E15" s="35">
        <v>2</v>
      </c>
      <c r="F15" s="36"/>
      <c r="G15" s="36"/>
      <c r="H15" s="53">
        <f t="shared" si="1"/>
        <v>0</v>
      </c>
      <c r="I15" s="53">
        <f t="shared" si="2"/>
        <v>0</v>
      </c>
      <c r="J15" s="38">
        <f t="shared" si="0"/>
        <v>0</v>
      </c>
    </row>
    <row r="16" spans="2:10" ht="12.75">
      <c r="B16" s="32">
        <v>14</v>
      </c>
      <c r="C16" s="54" t="s">
        <v>72</v>
      </c>
      <c r="D16" s="55" t="s">
        <v>36</v>
      </c>
      <c r="E16" s="35">
        <v>1</v>
      </c>
      <c r="F16" s="36"/>
      <c r="G16" s="36"/>
      <c r="H16" s="53">
        <f t="shared" si="1"/>
        <v>0</v>
      </c>
      <c r="I16" s="53">
        <f t="shared" si="2"/>
        <v>0</v>
      </c>
      <c r="J16" s="38">
        <f t="shared" si="0"/>
        <v>0</v>
      </c>
    </row>
    <row r="17" spans="2:10" ht="12.75">
      <c r="B17" s="32">
        <v>15</v>
      </c>
      <c r="C17" s="54" t="s">
        <v>73</v>
      </c>
      <c r="D17" s="55" t="s">
        <v>36</v>
      </c>
      <c r="E17" s="35">
        <v>1</v>
      </c>
      <c r="F17" s="36"/>
      <c r="G17" s="36"/>
      <c r="H17" s="53">
        <f t="shared" si="1"/>
        <v>0</v>
      </c>
      <c r="I17" s="53">
        <f t="shared" si="2"/>
        <v>0</v>
      </c>
      <c r="J17" s="38">
        <f t="shared" si="0"/>
        <v>0</v>
      </c>
    </row>
    <row r="18" spans="2:10" ht="12.75">
      <c r="B18" s="32">
        <v>16</v>
      </c>
      <c r="C18" s="54" t="s">
        <v>74</v>
      </c>
      <c r="D18" s="55" t="s">
        <v>36</v>
      </c>
      <c r="E18" s="35">
        <v>1</v>
      </c>
      <c r="F18" s="36"/>
      <c r="G18" s="36"/>
      <c r="H18" s="53">
        <f t="shared" si="1"/>
        <v>0</v>
      </c>
      <c r="I18" s="53">
        <f t="shared" si="2"/>
        <v>0</v>
      </c>
      <c r="J18" s="38">
        <f t="shared" si="0"/>
        <v>0</v>
      </c>
    </row>
    <row r="19" spans="2:10" ht="12.75">
      <c r="B19" s="32">
        <v>17</v>
      </c>
      <c r="C19" s="54" t="s">
        <v>75</v>
      </c>
      <c r="D19" s="55" t="s">
        <v>76</v>
      </c>
      <c r="E19" s="35">
        <v>1</v>
      </c>
      <c r="F19" s="36"/>
      <c r="G19" s="36"/>
      <c r="H19" s="53">
        <f t="shared" si="1"/>
        <v>0</v>
      </c>
      <c r="I19" s="53">
        <f t="shared" si="2"/>
        <v>0</v>
      </c>
      <c r="J19" s="38">
        <f t="shared" si="0"/>
        <v>0</v>
      </c>
    </row>
    <row r="20" spans="2:10" ht="13.5" thickBot="1">
      <c r="B20" s="65">
        <v>18</v>
      </c>
      <c r="C20" s="66" t="s">
        <v>77</v>
      </c>
      <c r="D20" s="67" t="s">
        <v>36</v>
      </c>
      <c r="E20" s="79">
        <v>1</v>
      </c>
      <c r="F20" s="69"/>
      <c r="G20" s="69"/>
      <c r="H20" s="70">
        <f>E20*F20</f>
        <v>0</v>
      </c>
      <c r="I20" s="70">
        <f>E20*G20</f>
        <v>0</v>
      </c>
      <c r="J20" s="71">
        <f t="shared" si="0"/>
        <v>0</v>
      </c>
    </row>
    <row r="21" spans="2:10" ht="12.75">
      <c r="B21" s="80"/>
      <c r="C21" s="81" t="s">
        <v>52</v>
      </c>
      <c r="D21" s="82"/>
      <c r="E21" s="83"/>
      <c r="F21" s="84"/>
      <c r="G21" s="84"/>
      <c r="H21" s="85">
        <f>SUM(H3:H20)</f>
        <v>0</v>
      </c>
      <c r="I21" s="85">
        <f>SUM(I3:I20)</f>
        <v>0</v>
      </c>
      <c r="J21" s="86">
        <f t="shared" si="0"/>
        <v>0</v>
      </c>
    </row>
    <row r="22" spans="2:10" ht="12.75">
      <c r="B22" s="56"/>
      <c r="C22" s="33" t="s">
        <v>53</v>
      </c>
      <c r="D22" s="34"/>
      <c r="E22" s="64">
        <v>0.03</v>
      </c>
      <c r="F22" s="36"/>
      <c r="G22" s="36"/>
      <c r="H22" s="53"/>
      <c r="I22" s="53">
        <f>PRODUCT(E22,I21)</f>
        <v>0</v>
      </c>
      <c r="J22" s="38">
        <f>I22</f>
        <v>0</v>
      </c>
    </row>
    <row r="23" spans="2:10" ht="13.5" thickBot="1">
      <c r="B23" s="65"/>
      <c r="C23" s="66" t="s">
        <v>78</v>
      </c>
      <c r="D23" s="67"/>
      <c r="E23" s="68">
        <v>0.06</v>
      </c>
      <c r="F23" s="69"/>
      <c r="G23" s="69"/>
      <c r="H23" s="70"/>
      <c r="I23" s="70"/>
      <c r="J23" s="71">
        <f>PRODUCT(E23,(J21+J22))</f>
        <v>0</v>
      </c>
    </row>
    <row r="24" spans="2:10" ht="16.5" thickBot="1">
      <c r="B24" s="39"/>
      <c r="C24" s="40" t="s">
        <v>79</v>
      </c>
      <c r="D24" s="41"/>
      <c r="E24" s="42"/>
      <c r="F24" s="43"/>
      <c r="G24" s="43"/>
      <c r="H24" s="44"/>
      <c r="I24" s="44"/>
      <c r="J24" s="87">
        <f>SUM(J21:J23)</f>
        <v>0</v>
      </c>
    </row>
    <row r="25" spans="2:10" ht="12.75">
      <c r="B25" s="46"/>
      <c r="C25" s="47"/>
      <c r="D25" s="48"/>
      <c r="E25" s="49"/>
      <c r="F25" s="50"/>
      <c r="G25" s="50"/>
      <c r="H25" s="51"/>
      <c r="I25" s="51"/>
      <c r="J25" s="49"/>
    </row>
    <row r="26" spans="2:10" ht="12.75">
      <c r="B26" s="46"/>
      <c r="C26" s="47"/>
      <c r="D26" s="48"/>
      <c r="E26" s="49"/>
      <c r="F26" s="50"/>
      <c r="G26" s="50"/>
      <c r="H26" s="51"/>
      <c r="I26" s="51"/>
      <c r="J26" s="49"/>
    </row>
    <row r="27" spans="2:10" ht="12.75">
      <c r="B27" s="46"/>
      <c r="C27" s="47"/>
      <c r="D27" s="48"/>
      <c r="E27" s="49"/>
      <c r="F27" s="50"/>
      <c r="G27" s="50"/>
      <c r="H27" s="51"/>
      <c r="I27" s="51"/>
      <c r="J27" s="49"/>
    </row>
    <row r="28" spans="2:10" ht="12.75">
      <c r="B28" s="46"/>
      <c r="C28" s="47"/>
      <c r="D28" s="48"/>
      <c r="E28" s="49"/>
      <c r="F28" s="50"/>
      <c r="G28" s="50"/>
      <c r="H28" s="51"/>
      <c r="I28" s="51"/>
      <c r="J28" s="49"/>
    </row>
    <row r="29" spans="2:10" ht="12.75">
      <c r="B29" s="46"/>
      <c r="C29" s="47"/>
      <c r="D29" s="48"/>
      <c r="E29" s="46"/>
      <c r="F29" s="72"/>
      <c r="G29" s="72"/>
      <c r="H29" s="49"/>
      <c r="I29" s="49"/>
      <c r="J29" s="49"/>
    </row>
    <row r="30" spans="2:10" ht="12.75">
      <c r="B30" s="46"/>
      <c r="C30" s="47"/>
      <c r="D30" s="48"/>
      <c r="E30" s="46"/>
      <c r="F30" s="72"/>
      <c r="G30" s="72"/>
      <c r="H30" s="49"/>
      <c r="I30" s="49"/>
      <c r="J30" s="49"/>
    </row>
    <row r="31" spans="2:10" ht="12.75">
      <c r="B31" s="46"/>
      <c r="C31" s="47"/>
      <c r="D31" s="48"/>
      <c r="E31" s="46"/>
      <c r="F31" s="72"/>
      <c r="G31" s="72"/>
      <c r="H31" s="49"/>
      <c r="I31" s="49"/>
      <c r="J31" s="49"/>
    </row>
    <row r="32" spans="2:10" ht="12.75">
      <c r="B32" s="46"/>
      <c r="C32" s="47"/>
      <c r="D32" s="48"/>
      <c r="E32" s="46"/>
      <c r="F32" s="72"/>
      <c r="G32" s="72"/>
      <c r="H32" s="49"/>
      <c r="I32" s="49"/>
      <c r="J32" s="49"/>
    </row>
    <row r="33" spans="2:10" ht="12.75">
      <c r="B33" s="46"/>
      <c r="C33" s="47"/>
      <c r="D33" s="48"/>
      <c r="E33" s="46"/>
      <c r="F33" s="72"/>
      <c r="G33" s="72"/>
      <c r="H33" s="49"/>
      <c r="I33" s="49"/>
      <c r="J33" s="49"/>
    </row>
    <row r="34" spans="2:10" ht="12.75">
      <c r="B34" s="46"/>
      <c r="C34" s="47"/>
      <c r="D34" s="48"/>
      <c r="E34" s="46"/>
      <c r="F34" s="72"/>
      <c r="G34" s="72"/>
      <c r="H34" s="49"/>
      <c r="I34" s="49"/>
      <c r="J34" s="49"/>
    </row>
    <row r="35" spans="2:10" ht="12.75">
      <c r="B35" s="46"/>
      <c r="C35" s="47"/>
      <c r="D35" s="48"/>
      <c r="E35" s="46"/>
      <c r="F35" s="72"/>
      <c r="G35" s="72"/>
      <c r="H35" s="49"/>
      <c r="I35" s="49"/>
      <c r="J35" s="49"/>
    </row>
    <row r="36" spans="2:10" ht="12.75">
      <c r="B36" s="46"/>
      <c r="C36" s="47"/>
      <c r="D36" s="48"/>
      <c r="E36" s="46"/>
      <c r="F36" s="72"/>
      <c r="G36" s="72"/>
      <c r="H36" s="49"/>
      <c r="I36" s="49"/>
      <c r="J36" s="49"/>
    </row>
    <row r="37" spans="2:10" ht="12.75">
      <c r="B37" s="46"/>
      <c r="C37" s="47"/>
      <c r="D37" s="48"/>
      <c r="E37" s="46"/>
      <c r="F37" s="72"/>
      <c r="G37" s="72"/>
      <c r="H37" s="49"/>
      <c r="I37" s="49"/>
      <c r="J37" s="49"/>
    </row>
    <row r="38" spans="2:10" ht="12.75">
      <c r="B38" s="46"/>
      <c r="C38" s="47"/>
      <c r="D38" s="48"/>
      <c r="E38" s="46"/>
      <c r="F38" s="72"/>
      <c r="G38" s="72"/>
      <c r="H38" s="49"/>
      <c r="I38" s="49"/>
      <c r="J38" s="49"/>
    </row>
    <row r="39" spans="2:10" ht="12.75">
      <c r="B39" s="46"/>
      <c r="C39" s="47"/>
      <c r="D39" s="48"/>
      <c r="E39" s="46"/>
      <c r="F39" s="72"/>
      <c r="G39" s="72"/>
      <c r="H39" s="49"/>
      <c r="I39" s="49"/>
      <c r="J39" s="49"/>
    </row>
    <row r="40" spans="2:10" ht="12.75">
      <c r="B40" s="46"/>
      <c r="C40" s="47"/>
      <c r="D40" s="48"/>
      <c r="E40" s="46"/>
      <c r="F40" s="72"/>
      <c r="G40" s="72"/>
      <c r="H40" s="49"/>
      <c r="I40" s="49"/>
      <c r="J40" s="49"/>
    </row>
    <row r="41" spans="2:10" ht="12.75">
      <c r="B41" s="46"/>
      <c r="C41" s="47"/>
      <c r="D41" s="48"/>
      <c r="E41" s="46"/>
      <c r="F41" s="72"/>
      <c r="G41" s="72"/>
      <c r="H41" s="49"/>
      <c r="I41" s="49"/>
      <c r="J41" s="49"/>
    </row>
    <row r="42" spans="2:10" ht="12.75">
      <c r="B42" s="46"/>
      <c r="C42" s="47"/>
      <c r="D42" s="48"/>
      <c r="E42" s="46"/>
      <c r="F42" s="72"/>
      <c r="G42" s="72"/>
      <c r="H42" s="49"/>
      <c r="I42" s="49"/>
      <c r="J42" s="49"/>
    </row>
    <row r="43" spans="2:10" ht="12.75">
      <c r="B43" s="46"/>
      <c r="C43" s="47"/>
      <c r="D43" s="48"/>
      <c r="E43" s="46"/>
      <c r="F43" s="72"/>
      <c r="G43" s="72"/>
      <c r="H43" s="49"/>
      <c r="I43" s="49"/>
      <c r="J43" s="49"/>
    </row>
    <row r="44" spans="2:10" ht="12.75">
      <c r="B44" s="46"/>
      <c r="C44" s="49"/>
      <c r="D44" s="48"/>
      <c r="E44" s="46"/>
      <c r="F44" s="72"/>
      <c r="G44" s="72"/>
      <c r="H44" s="49"/>
      <c r="I44" s="49"/>
      <c r="J44" s="49"/>
    </row>
    <row r="45" spans="2:10" ht="12.75">
      <c r="B45" s="46"/>
      <c r="C45" s="49"/>
      <c r="D45" s="48"/>
      <c r="E45" s="46"/>
      <c r="F45" s="72"/>
      <c r="G45" s="72"/>
      <c r="H45" s="49"/>
      <c r="I45" s="49"/>
      <c r="J45" s="49"/>
    </row>
    <row r="46" spans="2:10" ht="12.75">
      <c r="B46" s="46"/>
      <c r="C46" s="49"/>
      <c r="D46" s="48"/>
      <c r="E46" s="46"/>
      <c r="F46" s="72"/>
      <c r="G46" s="72"/>
      <c r="H46" s="49"/>
      <c r="I46" s="49"/>
      <c r="J46" s="49"/>
    </row>
    <row r="47" spans="2:10" ht="12.75">
      <c r="B47" s="46"/>
      <c r="C47" s="49"/>
      <c r="D47" s="48"/>
      <c r="E47" s="46"/>
      <c r="F47" s="72"/>
      <c r="G47" s="72"/>
      <c r="H47" s="49"/>
      <c r="I47" s="49"/>
      <c r="J47" s="49"/>
    </row>
    <row r="48" spans="2:10" ht="12.75">
      <c r="B48" s="46"/>
      <c r="C48" s="49"/>
      <c r="D48" s="48"/>
      <c r="E48" s="46"/>
      <c r="F48" s="72"/>
      <c r="G48" s="72"/>
      <c r="H48" s="49"/>
      <c r="I48" s="49"/>
      <c r="J48" s="49"/>
    </row>
    <row r="49" spans="2:10" ht="12.75">
      <c r="B49" s="46"/>
      <c r="C49" s="49"/>
      <c r="D49" s="48"/>
      <c r="E49" s="46"/>
      <c r="F49" s="72"/>
      <c r="G49" s="72"/>
      <c r="H49" s="49"/>
      <c r="I49" s="49"/>
      <c r="J49" s="49"/>
    </row>
    <row r="50" spans="2:10" ht="12.75">
      <c r="B50" s="46"/>
      <c r="C50" s="49"/>
      <c r="D50" s="48"/>
      <c r="E50" s="46"/>
      <c r="F50" s="72"/>
      <c r="G50" s="72"/>
      <c r="H50" s="49"/>
      <c r="I50" s="49"/>
      <c r="J50" s="49"/>
    </row>
    <row r="51" spans="2:10" ht="12.75">
      <c r="B51" s="46"/>
      <c r="C51" s="49"/>
      <c r="D51" s="48"/>
      <c r="E51" s="46"/>
      <c r="F51" s="72"/>
      <c r="G51" s="72"/>
      <c r="H51" s="49"/>
      <c r="I51" s="49"/>
      <c r="J51" s="49"/>
    </row>
    <row r="52" spans="2:10" ht="12.75">
      <c r="B52" s="46"/>
      <c r="C52" s="49"/>
      <c r="D52" s="48"/>
      <c r="E52" s="46"/>
      <c r="F52" s="72"/>
      <c r="G52" s="72"/>
      <c r="H52" s="49"/>
      <c r="I52" s="49"/>
      <c r="J52" s="49"/>
    </row>
    <row r="53" spans="2:10" ht="12.75">
      <c r="B53" s="46"/>
      <c r="C53" s="49"/>
      <c r="D53" s="48"/>
      <c r="E53" s="46"/>
      <c r="F53" s="72"/>
      <c r="G53" s="72"/>
      <c r="H53" s="49"/>
      <c r="I53" s="49"/>
      <c r="J53" s="49"/>
    </row>
    <row r="54" spans="2:10" ht="12.75">
      <c r="B54" s="46"/>
      <c r="C54" s="49"/>
      <c r="D54" s="48"/>
      <c r="E54" s="46"/>
      <c r="F54" s="72"/>
      <c r="G54" s="72"/>
      <c r="H54" s="49"/>
      <c r="I54" s="49"/>
      <c r="J54" s="49"/>
    </row>
    <row r="55" spans="2:10" ht="12.75">
      <c r="B55" s="46"/>
      <c r="C55" s="49"/>
      <c r="D55" s="48"/>
      <c r="E55" s="46"/>
      <c r="F55" s="72"/>
      <c r="G55" s="72"/>
      <c r="H55" s="49"/>
      <c r="I55" s="49"/>
      <c r="J55" s="49"/>
    </row>
    <row r="56" spans="2:10" ht="12.75">
      <c r="B56" s="46"/>
      <c r="C56" s="49"/>
      <c r="D56" s="48"/>
      <c r="E56" s="46"/>
      <c r="F56" s="72"/>
      <c r="G56" s="72"/>
      <c r="H56" s="49"/>
      <c r="I56" s="49"/>
      <c r="J56" s="49"/>
    </row>
    <row r="57" spans="2:10" ht="12.75">
      <c r="B57" s="46"/>
      <c r="C57" s="49"/>
      <c r="D57" s="48"/>
      <c r="E57" s="46"/>
      <c r="F57" s="72"/>
      <c r="G57" s="72"/>
      <c r="H57" s="49"/>
      <c r="I57" s="49"/>
      <c r="J57" s="49"/>
    </row>
    <row r="58" spans="2:10" ht="12.75">
      <c r="B58" s="46"/>
      <c r="C58" s="49"/>
      <c r="D58" s="48"/>
      <c r="E58" s="46"/>
      <c r="F58" s="72"/>
      <c r="G58" s="72"/>
      <c r="H58" s="49"/>
      <c r="I58" s="49"/>
      <c r="J58" s="49"/>
    </row>
    <row r="59" spans="2:10" ht="12.75">
      <c r="B59" s="46"/>
      <c r="C59" s="49"/>
      <c r="D59" s="48"/>
      <c r="E59" s="46"/>
      <c r="F59" s="72"/>
      <c r="G59" s="72"/>
      <c r="H59" s="49"/>
      <c r="I59" s="49"/>
      <c r="J59" s="49"/>
    </row>
    <row r="60" spans="2:10" ht="12.75">
      <c r="B60" s="46"/>
      <c r="C60" s="49"/>
      <c r="D60" s="48"/>
      <c r="E60" s="46"/>
      <c r="F60" s="72"/>
      <c r="G60" s="72"/>
      <c r="H60" s="49"/>
      <c r="I60" s="49"/>
      <c r="J60" s="49"/>
    </row>
    <row r="61" spans="2:10" ht="12.75">
      <c r="B61" s="46"/>
      <c r="C61" s="49"/>
      <c r="D61" s="48"/>
      <c r="E61" s="46"/>
      <c r="F61" s="72"/>
      <c r="G61" s="72"/>
      <c r="H61" s="49"/>
      <c r="I61" s="49"/>
      <c r="J61" s="49"/>
    </row>
    <row r="62" spans="2:10" ht="12.75">
      <c r="B62" s="46"/>
      <c r="C62" s="49"/>
      <c r="D62" s="48"/>
      <c r="E62" s="46"/>
      <c r="F62" s="72"/>
      <c r="G62" s="72"/>
      <c r="H62" s="49"/>
      <c r="I62" s="49"/>
      <c r="J62" s="49"/>
    </row>
    <row r="63" spans="2:10" ht="12.75">
      <c r="B63" s="46"/>
      <c r="C63" s="49"/>
      <c r="D63" s="48"/>
      <c r="E63" s="46"/>
      <c r="F63" s="72"/>
      <c r="G63" s="72"/>
      <c r="H63" s="49"/>
      <c r="I63" s="49"/>
      <c r="J63" s="49"/>
    </row>
    <row r="64" spans="2:10" ht="12.75">
      <c r="B64" s="46"/>
      <c r="C64" s="49"/>
      <c r="D64" s="48"/>
      <c r="E64" s="46"/>
      <c r="F64" s="72"/>
      <c r="G64" s="72"/>
      <c r="H64" s="49"/>
      <c r="I64" s="49"/>
      <c r="J64" s="49"/>
    </row>
    <row r="65" spans="2:10" ht="12.75">
      <c r="B65" s="46"/>
      <c r="C65" s="49" t="s">
        <v>56</v>
      </c>
      <c r="D65" s="48"/>
      <c r="E65" s="46"/>
      <c r="F65" s="72"/>
      <c r="G65" s="72"/>
      <c r="H65" s="49"/>
      <c r="I65" s="49"/>
      <c r="J65" s="49"/>
    </row>
    <row r="66" spans="2:10" ht="12.75">
      <c r="B66" s="46"/>
      <c r="C66" s="49"/>
      <c r="D66" s="48"/>
      <c r="E66" s="46"/>
      <c r="F66" s="72"/>
      <c r="G66" s="72"/>
      <c r="H66" s="49"/>
      <c r="I66" s="49"/>
      <c r="J66" s="49"/>
    </row>
    <row r="67" spans="2:10" ht="12.75">
      <c r="B67" s="46"/>
      <c r="C67" s="49"/>
      <c r="D67" s="48"/>
      <c r="E67" s="46"/>
      <c r="F67" s="72"/>
      <c r="G67" s="72"/>
      <c r="H67" s="49"/>
      <c r="I67" s="49"/>
      <c r="J67" s="49"/>
    </row>
    <row r="68" spans="2:10" ht="12.75">
      <c r="B68" s="46"/>
      <c r="C68" s="49"/>
      <c r="D68" s="48"/>
      <c r="E68" s="46"/>
      <c r="F68" s="72"/>
      <c r="G68" s="72"/>
      <c r="H68" s="49"/>
      <c r="I68" s="49"/>
      <c r="J68" s="49"/>
    </row>
    <row r="69" spans="2:10" ht="12.75">
      <c r="B69" s="46"/>
      <c r="C69" s="49"/>
      <c r="D69" s="48"/>
      <c r="E69" s="46"/>
      <c r="F69" s="72"/>
      <c r="G69" s="72"/>
      <c r="H69" s="49"/>
      <c r="I69" s="49"/>
      <c r="J69" s="49"/>
    </row>
    <row r="70" spans="2:10" ht="12.75">
      <c r="B70" s="46"/>
      <c r="C70" s="49"/>
      <c r="D70" s="48"/>
      <c r="E70" s="46"/>
      <c r="F70" s="72"/>
      <c r="G70" s="72"/>
      <c r="H70" s="49"/>
      <c r="I70" s="49"/>
      <c r="J70" s="49"/>
    </row>
    <row r="71" spans="2:10" ht="12.75">
      <c r="B71" s="46"/>
      <c r="C71" s="49"/>
      <c r="D71" s="48"/>
      <c r="E71" s="46"/>
      <c r="F71" s="72"/>
      <c r="G71" s="72"/>
      <c r="H71" s="49"/>
      <c r="I71" s="49"/>
      <c r="J71" s="49"/>
    </row>
    <row r="72" spans="2:10" ht="12.75">
      <c r="B72" s="46"/>
      <c r="C72" s="49"/>
      <c r="D72" s="48"/>
      <c r="E72" s="46"/>
      <c r="F72" s="72"/>
      <c r="G72" s="72"/>
      <c r="H72" s="49"/>
      <c r="I72" s="49"/>
      <c r="J72" s="49"/>
    </row>
    <row r="73" spans="2:10" ht="12.75">
      <c r="B73" s="46"/>
      <c r="C73" s="49"/>
      <c r="D73" s="48"/>
      <c r="E73" s="46"/>
      <c r="F73" s="72"/>
      <c r="G73" s="72"/>
      <c r="H73" s="49"/>
      <c r="I73" s="49"/>
      <c r="J73" s="49"/>
    </row>
    <row r="74" spans="2:10" ht="12.75">
      <c r="B74" s="46"/>
      <c r="C74" s="49"/>
      <c r="D74" s="48"/>
      <c r="E74" s="46"/>
      <c r="F74" s="72"/>
      <c r="G74" s="72"/>
      <c r="H74" s="49"/>
      <c r="I74" s="49"/>
      <c r="J74" s="49"/>
    </row>
    <row r="75" spans="2:10" ht="12.75">
      <c r="B75" s="46"/>
      <c r="C75" s="49"/>
      <c r="D75" s="48"/>
      <c r="E75" s="46"/>
      <c r="F75" s="72"/>
      <c r="G75" s="72"/>
      <c r="H75" s="49"/>
      <c r="I75" s="49"/>
      <c r="J75" s="49"/>
    </row>
    <row r="76" spans="2:10" ht="12.75">
      <c r="B76" s="46"/>
      <c r="C76" s="49"/>
      <c r="D76" s="48"/>
      <c r="E76" s="46"/>
      <c r="F76" s="72"/>
      <c r="G76" s="72"/>
      <c r="H76" s="49"/>
      <c r="I76" s="49"/>
      <c r="J76" s="49"/>
    </row>
    <row r="77" spans="2:10" ht="12.75">
      <c r="B77" s="46"/>
      <c r="C77" s="49"/>
      <c r="D77" s="48"/>
      <c r="E77" s="46"/>
      <c r="F77" s="72"/>
      <c r="G77" s="72"/>
      <c r="H77" s="49"/>
      <c r="I77" s="49"/>
      <c r="J77" s="49"/>
    </row>
    <row r="78" spans="2:10" ht="12.75">
      <c r="B78" s="46"/>
      <c r="C78" s="49"/>
      <c r="D78" s="48"/>
      <c r="E78" s="46"/>
      <c r="F78" s="72"/>
      <c r="G78" s="72"/>
      <c r="H78" s="49"/>
      <c r="I78" s="49"/>
      <c r="J78" s="49"/>
    </row>
    <row r="79" spans="2:10" ht="12.75">
      <c r="B79" s="46"/>
      <c r="C79" s="49"/>
      <c r="D79" s="48"/>
      <c r="E79" s="46"/>
      <c r="F79" s="72"/>
      <c r="G79" s="72"/>
      <c r="H79" s="49"/>
      <c r="I79" s="49"/>
      <c r="J79" s="49"/>
    </row>
    <row r="80" spans="2:10" ht="12.75">
      <c r="B80" s="46"/>
      <c r="C80" s="49"/>
      <c r="D80" s="48"/>
      <c r="E80" s="46"/>
      <c r="F80" s="72"/>
      <c r="G80" s="72"/>
      <c r="H80" s="49"/>
      <c r="I80" s="49"/>
      <c r="J80" s="49"/>
    </row>
    <row r="81" spans="2:10" ht="12.75">
      <c r="B81" s="46"/>
      <c r="C81" s="49"/>
      <c r="D81" s="48"/>
      <c r="E81" s="46"/>
      <c r="F81" s="72"/>
      <c r="G81" s="72"/>
      <c r="H81" s="49"/>
      <c r="I81" s="49"/>
      <c r="J81" s="49"/>
    </row>
    <row r="82" spans="2:10" ht="12.75">
      <c r="B82" s="46"/>
      <c r="C82" s="49"/>
      <c r="D82" s="48"/>
      <c r="E82" s="46"/>
      <c r="F82" s="72"/>
      <c r="G82" s="72"/>
      <c r="H82" s="49"/>
      <c r="I82" s="49"/>
      <c r="J82" s="49"/>
    </row>
    <row r="83" spans="2:10" ht="12.75">
      <c r="B83" s="46"/>
      <c r="C83" s="49"/>
      <c r="D83" s="48"/>
      <c r="E83" s="46"/>
      <c r="F83" s="72"/>
      <c r="G83" s="72"/>
      <c r="H83" s="49"/>
      <c r="I83" s="49"/>
      <c r="J83" s="49"/>
    </row>
    <row r="84" spans="2:10" ht="12.75">
      <c r="B84" s="46"/>
      <c r="C84" s="49"/>
      <c r="D84" s="48"/>
      <c r="E84" s="46"/>
      <c r="F84" s="72"/>
      <c r="G84" s="72"/>
      <c r="H84" s="49"/>
      <c r="I84" s="49"/>
      <c r="J84" s="49"/>
    </row>
    <row r="85" spans="2:10" ht="12.75">
      <c r="B85" s="46"/>
      <c r="C85" s="49"/>
      <c r="D85" s="48"/>
      <c r="E85" s="46"/>
      <c r="F85" s="72"/>
      <c r="G85" s="72"/>
      <c r="H85" s="49"/>
      <c r="I85" s="49"/>
      <c r="J85" s="49"/>
    </row>
    <row r="86" spans="2:10" ht="12.75">
      <c r="B86" s="46"/>
      <c r="C86" s="49"/>
      <c r="D86" s="48"/>
      <c r="E86" s="46"/>
      <c r="F86" s="72"/>
      <c r="G86" s="72"/>
      <c r="H86" s="49"/>
      <c r="I86" s="49"/>
      <c r="J86" s="49"/>
    </row>
    <row r="87" spans="2:10" ht="12.75">
      <c r="B87" s="46"/>
      <c r="C87" s="49"/>
      <c r="D87" s="48"/>
      <c r="E87" s="46"/>
      <c r="F87" s="72"/>
      <c r="G87" s="72"/>
      <c r="H87" s="49"/>
      <c r="I87" s="49"/>
      <c r="J87" s="49"/>
    </row>
    <row r="88" spans="2:10" ht="12.75">
      <c r="B88" s="46"/>
      <c r="C88" s="49"/>
      <c r="D88" s="48"/>
      <c r="E88" s="46"/>
      <c r="F88" s="72"/>
      <c r="G88" s="72"/>
      <c r="H88" s="49"/>
      <c r="I88" s="49"/>
      <c r="J88" s="49"/>
    </row>
    <row r="89" spans="2:10" ht="12.75">
      <c r="B89" s="46"/>
      <c r="C89" s="49"/>
      <c r="D89" s="48"/>
      <c r="E89" s="46"/>
      <c r="F89" s="72"/>
      <c r="G89" s="72"/>
      <c r="H89" s="49"/>
      <c r="I89" s="49"/>
      <c r="J89" s="49"/>
    </row>
    <row r="90" spans="2:10" ht="12.75">
      <c r="B90" s="46"/>
      <c r="C90" s="49"/>
      <c r="D90" s="48"/>
      <c r="E90" s="46"/>
      <c r="F90" s="72"/>
      <c r="G90" s="72"/>
      <c r="H90" s="49"/>
      <c r="I90" s="49"/>
      <c r="J90" s="49"/>
    </row>
    <row r="91" spans="2:10" ht="12.75">
      <c r="B91" s="46"/>
      <c r="C91" s="49"/>
      <c r="D91" s="48"/>
      <c r="E91" s="46"/>
      <c r="F91" s="72"/>
      <c r="G91" s="72"/>
      <c r="H91" s="49"/>
      <c r="I91" s="49"/>
      <c r="J91" s="49"/>
    </row>
    <row r="92" spans="2:10" ht="12.75">
      <c r="B92" s="46"/>
      <c r="C92" s="49"/>
      <c r="D92" s="48"/>
      <c r="E92" s="46"/>
      <c r="F92" s="72"/>
      <c r="G92" s="72"/>
      <c r="H92" s="49"/>
      <c r="I92" s="49"/>
      <c r="J92" s="49"/>
    </row>
    <row r="93" spans="2:10" ht="12.75">
      <c r="B93" s="46"/>
      <c r="C93" s="49"/>
      <c r="D93" s="48"/>
      <c r="E93" s="46"/>
      <c r="F93" s="72"/>
      <c r="G93" s="72"/>
      <c r="H93" s="49"/>
      <c r="I93" s="49"/>
      <c r="J93" s="49"/>
    </row>
    <row r="94" spans="2:10" ht="12.75">
      <c r="B94" s="46"/>
      <c r="C94" s="49"/>
      <c r="D94" s="48"/>
      <c r="E94" s="46"/>
      <c r="F94" s="72"/>
      <c r="G94" s="72"/>
      <c r="H94" s="49"/>
      <c r="I94" s="49"/>
      <c r="J94" s="49"/>
    </row>
    <row r="95" spans="2:10" ht="12.75">
      <c r="B95" s="46"/>
      <c r="C95" s="49"/>
      <c r="D95" s="48"/>
      <c r="E95" s="46"/>
      <c r="F95" s="72"/>
      <c r="G95" s="72"/>
      <c r="H95" s="49"/>
      <c r="I95" s="49"/>
      <c r="J95" s="49"/>
    </row>
    <row r="96" spans="2:10" ht="12.75">
      <c r="B96" s="46"/>
      <c r="C96" s="49"/>
      <c r="D96" s="48"/>
      <c r="E96" s="46"/>
      <c r="F96" s="72"/>
      <c r="G96" s="72"/>
      <c r="H96" s="49"/>
      <c r="I96" s="49"/>
      <c r="J96" s="49"/>
    </row>
    <row r="97" spans="2:10" ht="12.75">
      <c r="B97" s="46"/>
      <c r="C97" s="49"/>
      <c r="D97" s="48"/>
      <c r="E97" s="46"/>
      <c r="F97" s="72"/>
      <c r="G97" s="72"/>
      <c r="H97" s="49"/>
      <c r="I97" s="49"/>
      <c r="J97" s="49"/>
    </row>
    <row r="98" spans="2:10" ht="12.75">
      <c r="B98" s="46"/>
      <c r="C98" s="49"/>
      <c r="D98" s="48"/>
      <c r="E98" s="49"/>
      <c r="F98" s="72"/>
      <c r="G98" s="72"/>
      <c r="H98" s="49"/>
      <c r="I98" s="49"/>
      <c r="J98" s="49"/>
    </row>
    <row r="99" spans="2:10" ht="12.75">
      <c r="B99" s="49"/>
      <c r="C99" s="49"/>
      <c r="D99" s="48"/>
      <c r="E99" s="49"/>
      <c r="F99" s="72"/>
      <c r="G99" s="72"/>
      <c r="H99" s="49"/>
      <c r="I99" s="49"/>
      <c r="J99" s="49"/>
    </row>
    <row r="100" spans="2:10" ht="12.75">
      <c r="B100" s="49"/>
      <c r="C100" s="49"/>
      <c r="D100" s="48"/>
      <c r="E100" s="49"/>
      <c r="F100" s="72"/>
      <c r="G100" s="72"/>
      <c r="H100" s="49"/>
      <c r="I100" s="49"/>
      <c r="J100" s="49"/>
    </row>
    <row r="101" spans="2:10" ht="12.75">
      <c r="B101" s="49"/>
      <c r="C101" s="49"/>
      <c r="D101" s="48"/>
      <c r="E101" s="49"/>
      <c r="F101" s="72"/>
      <c r="G101" s="72"/>
      <c r="H101" s="49"/>
      <c r="I101" s="49"/>
      <c r="J101" s="49"/>
    </row>
    <row r="102" spans="2:10" ht="12.75">
      <c r="B102" s="49"/>
      <c r="C102" s="49"/>
      <c r="D102" s="48"/>
      <c r="E102" s="49"/>
      <c r="F102" s="72"/>
      <c r="G102" s="72"/>
      <c r="H102" s="49"/>
      <c r="I102" s="49"/>
      <c r="J102" s="49"/>
    </row>
    <row r="103" spans="2:10" ht="12.75">
      <c r="B103" s="49"/>
      <c r="C103" s="49"/>
      <c r="D103" s="48"/>
      <c r="E103" s="49"/>
      <c r="F103" s="72"/>
      <c r="G103" s="72"/>
      <c r="H103" s="49"/>
      <c r="I103" s="49"/>
      <c r="J103" s="49"/>
    </row>
    <row r="104" spans="2:10" ht="12.75">
      <c r="B104" s="49"/>
      <c r="C104" s="49"/>
      <c r="D104" s="49"/>
      <c r="E104" s="49"/>
      <c r="F104" s="72"/>
      <c r="G104" s="72"/>
      <c r="H104" s="49"/>
      <c r="I104" s="49"/>
      <c r="J104" s="49"/>
    </row>
    <row r="105" spans="2:10" ht="12.75">
      <c r="B105" s="49"/>
      <c r="C105" s="49"/>
      <c r="D105" s="49"/>
      <c r="E105" s="49"/>
      <c r="F105" s="72"/>
      <c r="G105" s="72"/>
      <c r="H105" s="49"/>
      <c r="I105" s="49"/>
      <c r="J105" s="49"/>
    </row>
    <row r="106" spans="2:10" ht="12.75">
      <c r="B106" s="49"/>
      <c r="C106" s="49"/>
      <c r="D106" s="49"/>
      <c r="E106" s="49"/>
      <c r="F106" s="72"/>
      <c r="G106" s="72"/>
      <c r="H106" s="49"/>
      <c r="I106" s="49"/>
      <c r="J106" s="49"/>
    </row>
    <row r="107" spans="2:10" ht="12.75">
      <c r="B107" s="49"/>
      <c r="C107" s="49"/>
      <c r="D107" s="49"/>
      <c r="E107" s="49"/>
      <c r="F107" s="72"/>
      <c r="G107" s="72"/>
      <c r="H107" s="49"/>
      <c r="I107" s="49"/>
      <c r="J107" s="49"/>
    </row>
    <row r="108" spans="2:10" ht="12.75">
      <c r="B108" s="49"/>
      <c r="C108" s="49"/>
      <c r="D108" s="49"/>
      <c r="E108" s="49"/>
      <c r="F108" s="72"/>
      <c r="G108" s="72"/>
      <c r="H108" s="49"/>
      <c r="I108" s="49"/>
      <c r="J108" s="49"/>
    </row>
    <row r="109" spans="2:10" ht="12.75">
      <c r="B109" s="49"/>
      <c r="C109" s="49"/>
      <c r="D109" s="49"/>
      <c r="E109" s="49"/>
      <c r="F109" s="72"/>
      <c r="G109" s="72"/>
      <c r="H109" s="49"/>
      <c r="I109" s="49"/>
      <c r="J109" s="49"/>
    </row>
    <row r="110" spans="2:10" ht="12.75">
      <c r="B110" s="49"/>
      <c r="C110" s="49"/>
      <c r="D110" s="49"/>
      <c r="E110" s="49"/>
      <c r="F110" s="72"/>
      <c r="G110" s="72"/>
      <c r="H110" s="49"/>
      <c r="I110" s="49"/>
      <c r="J110" s="49"/>
    </row>
    <row r="111" spans="2:10" ht="12.75">
      <c r="B111" s="49"/>
      <c r="C111" s="49"/>
      <c r="D111" s="49"/>
      <c r="E111" s="49"/>
      <c r="F111" s="72"/>
      <c r="G111" s="72"/>
      <c r="H111" s="49"/>
      <c r="I111" s="49"/>
      <c r="J111" s="49"/>
    </row>
    <row r="112" spans="2:10" ht="12.75">
      <c r="B112" s="49"/>
      <c r="C112" s="49"/>
      <c r="D112" s="49"/>
      <c r="E112" s="49"/>
      <c r="F112" s="72"/>
      <c r="G112" s="72"/>
      <c r="H112" s="49"/>
      <c r="I112" s="49"/>
      <c r="J112" s="49"/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80.7109375" style="0" customWidth="1"/>
    <col min="4" max="4" width="5.7109375" style="0" customWidth="1"/>
    <col min="5" max="5" width="6.7109375" style="0" customWidth="1"/>
    <col min="6" max="6" width="12.7109375" style="25" customWidth="1"/>
    <col min="7" max="7" width="16.57421875" style="0" customWidth="1"/>
    <col min="8" max="8" width="2.57421875" style="0" customWidth="1"/>
  </cols>
  <sheetData>
    <row r="1" ht="23.25" customHeight="1" thickBot="1">
      <c r="C1" s="24" t="s">
        <v>80</v>
      </c>
    </row>
    <row r="2" spans="2:7" ht="38.25" customHeight="1" thickBot="1">
      <c r="B2" s="26" t="s">
        <v>81</v>
      </c>
      <c r="C2" s="27" t="s">
        <v>82</v>
      </c>
      <c r="D2" s="28" t="s">
        <v>19</v>
      </c>
      <c r="E2" s="28" t="s">
        <v>20</v>
      </c>
      <c r="F2" s="52" t="s">
        <v>83</v>
      </c>
      <c r="G2" s="88" t="s">
        <v>84</v>
      </c>
    </row>
    <row r="3" spans="2:7" ht="12.75" customHeight="1">
      <c r="B3" s="89">
        <v>1</v>
      </c>
      <c r="C3" s="90" t="s">
        <v>85</v>
      </c>
      <c r="D3" s="91" t="s">
        <v>86</v>
      </c>
      <c r="E3" s="92">
        <v>0.65</v>
      </c>
      <c r="F3" s="93"/>
      <c r="G3" s="94">
        <f>E3*F3</f>
        <v>0</v>
      </c>
    </row>
    <row r="4" spans="2:7" ht="12.75" customHeight="1">
      <c r="B4" s="89">
        <v>2</v>
      </c>
      <c r="C4" s="90" t="s">
        <v>87</v>
      </c>
      <c r="D4" s="91" t="s">
        <v>60</v>
      </c>
      <c r="E4" s="92">
        <v>76</v>
      </c>
      <c r="F4" s="93"/>
      <c r="G4" s="94">
        <f>E4*F4</f>
        <v>0</v>
      </c>
    </row>
    <row r="5" spans="2:7" ht="12.75" customHeight="1">
      <c r="B5" s="89">
        <v>3</v>
      </c>
      <c r="C5" s="90" t="s">
        <v>88</v>
      </c>
      <c r="D5" s="91" t="s">
        <v>60</v>
      </c>
      <c r="E5" s="92">
        <v>24.5</v>
      </c>
      <c r="F5" s="93"/>
      <c r="G5" s="94">
        <f aca="true" t="shared" si="0" ref="G5:G25">E5*F5</f>
        <v>0</v>
      </c>
    </row>
    <row r="6" spans="2:7" ht="12.75" customHeight="1">
      <c r="B6" s="89">
        <v>4</v>
      </c>
      <c r="C6" s="90" t="s">
        <v>89</v>
      </c>
      <c r="D6" s="91" t="s">
        <v>60</v>
      </c>
      <c r="E6" s="92">
        <v>28</v>
      </c>
      <c r="F6" s="93"/>
      <c r="G6" s="94">
        <f t="shared" si="0"/>
        <v>0</v>
      </c>
    </row>
    <row r="7" spans="2:7" ht="12.75" customHeight="1">
      <c r="B7" s="89">
        <v>5</v>
      </c>
      <c r="C7" s="90" t="s">
        <v>90</v>
      </c>
      <c r="D7" s="91" t="s">
        <v>32</v>
      </c>
      <c r="E7" s="92">
        <v>105</v>
      </c>
      <c r="F7" s="93"/>
      <c r="G7" s="94">
        <f t="shared" si="0"/>
        <v>0</v>
      </c>
    </row>
    <row r="8" spans="2:7" ht="12.75" customHeight="1">
      <c r="B8" s="89">
        <v>6</v>
      </c>
      <c r="C8" s="90" t="s">
        <v>91</v>
      </c>
      <c r="D8" s="91" t="s">
        <v>92</v>
      </c>
      <c r="E8" s="92">
        <v>8</v>
      </c>
      <c r="F8" s="93"/>
      <c r="G8" s="94">
        <f t="shared" si="0"/>
        <v>0</v>
      </c>
    </row>
    <row r="9" spans="2:7" ht="12.75" customHeight="1">
      <c r="B9" s="89">
        <v>7</v>
      </c>
      <c r="C9" s="90" t="s">
        <v>93</v>
      </c>
      <c r="D9" s="91" t="s">
        <v>36</v>
      </c>
      <c r="E9" s="92">
        <v>19</v>
      </c>
      <c r="F9" s="93"/>
      <c r="G9" s="94">
        <f t="shared" si="0"/>
        <v>0</v>
      </c>
    </row>
    <row r="10" spans="2:7" ht="12.75" customHeight="1">
      <c r="B10" s="89">
        <v>8</v>
      </c>
      <c r="C10" s="90" t="s">
        <v>94</v>
      </c>
      <c r="D10" s="91" t="s">
        <v>92</v>
      </c>
      <c r="E10" s="92">
        <v>0.75</v>
      </c>
      <c r="F10" s="93"/>
      <c r="G10" s="94">
        <f t="shared" si="0"/>
        <v>0</v>
      </c>
    </row>
    <row r="11" spans="2:7" ht="12.75" customHeight="1">
      <c r="B11" s="89">
        <v>9</v>
      </c>
      <c r="C11" s="90" t="s">
        <v>95</v>
      </c>
      <c r="D11" s="91" t="s">
        <v>32</v>
      </c>
      <c r="E11" s="92">
        <v>70</v>
      </c>
      <c r="F11" s="93"/>
      <c r="G11" s="94">
        <f t="shared" si="0"/>
        <v>0</v>
      </c>
    </row>
    <row r="12" spans="2:7" ht="12.75" customHeight="1">
      <c r="B12" s="89">
        <v>10</v>
      </c>
      <c r="C12" s="90" t="s">
        <v>96</v>
      </c>
      <c r="D12" s="91" t="s">
        <v>32</v>
      </c>
      <c r="E12" s="92">
        <v>390</v>
      </c>
      <c r="F12" s="93"/>
      <c r="G12" s="94">
        <f t="shared" si="0"/>
        <v>0</v>
      </c>
    </row>
    <row r="13" spans="2:7" ht="12.75" customHeight="1">
      <c r="B13" s="89">
        <v>11</v>
      </c>
      <c r="C13" s="90" t="s">
        <v>97</v>
      </c>
      <c r="D13" s="91" t="s">
        <v>32</v>
      </c>
      <c r="E13" s="92">
        <v>155</v>
      </c>
      <c r="F13" s="93"/>
      <c r="G13" s="94">
        <f t="shared" si="0"/>
        <v>0</v>
      </c>
    </row>
    <row r="14" spans="2:7" ht="12.75" customHeight="1">
      <c r="B14" s="89">
        <v>12</v>
      </c>
      <c r="C14" s="90" t="s">
        <v>98</v>
      </c>
      <c r="D14" s="91" t="s">
        <v>36</v>
      </c>
      <c r="E14" s="92">
        <v>1</v>
      </c>
      <c r="F14" s="93"/>
      <c r="G14" s="94">
        <f t="shared" si="0"/>
        <v>0</v>
      </c>
    </row>
    <row r="15" spans="2:7" ht="12.75" customHeight="1">
      <c r="B15" s="89">
        <v>13</v>
      </c>
      <c r="C15" s="90" t="s">
        <v>99</v>
      </c>
      <c r="D15" s="91" t="s">
        <v>32</v>
      </c>
      <c r="E15" s="92">
        <v>610</v>
      </c>
      <c r="F15" s="93"/>
      <c r="G15" s="94">
        <f t="shared" si="0"/>
        <v>0</v>
      </c>
    </row>
    <row r="16" spans="2:7" ht="12.75" customHeight="1">
      <c r="B16" s="89">
        <v>14</v>
      </c>
      <c r="C16" s="90" t="s">
        <v>100</v>
      </c>
      <c r="D16" s="91" t="s">
        <v>32</v>
      </c>
      <c r="E16" s="92">
        <v>610</v>
      </c>
      <c r="F16" s="93"/>
      <c r="G16" s="94">
        <f t="shared" si="0"/>
        <v>0</v>
      </c>
    </row>
    <row r="17" spans="2:7" ht="12.75" customHeight="1">
      <c r="B17" s="89">
        <v>15</v>
      </c>
      <c r="C17" s="90" t="s">
        <v>101</v>
      </c>
      <c r="D17" s="91" t="s">
        <v>32</v>
      </c>
      <c r="E17" s="92">
        <v>70</v>
      </c>
      <c r="F17" s="93"/>
      <c r="G17" s="94">
        <f t="shared" si="0"/>
        <v>0</v>
      </c>
    </row>
    <row r="18" spans="2:7" ht="12.75" customHeight="1">
      <c r="B18" s="89">
        <v>16</v>
      </c>
      <c r="C18" s="90" t="s">
        <v>102</v>
      </c>
      <c r="D18" s="91" t="s">
        <v>32</v>
      </c>
      <c r="E18" s="92">
        <v>390</v>
      </c>
      <c r="F18" s="93"/>
      <c r="G18" s="94">
        <f t="shared" si="0"/>
        <v>0</v>
      </c>
    </row>
    <row r="19" spans="2:7" ht="12.75" customHeight="1">
      <c r="B19" s="89">
        <v>17</v>
      </c>
      <c r="C19" s="90" t="s">
        <v>103</v>
      </c>
      <c r="D19" s="91" t="s">
        <v>32</v>
      </c>
      <c r="E19" s="92">
        <v>155</v>
      </c>
      <c r="F19" s="93"/>
      <c r="G19" s="94">
        <f t="shared" si="0"/>
        <v>0</v>
      </c>
    </row>
    <row r="20" spans="2:7" ht="12.75" customHeight="1">
      <c r="B20" s="89">
        <v>18</v>
      </c>
      <c r="C20" s="90" t="s">
        <v>104</v>
      </c>
      <c r="D20" s="91" t="s">
        <v>92</v>
      </c>
      <c r="E20" s="92">
        <v>40</v>
      </c>
      <c r="F20" s="93"/>
      <c r="G20" s="94">
        <f t="shared" si="0"/>
        <v>0</v>
      </c>
    </row>
    <row r="21" spans="2:7" ht="12.75" customHeight="1">
      <c r="B21" s="89">
        <v>19</v>
      </c>
      <c r="C21" s="90" t="s">
        <v>105</v>
      </c>
      <c r="D21" s="91" t="s">
        <v>92</v>
      </c>
      <c r="E21" s="92">
        <v>450</v>
      </c>
      <c r="F21" s="93"/>
      <c r="G21" s="94">
        <f t="shared" si="0"/>
        <v>0</v>
      </c>
    </row>
    <row r="22" spans="2:7" ht="12.75" customHeight="1">
      <c r="B22" s="89">
        <v>20</v>
      </c>
      <c r="C22" s="90" t="s">
        <v>106</v>
      </c>
      <c r="D22" s="91" t="s">
        <v>92</v>
      </c>
      <c r="E22" s="92">
        <v>251</v>
      </c>
      <c r="F22" s="93"/>
      <c r="G22" s="94">
        <f t="shared" si="0"/>
        <v>0</v>
      </c>
    </row>
    <row r="23" spans="2:7" ht="12.75" customHeight="1">
      <c r="B23" s="89">
        <v>21</v>
      </c>
      <c r="C23" s="90" t="s">
        <v>107</v>
      </c>
      <c r="D23" s="91" t="s">
        <v>60</v>
      </c>
      <c r="E23" s="92">
        <v>305</v>
      </c>
      <c r="F23" s="93"/>
      <c r="G23" s="94">
        <f t="shared" si="0"/>
        <v>0</v>
      </c>
    </row>
    <row r="24" spans="2:7" ht="12.75" customHeight="1">
      <c r="B24" s="89">
        <v>22</v>
      </c>
      <c r="C24" s="90" t="s">
        <v>108</v>
      </c>
      <c r="D24" s="91" t="s">
        <v>60</v>
      </c>
      <c r="E24" s="92">
        <v>24.5</v>
      </c>
      <c r="F24" s="93"/>
      <c r="G24" s="94">
        <f t="shared" si="0"/>
        <v>0</v>
      </c>
    </row>
    <row r="25" spans="2:7" ht="12.75" customHeight="1">
      <c r="B25" s="89">
        <v>23</v>
      </c>
      <c r="C25" s="90" t="s">
        <v>109</v>
      </c>
      <c r="D25" s="91" t="s">
        <v>60</v>
      </c>
      <c r="E25" s="92">
        <v>28</v>
      </c>
      <c r="F25" s="93"/>
      <c r="G25" s="94">
        <f t="shared" si="0"/>
        <v>0</v>
      </c>
    </row>
    <row r="26" spans="2:7" ht="12.75" customHeight="1" thickBot="1">
      <c r="B26" s="89">
        <v>24</v>
      </c>
      <c r="C26" s="90" t="s">
        <v>110</v>
      </c>
      <c r="D26" s="91" t="s">
        <v>60</v>
      </c>
      <c r="E26" s="92">
        <v>28</v>
      </c>
      <c r="F26" s="93"/>
      <c r="G26" s="94">
        <f>E26*F26</f>
        <v>0</v>
      </c>
    </row>
    <row r="27" spans="2:7" ht="16.5" customHeight="1" thickBot="1">
      <c r="B27" s="95"/>
      <c r="C27" s="96" t="s">
        <v>111</v>
      </c>
      <c r="D27" s="97"/>
      <c r="E27" s="98"/>
      <c r="F27" s="99"/>
      <c r="G27" s="100">
        <f>SUM(G3:G26)</f>
        <v>0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00390625" style="0" bestFit="1" customWidth="1"/>
    <col min="3" max="3" width="48.421875" style="0" bestFit="1" customWidth="1"/>
    <col min="4" max="4" width="5.421875" style="0" bestFit="1" customWidth="1"/>
    <col min="5" max="5" width="6.140625" style="0" bestFit="1" customWidth="1"/>
    <col min="6" max="6" width="8.140625" style="25" bestFit="1" customWidth="1"/>
    <col min="7" max="7" width="8.140625" style="0" bestFit="1" customWidth="1"/>
    <col min="9" max="9" width="10.140625" style="0" bestFit="1" customWidth="1"/>
  </cols>
  <sheetData>
    <row r="1" ht="16.5" thickBot="1">
      <c r="C1" s="24" t="s">
        <v>112</v>
      </c>
    </row>
    <row r="2" spans="2:10" ht="51.75" thickBot="1">
      <c r="B2" s="26" t="s">
        <v>17</v>
      </c>
      <c r="C2" s="27" t="s">
        <v>18</v>
      </c>
      <c r="D2" s="28" t="s">
        <v>19</v>
      </c>
      <c r="E2" s="28" t="s">
        <v>20</v>
      </c>
      <c r="F2" s="29" t="s">
        <v>21</v>
      </c>
      <c r="G2" s="30" t="s">
        <v>22</v>
      </c>
      <c r="H2" s="30" t="s">
        <v>23</v>
      </c>
      <c r="I2" s="30" t="s">
        <v>24</v>
      </c>
      <c r="J2" s="31" t="s">
        <v>25</v>
      </c>
    </row>
    <row r="3" spans="2:10" ht="13.5" thickBot="1">
      <c r="B3" s="32">
        <v>1</v>
      </c>
      <c r="C3" s="33" t="s">
        <v>113</v>
      </c>
      <c r="D3" s="34" t="s">
        <v>27</v>
      </c>
      <c r="E3" s="35">
        <v>20</v>
      </c>
      <c r="F3" s="36"/>
      <c r="G3" s="37" t="s">
        <v>28</v>
      </c>
      <c r="H3" s="53">
        <f>E3*F3</f>
        <v>0</v>
      </c>
      <c r="I3" s="37" t="s">
        <v>28</v>
      </c>
      <c r="J3" s="38">
        <f>SUM(H3,I3)</f>
        <v>0</v>
      </c>
    </row>
    <row r="4" spans="2:10" ht="16.5" thickBot="1">
      <c r="B4" s="39"/>
      <c r="C4" s="40" t="s">
        <v>114</v>
      </c>
      <c r="D4" s="41"/>
      <c r="E4" s="42"/>
      <c r="F4" s="43"/>
      <c r="G4" s="44"/>
      <c r="H4" s="44"/>
      <c r="I4" s="44"/>
      <c r="J4" s="45">
        <f>SUM(J3)</f>
        <v>0</v>
      </c>
    </row>
    <row r="5" spans="2:10" ht="12.75">
      <c r="B5" s="46"/>
      <c r="C5" s="47"/>
      <c r="D5" s="48"/>
      <c r="E5" s="49"/>
      <c r="F5" s="50"/>
      <c r="G5" s="51"/>
      <c r="H5" s="51"/>
      <c r="I5" s="51"/>
      <c r="J5" s="49"/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our01</dc:creator>
  <cp:keywords/>
  <dc:description/>
  <cp:lastModifiedBy>our01</cp:lastModifiedBy>
  <dcterms:created xsi:type="dcterms:W3CDTF">2015-01-12T09:51:33Z</dcterms:created>
  <dcterms:modified xsi:type="dcterms:W3CDTF">2015-01-13T11:20:14Z</dcterms:modified>
  <cp:category/>
  <cp:version/>
  <cp:contentType/>
  <cp:contentStatus/>
</cp:coreProperties>
</file>