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G:\FINANCNI MODELY\1 - KONCESE KLIENTI\ČESKÝ KRUMLOV\Koncesní dokumentace 10 let\"/>
    </mc:Choice>
  </mc:AlternateContent>
  <xr:revisionPtr revIDLastSave="0" documentId="13_ncr:1_{D1C2734C-6DF0-4A39-BACB-54C0E6082408}" xr6:coauthVersionLast="45" xr6:coauthVersionMax="45" xr10:uidLastSave="{00000000-0000-0000-0000-000000000000}"/>
  <bookViews>
    <workbookView xWindow="-108" yWindow="-108" windowWidth="23256" windowHeight="12576" activeTab="1" xr2:uid="{D74E41C6-0AC1-4969-93FC-DD8E6B3775C2}"/>
  </bookViews>
  <sheets>
    <sheet name="Část A_voda převzatá ČOV ČK" sheetId="1" r:id="rId1"/>
    <sheet name="Část B_vodné a stočné" sheetId="2" r:id="rId2"/>
  </sheets>
  <definedNames>
    <definedName name="_xlnm.Print_Area" localSheetId="0">'Část A_voda převzatá ČOV ČK'!$A$3:$H$68</definedName>
    <definedName name="_xlnm.Print_Area" localSheetId="1">'Část B_vodné a stočné'!$A$3:$H$64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2" i="2" l="1"/>
  <c r="G62" i="2"/>
  <c r="F58" i="1" l="1"/>
  <c r="G63" i="1"/>
  <c r="G27" i="1"/>
  <c r="G22" i="1"/>
  <c r="G19" i="1"/>
  <c r="G16" i="1"/>
  <c r="G11" i="1"/>
  <c r="E11" i="2"/>
  <c r="G35" i="1" l="1"/>
  <c r="E22" i="2"/>
  <c r="G11" i="2"/>
  <c r="E16" i="2"/>
  <c r="G16" i="2"/>
  <c r="E19" i="2"/>
  <c r="G19" i="2"/>
  <c r="G22" i="2"/>
  <c r="E27" i="2"/>
  <c r="G27" i="2"/>
  <c r="F60" i="2"/>
  <c r="G60" i="2"/>
  <c r="G57" i="1" l="1"/>
  <c r="G58" i="1"/>
  <c r="G35" i="2"/>
  <c r="G55" i="2" s="1"/>
  <c r="G59" i="2" s="1"/>
  <c r="G61" i="2" s="1"/>
  <c r="F63" i="1"/>
  <c r="G62" i="1" l="1"/>
  <c r="G64" i="1" s="1"/>
  <c r="G65" i="1" s="1"/>
  <c r="G60" i="1"/>
  <c r="G57" i="2"/>
  <c r="G54" i="2"/>
  <c r="F62" i="1" l="1"/>
  <c r="F64" i="1" s="1"/>
  <c r="F65" i="1" s="1"/>
  <c r="E35" i="2" l="1"/>
  <c r="F60" i="1"/>
  <c r="F55" i="2" l="1"/>
  <c r="F54" i="2"/>
  <c r="F59" i="2" l="1"/>
  <c r="F61" i="2" s="1"/>
  <c r="F57" i="2"/>
</calcChain>
</file>

<file path=xl/sharedStrings.xml><?xml version="1.0" encoding="utf-8"?>
<sst xmlns="http://schemas.openxmlformats.org/spreadsheetml/2006/main" count="574" uniqueCount="144">
  <si>
    <t>Závazná struktura nákupu vody pro nabídkovou cenu</t>
  </si>
  <si>
    <t>Poznámky Zadavatele:</t>
  </si>
  <si>
    <t>ř.18 + DPH</t>
  </si>
  <si>
    <r>
      <t>Kč / m</t>
    </r>
    <r>
      <rPr>
        <vertAlign val="superscript"/>
        <sz val="9"/>
        <color rgb="FF0070C0"/>
        <rFont val="Arial"/>
        <family val="2"/>
        <charset val="238"/>
      </rPr>
      <t>3</t>
    </r>
  </si>
  <si>
    <t>CENA pro vodné, stočné + DPH</t>
  </si>
  <si>
    <t>19.</t>
  </si>
  <si>
    <t>ř.16 / ř.17</t>
  </si>
  <si>
    <t xml:space="preserve">CENA pro vodné, stočné </t>
  </si>
  <si>
    <t>18.</t>
  </si>
  <si>
    <t>x</t>
  </si>
  <si>
    <t>ř. D nebo F+H</t>
  </si>
  <si>
    <t>Voda fakturovaná pitná, odpadní + srážková</t>
  </si>
  <si>
    <t>17.</t>
  </si>
  <si>
    <t>ř.12 + ř.13</t>
  </si>
  <si>
    <t>Celkem ÚVN včetně prostředků na obnovu + zisk</t>
  </si>
  <si>
    <t>16.</t>
  </si>
  <si>
    <t>- z řádku 13 na rozvoj a obnovu infrastrukturního majetku</t>
  </si>
  <si>
    <t>15.</t>
  </si>
  <si>
    <t>ř.13 / ř.12 * 100</t>
  </si>
  <si>
    <t>%</t>
  </si>
  <si>
    <t>- podíl kalkulačního zisku z ÚVN (orientační ukazatel)</t>
  </si>
  <si>
    <t>14.</t>
  </si>
  <si>
    <t>Kalkulační zisk</t>
  </si>
  <si>
    <t>13.</t>
  </si>
  <si>
    <t>ř.10</t>
  </si>
  <si>
    <t>ÚVN včetně prostředků na obnovu</t>
  </si>
  <si>
    <t>12.</t>
  </si>
  <si>
    <t>ř.10 / D nebo ř.10 / (F+H)</t>
  </si>
  <si>
    <t>JEDNOTKOVÉ NÁKLADY vč. prostředků na obnovu</t>
  </si>
  <si>
    <t>11.</t>
  </si>
  <si>
    <t>7a</t>
  </si>
  <si>
    <t>4a</t>
  </si>
  <si>
    <t>2b</t>
  </si>
  <si>
    <t>2a</t>
  </si>
  <si>
    <t>Kalkulace</t>
  </si>
  <si>
    <t>Voda převzatá</t>
  </si>
  <si>
    <t>Voda předaná</t>
  </si>
  <si>
    <t>Poznámka</t>
  </si>
  <si>
    <t>Měrná jednotka</t>
  </si>
  <si>
    <t>Text</t>
  </si>
  <si>
    <t>Řádek</t>
  </si>
  <si>
    <t>tabulka č. 2</t>
  </si>
  <si>
    <t>mil. m3</t>
  </si>
  <si>
    <t>Pitná nebo odpadní voda předaná</t>
  </si>
  <si>
    <t>K</t>
  </si>
  <si>
    <t>Pitná nebo odpadní voda převzatá</t>
  </si>
  <si>
    <t>J</t>
  </si>
  <si>
    <t>Voda odpadní čištěná</t>
  </si>
  <si>
    <t>I</t>
  </si>
  <si>
    <t>Voda srážková fakturovaná</t>
  </si>
  <si>
    <t>H</t>
  </si>
  <si>
    <t>- z toho domácnosti</t>
  </si>
  <si>
    <t>G</t>
  </si>
  <si>
    <t>Voda odpadní odváděná fakturovaná</t>
  </si>
  <si>
    <t>F</t>
  </si>
  <si>
    <t>E</t>
  </si>
  <si>
    <t>Voda pitná fakturovaná</t>
  </si>
  <si>
    <t>D</t>
  </si>
  <si>
    <t>osob</t>
  </si>
  <si>
    <t>Počet pracovníků</t>
  </si>
  <si>
    <t>C</t>
  </si>
  <si>
    <t>mil. Kč</t>
  </si>
  <si>
    <t>Pořizovací cena souvisejícího provozního hmotného majetku</t>
  </si>
  <si>
    <t>B</t>
  </si>
  <si>
    <t>Hodnota souvisejícího infrastrukturního majetku podle VÚME</t>
  </si>
  <si>
    <t>A</t>
  </si>
  <si>
    <t>Úplné vlastní náklady vč. prostředků na obnovu</t>
  </si>
  <si>
    <t>10.</t>
  </si>
  <si>
    <t>Správní režie</t>
  </si>
  <si>
    <t>9.</t>
  </si>
  <si>
    <t>Výrobní režie</t>
  </si>
  <si>
    <t>8.</t>
  </si>
  <si>
    <t>Ostatní výnosy</t>
  </si>
  <si>
    <t>7.</t>
  </si>
  <si>
    <t>Finanční náklady</t>
  </si>
  <si>
    <t>6.</t>
  </si>
  <si>
    <t>- ostatní provozní náklady ve vlastní režii</t>
  </si>
  <si>
    <t>5.3</t>
  </si>
  <si>
    <t>- ostatní provozní náklady externí</t>
  </si>
  <si>
    <t>5.2</t>
  </si>
  <si>
    <t>- poplatky za vypouštení odpadních vod</t>
  </si>
  <si>
    <t>5.1</t>
  </si>
  <si>
    <t>Provozní náklady</t>
  </si>
  <si>
    <t>5.</t>
  </si>
  <si>
    <t>- prostředky obnovy infrastrukturního majetku</t>
  </si>
  <si>
    <t>4.4</t>
  </si>
  <si>
    <t>- nájem infrastrukturního majetku</t>
  </si>
  <si>
    <t>4.3</t>
  </si>
  <si>
    <t>- opravy infrastrukturního majetku</t>
  </si>
  <si>
    <t>4.2</t>
  </si>
  <si>
    <t>- odpisy</t>
  </si>
  <si>
    <t>4.1</t>
  </si>
  <si>
    <t>Ostatní přímé náklady</t>
  </si>
  <si>
    <t>4.</t>
  </si>
  <si>
    <t>- ostatní osobní náklady</t>
  </si>
  <si>
    <t>3.2</t>
  </si>
  <si>
    <t>- přímé mzdy</t>
  </si>
  <si>
    <t>3.1</t>
  </si>
  <si>
    <t>Mzdy</t>
  </si>
  <si>
    <t>3.</t>
  </si>
  <si>
    <t>- ostatní energie (plyn, pevná a kapalná energie)</t>
  </si>
  <si>
    <t>2.2</t>
  </si>
  <si>
    <t>- elektrická energie</t>
  </si>
  <si>
    <t>2.1</t>
  </si>
  <si>
    <t>Energie</t>
  </si>
  <si>
    <t>2.</t>
  </si>
  <si>
    <t>- ostatní materiál</t>
  </si>
  <si>
    <t>1.4</t>
  </si>
  <si>
    <t>- chemikálie</t>
  </si>
  <si>
    <t>1.3</t>
  </si>
  <si>
    <t>- pitná voda převzatá + odpadní voda předaná k čištění</t>
  </si>
  <si>
    <t>1.2</t>
  </si>
  <si>
    <t>- surová voda podzemní + povrchová</t>
  </si>
  <si>
    <t>1.1</t>
  </si>
  <si>
    <t>Materiál</t>
  </si>
  <si>
    <t>1.</t>
  </si>
  <si>
    <t>Očekávaná skutečnost</t>
  </si>
  <si>
    <t>Nákladové položky</t>
  </si>
  <si>
    <t>tabulka č. 1</t>
  </si>
  <si>
    <r>
      <t>mil. m</t>
    </r>
    <r>
      <rPr>
        <vertAlign val="superscript"/>
        <sz val="9"/>
        <color theme="1"/>
        <rFont val="Arial"/>
        <family val="2"/>
        <charset val="238"/>
      </rPr>
      <t>3</t>
    </r>
  </si>
  <si>
    <r>
      <t>Kč / m</t>
    </r>
    <r>
      <rPr>
        <vertAlign val="superscript"/>
        <sz val="9"/>
        <color theme="1"/>
        <rFont val="Arial"/>
        <family val="2"/>
        <charset val="238"/>
      </rPr>
      <t>3</t>
    </r>
  </si>
  <si>
    <t>Voda odpadní</t>
  </si>
  <si>
    <t>Voda pitná</t>
  </si>
  <si>
    <t>Kalkulovaná cena pro vodné a stočné</t>
  </si>
  <si>
    <t>Náklady pro výpočet ceny pro vodné a stočné</t>
  </si>
  <si>
    <t>KALKULACE CEN PRO VODNÉ A STOČNÉ PRO KALENDÁŘNÍ ROK 2021</t>
  </si>
  <si>
    <t>Příloha č. 5 - část 5B - Ceny pro vodné a stočné</t>
  </si>
  <si>
    <t>3) Do položky 4.3 je Zadavatelem vyplněno přepokládané nájemné. Toto nájemné může být dle pravidel Koncesní smlouvy změněno na základě rozhodnutí Zadavatele.</t>
  </si>
  <si>
    <r>
      <t>(</t>
    </r>
    <r>
      <rPr>
        <b/>
        <i/>
        <sz val="9"/>
        <color theme="1" tint="0.249977111117893"/>
        <rFont val="Arial"/>
        <family val="2"/>
        <charset val="238"/>
      </rPr>
      <t>v cenách roku 2021</t>
    </r>
    <r>
      <rPr>
        <i/>
        <sz val="9"/>
        <color theme="1" tint="0.249977111117893"/>
        <rFont val="Arial"/>
        <family val="2"/>
        <charset val="238"/>
      </rPr>
      <t>)</t>
    </r>
  </si>
  <si>
    <t>Příloha č. 5 - část 5A - Cena pro odpadní vodu převzatou</t>
  </si>
  <si>
    <t>Náklady pro výpočet ceny vody odpadní převzaté</t>
  </si>
  <si>
    <t>4) Ostatní hodnoty a údaje doplní dodavatel (zelená pole).</t>
  </si>
  <si>
    <t>6)  Vybraný dodavatel před podpisem Koncesní smlouvy převede takto upravenou přílohu do formátu dle přílohy č. 19 vyhlášky č. 428/2001, v platném znění.</t>
  </si>
  <si>
    <t xml:space="preserve">1) Do položek 1.1 a 1.2 nabídkové kalkulace ceny pro vodné a stočné je Zadavatelem doplněn předpokládaný náklad spojený s nákupem pitné vody a  odběrem surové vody a s předáním odpadní vody k čištění.  Pro smluvní období provozování dle Koncesní smlouvy budou tyto hodnoty aktualizovány na základě skutečné ceny  a  přepokládaného objemu  v m3  při současném dodržení pravidel Koncesní smlouvy. </t>
  </si>
  <si>
    <t xml:space="preserve">2) Zadavatel stanovuje pro soutěžní kalkulaci objemy uvedené v položkách D,F, J a K. Pro smluvní období provozování dle Koncesní smlouvy budou tyto hodnoty aktualizovány na základě očekávané skutečnosti. </t>
  </si>
  <si>
    <t>Český Krumlov</t>
  </si>
  <si>
    <t>JIP</t>
  </si>
  <si>
    <t>Větřní</t>
  </si>
  <si>
    <t xml:space="preserve">2) Zadavatel stanovuje pro soutěžní kalkulaci objemy uvedené v položkách F a J. Pro smluvní období provozování dle Koncesní smlouvy budou tyto hodnoty aktualizovány na základě očekávané skutečnosti. </t>
  </si>
  <si>
    <t>1)  Vybraný dodavatel před podpisem Koncesní smlouvy převede takto upravenou přílohu do formátu dle přílohy č. 19 vyhlášky č. 428/2001, v platném znění.</t>
  </si>
  <si>
    <t>6) Pro rok 2021 je pevně stanovena cena odpadní vody převzaté ve výši 14,50 Kč bez DPH. V případně překročení této ceny v nabídce nese případnou ztrátu v tomto roce vybraný dodavatel.</t>
  </si>
  <si>
    <t>KALKULACE CENY VODY ODPADNÍ PŘEVZATÉ PRO KALENDÁŘNÍ ROK 2021</t>
  </si>
  <si>
    <t>5) Pro smluvní období bude následně proveden výpočet poměrných nákladů pro příslušné položky soutěžní kalkulace (pol. 1-10, pol. D-K, pol. 13) tak, že hodnota každé z uvedených položek soutěžní kalkulace bude násobena faktorem poměrného krácení ročních nákladů R = r / D, kde r je počet dní smluvního období provozování  a D je počet dní v roce.</t>
  </si>
  <si>
    <t>7) Vybraný dodavatel před podpisem Koncesní smlouvy provede v souladu s ustanoveními Koncesní smlouvy přepočet jednosložkové formy cen pro vodné a stočné na formu dvousložkovou, kterou bude reálně uplatňovat.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</si>
</sst>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0000_ ;[Red]\-#,##0.000000\ "/>
    <numFmt numFmtId="165" formatCode="#,##0.00_ ;[Red]\-#,##0.00\ "/>
    <numFmt numFmtId="166" formatCode="#,##0.000_ ;[Red]\-#,##0.000\ "/>
    <numFmt numFmtId="167" formatCode="0.000"/>
    <numFmt numFmtId="168" formatCode="0.00_ ;[Red]\-0.00\ "/>
  </numFmts>
  <fonts count="18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9"/>
      <name val="Arial"/>
      <family val="2"/>
      <charset val="238"/>
    </font>
    <font>
      <sz val="9"/>
      <color rgb="FF0070C0"/>
      <name val="Arial"/>
      <family val="2"/>
      <charset val="238"/>
    </font>
    <font>
      <sz val="11"/>
      <color rgb="FF0070C0"/>
      <name val="Calibri"/>
      <family val="2"/>
      <charset val="238"/>
      <scheme val="minor"/>
    </font>
    <font>
      <vertAlign val="superscript"/>
      <sz val="9"/>
      <color rgb="FF0070C0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i/>
      <sz val="9"/>
      <color theme="1" tint="0.249977111117893"/>
      <name val="Arial"/>
      <family val="2"/>
      <charset val="238"/>
    </font>
    <font>
      <sz val="10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8"/>
      <name val="Arial"/>
      <family val="2"/>
      <charset val="238"/>
    </font>
    <font>
      <b/>
      <i/>
      <sz val="9"/>
      <color theme="1" tint="0.249977111117893"/>
      <name val="Arial"/>
      <family val="2"/>
      <charset val="238"/>
    </font>
    <font>
      <sz val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i/>
      <sz val="9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</borders>
  <cellStyleXfs count="1">
    <xf numFmtId="0" fontId="0" fillId="0" borderId="0"/>
  </cellStyleXfs>
  <cellXfs count="90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165" fontId="5" fillId="0" borderId="3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left" vertical="center" wrapText="1" indent="1"/>
    </xf>
    <xf numFmtId="49" fontId="5" fillId="0" borderId="3" xfId="0" applyNumberFormat="1" applyFont="1" applyBorder="1" applyAlignment="1">
      <alignment horizontal="left" vertical="center" indent="1"/>
    </xf>
    <xf numFmtId="164" fontId="4" fillId="0" borderId="3" xfId="0" applyNumberFormat="1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right" vertical="center"/>
    </xf>
    <xf numFmtId="49" fontId="3" fillId="0" borderId="3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left" vertical="center" wrapText="1" indent="1"/>
    </xf>
    <xf numFmtId="49" fontId="3" fillId="0" borderId="3" xfId="0" applyNumberFormat="1" applyFont="1" applyBorder="1" applyAlignment="1">
      <alignment horizontal="left" vertical="center" indent="1"/>
    </xf>
    <xf numFmtId="164" fontId="5" fillId="0" borderId="3" xfId="0" applyNumberFormat="1" applyFont="1" applyBorder="1" applyAlignment="1">
      <alignment horizontal="right" vertical="center"/>
    </xf>
    <xf numFmtId="0" fontId="4" fillId="0" borderId="3" xfId="0" applyFont="1" applyBorder="1" applyAlignment="1">
      <alignment horizontal="center" vertical="center"/>
    </xf>
    <xf numFmtId="167" fontId="3" fillId="0" borderId="3" xfId="0" applyNumberFormat="1" applyFont="1" applyBorder="1" applyAlignment="1">
      <alignment horizontal="center" vertical="center"/>
    </xf>
    <xf numFmtId="168" fontId="3" fillId="0" borderId="3" xfId="0" applyNumberFormat="1" applyFont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166" fontId="4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left" vertical="center" wrapText="1" indent="1"/>
    </xf>
    <xf numFmtId="49" fontId="3" fillId="0" borderId="0" xfId="0" applyNumberFormat="1" applyFont="1" applyAlignment="1">
      <alignment horizontal="left" vertical="center" indent="1"/>
    </xf>
    <xf numFmtId="164" fontId="3" fillId="0" borderId="0" xfId="0" applyNumberFormat="1" applyFont="1" applyAlignment="1">
      <alignment vertical="center"/>
    </xf>
    <xf numFmtId="0" fontId="5" fillId="0" borderId="3" xfId="0" applyFont="1" applyBorder="1" applyAlignment="1">
      <alignment horizontal="left" vertical="center" inden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3" borderId="3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11" fillId="0" borderId="0" xfId="0" applyFont="1"/>
    <xf numFmtId="164" fontId="4" fillId="6" borderId="3" xfId="0" applyNumberFormat="1" applyFont="1" applyFill="1" applyBorder="1" applyAlignment="1" applyProtection="1">
      <alignment horizontal="right" vertical="center"/>
      <protection locked="0"/>
    </xf>
    <xf numFmtId="164" fontId="4" fillId="6" borderId="3" xfId="0" applyNumberFormat="1" applyFont="1" applyFill="1" applyBorder="1" applyAlignment="1">
      <alignment horizontal="right" vertical="center"/>
    </xf>
    <xf numFmtId="164" fontId="5" fillId="6" borderId="3" xfId="0" applyNumberFormat="1" applyFont="1" applyFill="1" applyBorder="1" applyAlignment="1" applyProtection="1">
      <alignment horizontal="right" vertical="center"/>
      <protection locked="0"/>
    </xf>
    <xf numFmtId="0" fontId="12" fillId="0" borderId="0" xfId="0" applyFont="1" applyAlignment="1">
      <alignment vertical="center"/>
    </xf>
    <xf numFmtId="49" fontId="5" fillId="0" borderId="3" xfId="0" applyNumberFormat="1" applyFont="1" applyBorder="1" applyAlignment="1">
      <alignment horizontal="center" vertical="center"/>
    </xf>
    <xf numFmtId="166" fontId="4" fillId="0" borderId="3" xfId="0" applyNumberFormat="1" applyFont="1" applyBorder="1" applyAlignment="1">
      <alignment horizontal="right" vertical="center"/>
    </xf>
    <xf numFmtId="0" fontId="3" fillId="7" borderId="3" xfId="0" applyFont="1" applyFill="1" applyBorder="1" applyAlignment="1">
      <alignment horizontal="center" vertical="center" wrapText="1"/>
    </xf>
    <xf numFmtId="0" fontId="3" fillId="7" borderId="3" xfId="0" applyFont="1" applyFill="1" applyBorder="1" applyAlignment="1">
      <alignment horizontal="center" vertical="center"/>
    </xf>
    <xf numFmtId="0" fontId="2" fillId="0" borderId="0" xfId="0" applyFont="1" applyAlignment="1">
      <alignment horizontal="justify" vertical="center" wrapText="1"/>
    </xf>
    <xf numFmtId="164" fontId="5" fillId="8" borderId="3" xfId="0" applyNumberFormat="1" applyFont="1" applyFill="1" applyBorder="1" applyAlignment="1">
      <alignment horizontal="center" vertical="center"/>
    </xf>
    <xf numFmtId="164" fontId="4" fillId="8" borderId="3" xfId="0" applyNumberFormat="1" applyFont="1" applyFill="1" applyBorder="1" applyAlignment="1">
      <alignment horizontal="center" vertical="center"/>
    </xf>
    <xf numFmtId="168" fontId="3" fillId="8" borderId="3" xfId="0" applyNumberFormat="1" applyFont="1" applyFill="1" applyBorder="1" applyAlignment="1">
      <alignment horizontal="center" vertical="center"/>
    </xf>
    <xf numFmtId="164" fontId="5" fillId="8" borderId="3" xfId="0" applyNumberFormat="1" applyFont="1" applyFill="1" applyBorder="1" applyAlignment="1">
      <alignment horizontal="right" vertical="center"/>
    </xf>
    <xf numFmtId="164" fontId="5" fillId="8" borderId="3" xfId="0" applyNumberFormat="1" applyFont="1" applyFill="1" applyBorder="1" applyAlignment="1" applyProtection="1">
      <alignment horizontal="right" vertical="center"/>
      <protection locked="0"/>
    </xf>
    <xf numFmtId="167" fontId="3" fillId="8" borderId="3" xfId="0" applyNumberFormat="1" applyFont="1" applyFill="1" applyBorder="1" applyAlignment="1">
      <alignment horizontal="center" vertical="center"/>
    </xf>
    <xf numFmtId="164" fontId="4" fillId="8" borderId="3" xfId="0" applyNumberFormat="1" applyFont="1" applyFill="1" applyBorder="1" applyAlignment="1">
      <alignment horizontal="right" vertical="center"/>
    </xf>
    <xf numFmtId="165" fontId="5" fillId="8" borderId="3" xfId="0" applyNumberFormat="1" applyFont="1" applyFill="1" applyBorder="1" applyAlignment="1">
      <alignment horizontal="center" vertical="center"/>
    </xf>
    <xf numFmtId="49" fontId="17" fillId="0" borderId="3" xfId="0" applyNumberFormat="1" applyFont="1" applyBorder="1" applyAlignment="1">
      <alignment horizontal="left" vertical="center" wrapText="1" indent="1"/>
    </xf>
    <xf numFmtId="164" fontId="17" fillId="0" borderId="3" xfId="0" applyNumberFormat="1" applyFont="1" applyBorder="1" applyAlignment="1">
      <alignment horizontal="right" vertical="center"/>
    </xf>
    <xf numFmtId="0" fontId="10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3" fillId="0" borderId="12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justify" vertical="center" wrapText="1"/>
    </xf>
    <xf numFmtId="0" fontId="3" fillId="0" borderId="11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0" fillId="5" borderId="3" xfId="0" applyFill="1" applyBorder="1" applyAlignment="1">
      <alignment horizontal="center" vertical="center" wrapText="1"/>
    </xf>
    <xf numFmtId="0" fontId="13" fillId="0" borderId="0" xfId="0" applyFont="1" applyAlignment="1">
      <alignment horizontal="justify" vertical="center" wrapText="1"/>
    </xf>
    <xf numFmtId="0" fontId="16" fillId="0" borderId="0" xfId="0" applyFont="1" applyAlignment="1">
      <alignment horizontal="justify" vertical="center" wrapText="1"/>
    </xf>
    <xf numFmtId="166" fontId="5" fillId="0" borderId="2" xfId="0" applyNumberFormat="1" applyFont="1" applyBorder="1" applyAlignment="1">
      <alignment horizontal="left" vertical="center" indent="1"/>
    </xf>
    <xf numFmtId="0" fontId="6" fillId="0" borderId="1" xfId="0" applyFont="1" applyBorder="1" applyAlignment="1">
      <alignment horizontal="left" indent="1"/>
    </xf>
    <xf numFmtId="0" fontId="4" fillId="2" borderId="2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6" fontId="4" fillId="0" borderId="2" xfId="0" applyNumberFormat="1" applyFont="1" applyBorder="1" applyAlignment="1">
      <alignment horizontal="left" vertical="center" indent="1"/>
    </xf>
    <xf numFmtId="0" fontId="0" fillId="0" borderId="1" xfId="0" applyBorder="1" applyAlignment="1">
      <alignment horizontal="left" indent="1"/>
    </xf>
    <xf numFmtId="0" fontId="3" fillId="7" borderId="3" xfId="0" applyFont="1" applyFill="1" applyBorder="1" applyAlignment="1">
      <alignment horizontal="center" vertical="center" wrapText="1"/>
    </xf>
    <xf numFmtId="0" fontId="0" fillId="7" borderId="3" xfId="0" applyFill="1" applyBorder="1" applyAlignment="1">
      <alignment horizontal="center" vertical="center" wrapText="1"/>
    </xf>
    <xf numFmtId="0" fontId="3" fillId="7" borderId="2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164" fontId="0" fillId="0" borderId="0" xfId="0" applyNumberFormat="1"/>
    <xf numFmtId="164" fontId="17" fillId="0" borderId="3" xfId="0" applyNumberFormat="1" applyFont="1" applyFill="1" applyBorder="1" applyAlignment="1">
      <alignment horizontal="right" vertical="center"/>
    </xf>
  </cellXfs>
  <cellStyles count="1">
    <cellStyle name="Normální" xfId="0" builtinId="0"/>
  </cellStyles>
  <dxfs count="2">
    <dxf>
      <fill>
        <patternFill>
          <bgColor theme="5"/>
        </patternFill>
      </fill>
    </dxf>
    <dxf>
      <fill>
        <patternFill>
          <bgColor theme="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51C5E9-863A-4D4C-A903-9B01EA165C48}">
  <sheetPr>
    <tabColor theme="6"/>
    <pageSetUpPr fitToPage="1"/>
  </sheetPr>
  <dimension ref="A1:I78"/>
  <sheetViews>
    <sheetView showGridLines="0" topLeftCell="A50" workbookViewId="0">
      <selection activeCell="J64" sqref="J64"/>
    </sheetView>
  </sheetViews>
  <sheetFormatPr defaultColWidth="9.109375" defaultRowHeight="14.4" x14ac:dyDescent="0.3"/>
  <cols>
    <col min="1" max="1" width="7.33203125" customWidth="1"/>
    <col min="2" max="2" width="46" customWidth="1"/>
    <col min="3" max="3" width="8.6640625" customWidth="1"/>
    <col min="4" max="4" width="11.5546875" customWidth="1"/>
    <col min="5" max="5" width="11.44140625" customWidth="1"/>
    <col min="6" max="6" width="10.6640625" customWidth="1"/>
    <col min="7" max="7" width="13.109375" customWidth="1"/>
    <col min="8" max="8" width="1.6640625" customWidth="1"/>
  </cols>
  <sheetData>
    <row r="1" spans="1:8" ht="18" x14ac:dyDescent="0.35">
      <c r="A1" s="32" t="s">
        <v>129</v>
      </c>
    </row>
    <row r="3" spans="1:8" x14ac:dyDescent="0.3">
      <c r="A3" s="52" t="s">
        <v>141</v>
      </c>
      <c r="B3" s="52"/>
      <c r="C3" s="52"/>
      <c r="D3" s="52"/>
      <c r="E3" s="52"/>
      <c r="F3" s="52"/>
      <c r="G3" s="52"/>
    </row>
    <row r="4" spans="1:8" x14ac:dyDescent="0.3">
      <c r="A4" s="53" t="s">
        <v>128</v>
      </c>
      <c r="B4" s="53"/>
      <c r="C4" s="53"/>
      <c r="D4" s="53"/>
      <c r="E4" s="53"/>
      <c r="F4" s="53"/>
      <c r="G4" s="53"/>
    </row>
    <row r="5" spans="1:8" x14ac:dyDescent="0.3">
      <c r="A5" s="2"/>
      <c r="B5" s="2"/>
      <c r="C5" s="2"/>
      <c r="D5" s="2"/>
      <c r="E5" s="2"/>
      <c r="F5" s="2"/>
      <c r="G5" s="20" t="s">
        <v>118</v>
      </c>
      <c r="H5" s="2"/>
    </row>
    <row r="6" spans="1:8" x14ac:dyDescent="0.3">
      <c r="A6" s="54" t="s">
        <v>40</v>
      </c>
      <c r="B6" s="57" t="s">
        <v>130</v>
      </c>
      <c r="C6" s="57"/>
      <c r="D6" s="57"/>
      <c r="E6" s="57"/>
      <c r="F6" s="57"/>
      <c r="G6" s="57"/>
      <c r="H6" s="2"/>
    </row>
    <row r="7" spans="1:8" x14ac:dyDescent="0.3">
      <c r="A7" s="55"/>
      <c r="B7" s="54" t="s">
        <v>117</v>
      </c>
      <c r="C7" s="60" t="s">
        <v>38</v>
      </c>
      <c r="D7" s="61" t="s">
        <v>36</v>
      </c>
      <c r="E7" s="62"/>
      <c r="F7" s="63" t="s">
        <v>35</v>
      </c>
      <c r="G7" s="64"/>
      <c r="H7" s="2"/>
    </row>
    <row r="8" spans="1:8" x14ac:dyDescent="0.3">
      <c r="A8" s="55"/>
      <c r="B8" s="58"/>
      <c r="C8" s="58"/>
      <c r="D8" s="5">
        <v>2020</v>
      </c>
      <c r="E8" s="5">
        <v>2021</v>
      </c>
      <c r="F8" s="5">
        <v>2020</v>
      </c>
      <c r="G8" s="5">
        <v>2021</v>
      </c>
      <c r="H8" s="29"/>
    </row>
    <row r="9" spans="1:8" ht="22.8" x14ac:dyDescent="0.3">
      <c r="A9" s="56"/>
      <c r="B9" s="59"/>
      <c r="C9" s="59"/>
      <c r="D9" s="31" t="s">
        <v>116</v>
      </c>
      <c r="E9" s="19" t="s">
        <v>34</v>
      </c>
      <c r="F9" s="30" t="s">
        <v>116</v>
      </c>
      <c r="G9" s="18" t="s">
        <v>34</v>
      </c>
      <c r="H9" s="29"/>
    </row>
    <row r="10" spans="1:8" x14ac:dyDescent="0.3">
      <c r="A10" s="17">
        <v>1</v>
      </c>
      <c r="B10" s="17">
        <v>2</v>
      </c>
      <c r="C10" s="17" t="s">
        <v>33</v>
      </c>
      <c r="D10" s="17">
        <v>3</v>
      </c>
      <c r="E10" s="17">
        <v>4</v>
      </c>
      <c r="F10" s="17">
        <v>6</v>
      </c>
      <c r="G10" s="17">
        <v>7</v>
      </c>
      <c r="H10" s="28"/>
    </row>
    <row r="11" spans="1:8" x14ac:dyDescent="0.3">
      <c r="A11" s="26" t="s">
        <v>115</v>
      </c>
      <c r="B11" s="26" t="s">
        <v>114</v>
      </c>
      <c r="C11" s="5" t="s">
        <v>61</v>
      </c>
      <c r="D11" s="42" t="s">
        <v>9</v>
      </c>
      <c r="E11" s="42" t="s">
        <v>9</v>
      </c>
      <c r="F11" s="3" t="s">
        <v>9</v>
      </c>
      <c r="G11" s="13">
        <f>SUM(G12,G13,G14,G15)</f>
        <v>0</v>
      </c>
      <c r="H11" s="27"/>
    </row>
    <row r="12" spans="1:8" x14ac:dyDescent="0.3">
      <c r="A12" s="12" t="s">
        <v>113</v>
      </c>
      <c r="B12" s="12" t="s">
        <v>112</v>
      </c>
      <c r="C12" s="14" t="s">
        <v>61</v>
      </c>
      <c r="D12" s="43" t="s">
        <v>9</v>
      </c>
      <c r="E12" s="43" t="s">
        <v>9</v>
      </c>
      <c r="F12" s="8" t="s">
        <v>9</v>
      </c>
      <c r="G12" s="9">
        <v>0</v>
      </c>
      <c r="H12" s="2"/>
    </row>
    <row r="13" spans="1:8" x14ac:dyDescent="0.3">
      <c r="A13" s="12" t="s">
        <v>111</v>
      </c>
      <c r="B13" s="11" t="s">
        <v>110</v>
      </c>
      <c r="C13" s="14" t="s">
        <v>61</v>
      </c>
      <c r="D13" s="43" t="s">
        <v>9</v>
      </c>
      <c r="E13" s="43" t="s">
        <v>9</v>
      </c>
      <c r="F13" s="8" t="s">
        <v>9</v>
      </c>
      <c r="G13" s="9">
        <v>0</v>
      </c>
      <c r="H13" s="2"/>
    </row>
    <row r="14" spans="1:8" x14ac:dyDescent="0.3">
      <c r="A14" s="12" t="s">
        <v>109</v>
      </c>
      <c r="B14" s="11" t="s">
        <v>108</v>
      </c>
      <c r="C14" s="14" t="s">
        <v>61</v>
      </c>
      <c r="D14" s="43" t="s">
        <v>9</v>
      </c>
      <c r="E14" s="43" t="s">
        <v>9</v>
      </c>
      <c r="F14" s="8" t="s">
        <v>9</v>
      </c>
      <c r="G14" s="33"/>
      <c r="H14" s="2"/>
    </row>
    <row r="15" spans="1:8" x14ac:dyDescent="0.3">
      <c r="A15" s="12" t="s">
        <v>107</v>
      </c>
      <c r="B15" s="11" t="s">
        <v>106</v>
      </c>
      <c r="C15" s="14" t="s">
        <v>61</v>
      </c>
      <c r="D15" s="43" t="s">
        <v>9</v>
      </c>
      <c r="E15" s="43" t="s">
        <v>9</v>
      </c>
      <c r="F15" s="8" t="s">
        <v>9</v>
      </c>
      <c r="G15" s="33"/>
      <c r="H15" s="2"/>
    </row>
    <row r="16" spans="1:8" x14ac:dyDescent="0.3">
      <c r="A16" s="26" t="s">
        <v>105</v>
      </c>
      <c r="B16" s="26" t="s">
        <v>104</v>
      </c>
      <c r="C16" s="5" t="s">
        <v>61</v>
      </c>
      <c r="D16" s="42" t="s">
        <v>9</v>
      </c>
      <c r="E16" s="42" t="s">
        <v>9</v>
      </c>
      <c r="F16" s="3" t="s">
        <v>9</v>
      </c>
      <c r="G16" s="13">
        <f>SUM(G17:G18)</f>
        <v>0</v>
      </c>
      <c r="H16" s="27"/>
    </row>
    <row r="17" spans="1:8" x14ac:dyDescent="0.3">
      <c r="A17" s="12" t="s">
        <v>103</v>
      </c>
      <c r="B17" s="12" t="s">
        <v>102</v>
      </c>
      <c r="C17" s="14" t="s">
        <v>61</v>
      </c>
      <c r="D17" s="43" t="s">
        <v>9</v>
      </c>
      <c r="E17" s="43" t="s">
        <v>9</v>
      </c>
      <c r="F17" s="8" t="s">
        <v>9</v>
      </c>
      <c r="G17" s="33"/>
      <c r="H17" s="2"/>
    </row>
    <row r="18" spans="1:8" x14ac:dyDescent="0.3">
      <c r="A18" s="12" t="s">
        <v>101</v>
      </c>
      <c r="B18" s="11" t="s">
        <v>100</v>
      </c>
      <c r="C18" s="14" t="s">
        <v>61</v>
      </c>
      <c r="D18" s="43" t="s">
        <v>9</v>
      </c>
      <c r="E18" s="43" t="s">
        <v>9</v>
      </c>
      <c r="F18" s="8" t="s">
        <v>9</v>
      </c>
      <c r="G18" s="33"/>
      <c r="H18" s="2"/>
    </row>
    <row r="19" spans="1:8" x14ac:dyDescent="0.3">
      <c r="A19" s="26" t="s">
        <v>99</v>
      </c>
      <c r="B19" s="26" t="s">
        <v>98</v>
      </c>
      <c r="C19" s="5" t="s">
        <v>61</v>
      </c>
      <c r="D19" s="42" t="s">
        <v>9</v>
      </c>
      <c r="E19" s="42" t="s">
        <v>9</v>
      </c>
      <c r="F19" s="3" t="s">
        <v>9</v>
      </c>
      <c r="G19" s="13">
        <f>SUM(G20:G21)</f>
        <v>0</v>
      </c>
      <c r="H19" s="2"/>
    </row>
    <row r="20" spans="1:8" x14ac:dyDescent="0.3">
      <c r="A20" s="12" t="s">
        <v>97</v>
      </c>
      <c r="B20" s="12" t="s">
        <v>96</v>
      </c>
      <c r="C20" s="14" t="s">
        <v>61</v>
      </c>
      <c r="D20" s="43" t="s">
        <v>9</v>
      </c>
      <c r="E20" s="43" t="s">
        <v>9</v>
      </c>
      <c r="F20" s="8" t="s">
        <v>9</v>
      </c>
      <c r="G20" s="33"/>
      <c r="H20" s="2"/>
    </row>
    <row r="21" spans="1:8" x14ac:dyDescent="0.3">
      <c r="A21" s="12" t="s">
        <v>95</v>
      </c>
      <c r="B21" s="11" t="s">
        <v>94</v>
      </c>
      <c r="C21" s="14" t="s">
        <v>61</v>
      </c>
      <c r="D21" s="43" t="s">
        <v>9</v>
      </c>
      <c r="E21" s="43" t="s">
        <v>9</v>
      </c>
      <c r="F21" s="8" t="s">
        <v>9</v>
      </c>
      <c r="G21" s="33"/>
      <c r="H21" s="2"/>
    </row>
    <row r="22" spans="1:8" x14ac:dyDescent="0.3">
      <c r="A22" s="26" t="s">
        <v>93</v>
      </c>
      <c r="B22" s="26" t="s">
        <v>92</v>
      </c>
      <c r="C22" s="5" t="s">
        <v>61</v>
      </c>
      <c r="D22" s="42" t="s">
        <v>9</v>
      </c>
      <c r="E22" s="42" t="s">
        <v>9</v>
      </c>
      <c r="F22" s="3" t="s">
        <v>9</v>
      </c>
      <c r="G22" s="13">
        <f>SUM(G23,G24,G25,G26)</f>
        <v>12.564</v>
      </c>
      <c r="H22" s="2"/>
    </row>
    <row r="23" spans="1:8" x14ac:dyDescent="0.3">
      <c r="A23" s="12" t="s">
        <v>91</v>
      </c>
      <c r="B23" s="11" t="s">
        <v>90</v>
      </c>
      <c r="C23" s="14" t="s">
        <v>61</v>
      </c>
      <c r="D23" s="43" t="s">
        <v>9</v>
      </c>
      <c r="E23" s="43" t="s">
        <v>9</v>
      </c>
      <c r="F23" s="8" t="s">
        <v>9</v>
      </c>
      <c r="G23" s="34"/>
      <c r="H23" s="2"/>
    </row>
    <row r="24" spans="1:8" x14ac:dyDescent="0.3">
      <c r="A24" s="12" t="s">
        <v>89</v>
      </c>
      <c r="B24" s="11" t="s">
        <v>88</v>
      </c>
      <c r="C24" s="14" t="s">
        <v>61</v>
      </c>
      <c r="D24" s="43" t="s">
        <v>9</v>
      </c>
      <c r="E24" s="43" t="s">
        <v>9</v>
      </c>
      <c r="F24" s="8" t="s">
        <v>9</v>
      </c>
      <c r="G24" s="33"/>
      <c r="H24" s="2"/>
    </row>
    <row r="25" spans="1:8" x14ac:dyDescent="0.3">
      <c r="A25" s="12" t="s">
        <v>87</v>
      </c>
      <c r="B25" s="11" t="s">
        <v>86</v>
      </c>
      <c r="C25" s="14" t="s">
        <v>61</v>
      </c>
      <c r="D25" s="43" t="s">
        <v>9</v>
      </c>
      <c r="E25" s="43" t="s">
        <v>9</v>
      </c>
      <c r="F25" s="8" t="s">
        <v>9</v>
      </c>
      <c r="G25" s="9">
        <v>12.564</v>
      </c>
      <c r="H25" s="2"/>
    </row>
    <row r="26" spans="1:8" x14ac:dyDescent="0.3">
      <c r="A26" s="12" t="s">
        <v>85</v>
      </c>
      <c r="B26" s="11" t="s">
        <v>84</v>
      </c>
      <c r="C26" s="14" t="s">
        <v>61</v>
      </c>
      <c r="D26" s="43" t="s">
        <v>9</v>
      </c>
      <c r="E26" s="43" t="s">
        <v>9</v>
      </c>
      <c r="F26" s="8" t="s">
        <v>9</v>
      </c>
      <c r="G26" s="34"/>
      <c r="H26" s="2"/>
    </row>
    <row r="27" spans="1:8" x14ac:dyDescent="0.3">
      <c r="A27" s="26" t="s">
        <v>83</v>
      </c>
      <c r="B27" s="26" t="s">
        <v>82</v>
      </c>
      <c r="C27" s="5" t="s">
        <v>61</v>
      </c>
      <c r="D27" s="42" t="s">
        <v>9</v>
      </c>
      <c r="E27" s="42" t="s">
        <v>9</v>
      </c>
      <c r="F27" s="3" t="s">
        <v>9</v>
      </c>
      <c r="G27" s="13">
        <f>SUM(G28,G29,G30)</f>
        <v>0</v>
      </c>
      <c r="H27" s="2"/>
    </row>
    <row r="28" spans="1:8" x14ac:dyDescent="0.3">
      <c r="A28" s="12" t="s">
        <v>81</v>
      </c>
      <c r="B28" s="11" t="s">
        <v>80</v>
      </c>
      <c r="C28" s="14" t="s">
        <v>61</v>
      </c>
      <c r="D28" s="43" t="s">
        <v>9</v>
      </c>
      <c r="E28" s="43" t="s">
        <v>9</v>
      </c>
      <c r="F28" s="8" t="s">
        <v>9</v>
      </c>
      <c r="G28" s="34"/>
      <c r="H28" s="2"/>
    </row>
    <row r="29" spans="1:8" x14ac:dyDescent="0.3">
      <c r="A29" s="12" t="s">
        <v>79</v>
      </c>
      <c r="B29" s="11" t="s">
        <v>78</v>
      </c>
      <c r="C29" s="14" t="s">
        <v>61</v>
      </c>
      <c r="D29" s="43" t="s">
        <v>9</v>
      </c>
      <c r="E29" s="43" t="s">
        <v>9</v>
      </c>
      <c r="F29" s="8" t="s">
        <v>9</v>
      </c>
      <c r="G29" s="33"/>
      <c r="H29" s="2"/>
    </row>
    <row r="30" spans="1:8" x14ac:dyDescent="0.3">
      <c r="A30" s="12" t="s">
        <v>77</v>
      </c>
      <c r="B30" s="11" t="s">
        <v>76</v>
      </c>
      <c r="C30" s="14" t="s">
        <v>61</v>
      </c>
      <c r="D30" s="43" t="s">
        <v>9</v>
      </c>
      <c r="E30" s="43" t="s">
        <v>9</v>
      </c>
      <c r="F30" s="8" t="s">
        <v>9</v>
      </c>
      <c r="G30" s="33"/>
      <c r="H30" s="2"/>
    </row>
    <row r="31" spans="1:8" x14ac:dyDescent="0.3">
      <c r="A31" s="26" t="s">
        <v>75</v>
      </c>
      <c r="B31" s="7" t="s">
        <v>74</v>
      </c>
      <c r="C31" s="5" t="s">
        <v>61</v>
      </c>
      <c r="D31" s="42" t="s">
        <v>9</v>
      </c>
      <c r="E31" s="42" t="s">
        <v>9</v>
      </c>
      <c r="F31" s="3" t="s">
        <v>9</v>
      </c>
      <c r="G31" s="35"/>
      <c r="H31" s="2"/>
    </row>
    <row r="32" spans="1:8" x14ac:dyDescent="0.3">
      <c r="A32" s="26" t="s">
        <v>73</v>
      </c>
      <c r="B32" s="6" t="s">
        <v>72</v>
      </c>
      <c r="C32" s="5" t="s">
        <v>61</v>
      </c>
      <c r="D32" s="42" t="s">
        <v>9</v>
      </c>
      <c r="E32" s="42" t="s">
        <v>9</v>
      </c>
      <c r="F32" s="3" t="s">
        <v>9</v>
      </c>
      <c r="G32" s="35"/>
      <c r="H32" s="2"/>
    </row>
    <row r="33" spans="1:9" x14ac:dyDescent="0.3">
      <c r="A33" s="26" t="s">
        <v>71</v>
      </c>
      <c r="B33" s="7" t="s">
        <v>70</v>
      </c>
      <c r="C33" s="5" t="s">
        <v>61</v>
      </c>
      <c r="D33" s="42" t="s">
        <v>9</v>
      </c>
      <c r="E33" s="42" t="s">
        <v>9</v>
      </c>
      <c r="F33" s="3" t="s">
        <v>9</v>
      </c>
      <c r="G33" s="35"/>
      <c r="H33" s="2"/>
    </row>
    <row r="34" spans="1:9" x14ac:dyDescent="0.3">
      <c r="A34" s="26" t="s">
        <v>69</v>
      </c>
      <c r="B34" s="7" t="s">
        <v>68</v>
      </c>
      <c r="C34" s="5" t="s">
        <v>61</v>
      </c>
      <c r="D34" s="42" t="s">
        <v>9</v>
      </c>
      <c r="E34" s="42" t="s">
        <v>9</v>
      </c>
      <c r="F34" s="3" t="s">
        <v>9</v>
      </c>
      <c r="G34" s="35"/>
      <c r="H34" s="2"/>
    </row>
    <row r="35" spans="1:9" x14ac:dyDescent="0.3">
      <c r="A35" s="26" t="s">
        <v>67</v>
      </c>
      <c r="B35" s="7" t="s">
        <v>66</v>
      </c>
      <c r="C35" s="5" t="s">
        <v>61</v>
      </c>
      <c r="D35" s="42" t="s">
        <v>9</v>
      </c>
      <c r="E35" s="42" t="s">
        <v>9</v>
      </c>
      <c r="F35" s="3" t="s">
        <v>9</v>
      </c>
      <c r="G35" s="13">
        <f>SUM(G11,G16,G19,G22,G27,G31:G34)</f>
        <v>12.564</v>
      </c>
      <c r="H35" s="2"/>
    </row>
    <row r="36" spans="1:9" ht="21" customHeight="1" x14ac:dyDescent="0.3">
      <c r="A36" s="12" t="s">
        <v>65</v>
      </c>
      <c r="B36" s="11" t="s">
        <v>64</v>
      </c>
      <c r="C36" s="14" t="s">
        <v>61</v>
      </c>
      <c r="D36" s="43" t="s">
        <v>9</v>
      </c>
      <c r="E36" s="43" t="s">
        <v>9</v>
      </c>
      <c r="F36" s="8" t="s">
        <v>9</v>
      </c>
      <c r="G36" s="8" t="s">
        <v>9</v>
      </c>
      <c r="H36" s="2"/>
    </row>
    <row r="37" spans="1:9" ht="22.8" x14ac:dyDescent="0.3">
      <c r="A37" s="12" t="s">
        <v>63</v>
      </c>
      <c r="B37" s="11" t="s">
        <v>62</v>
      </c>
      <c r="C37" s="14" t="s">
        <v>61</v>
      </c>
      <c r="D37" s="43" t="s">
        <v>9</v>
      </c>
      <c r="E37" s="43" t="s">
        <v>9</v>
      </c>
      <c r="F37" s="8" t="s">
        <v>9</v>
      </c>
      <c r="G37" s="8" t="s">
        <v>9</v>
      </c>
      <c r="H37" s="2"/>
    </row>
    <row r="38" spans="1:9" x14ac:dyDescent="0.3">
      <c r="A38" s="12" t="s">
        <v>60</v>
      </c>
      <c r="B38" s="11" t="s">
        <v>59</v>
      </c>
      <c r="C38" s="10" t="s">
        <v>58</v>
      </c>
      <c r="D38" s="43" t="s">
        <v>9</v>
      </c>
      <c r="E38" s="43" t="s">
        <v>9</v>
      </c>
      <c r="F38" s="8" t="s">
        <v>9</v>
      </c>
      <c r="G38" s="8" t="s">
        <v>9</v>
      </c>
      <c r="H38" s="2"/>
    </row>
    <row r="39" spans="1:9" x14ac:dyDescent="0.3">
      <c r="A39" s="12" t="s">
        <v>57</v>
      </c>
      <c r="B39" s="11" t="s">
        <v>56</v>
      </c>
      <c r="C39" s="10" t="s">
        <v>42</v>
      </c>
      <c r="D39" s="43" t="s">
        <v>9</v>
      </c>
      <c r="E39" s="43" t="s">
        <v>9</v>
      </c>
      <c r="F39" s="8" t="s">
        <v>9</v>
      </c>
      <c r="G39" s="8" t="s">
        <v>9</v>
      </c>
      <c r="H39" s="25"/>
    </row>
    <row r="40" spans="1:9" x14ac:dyDescent="0.3">
      <c r="A40" s="12" t="s">
        <v>55</v>
      </c>
      <c r="B40" s="11" t="s">
        <v>51</v>
      </c>
      <c r="C40" s="10" t="s">
        <v>42</v>
      </c>
      <c r="D40" s="43" t="s">
        <v>9</v>
      </c>
      <c r="E40" s="43" t="s">
        <v>9</v>
      </c>
      <c r="F40" s="8" t="s">
        <v>9</v>
      </c>
      <c r="G40" s="8" t="s">
        <v>9</v>
      </c>
      <c r="H40" s="2"/>
    </row>
    <row r="41" spans="1:9" x14ac:dyDescent="0.3">
      <c r="A41" s="12" t="s">
        <v>54</v>
      </c>
      <c r="B41" s="11" t="s">
        <v>53</v>
      </c>
      <c r="C41" s="10" t="s">
        <v>42</v>
      </c>
      <c r="D41" s="43" t="s">
        <v>9</v>
      </c>
      <c r="E41" s="43" t="s">
        <v>9</v>
      </c>
      <c r="F41" s="8" t="s">
        <v>9</v>
      </c>
      <c r="G41" s="9">
        <v>2</v>
      </c>
      <c r="H41" s="2"/>
    </row>
    <row r="42" spans="1:9" x14ac:dyDescent="0.3">
      <c r="A42" s="12" t="s">
        <v>52</v>
      </c>
      <c r="B42" s="11" t="s">
        <v>51</v>
      </c>
      <c r="C42" s="10" t="s">
        <v>42</v>
      </c>
      <c r="D42" s="43" t="s">
        <v>9</v>
      </c>
      <c r="E42" s="43" t="s">
        <v>9</v>
      </c>
      <c r="F42" s="8" t="s">
        <v>9</v>
      </c>
      <c r="G42" s="8" t="s">
        <v>9</v>
      </c>
      <c r="H42" s="2"/>
    </row>
    <row r="43" spans="1:9" x14ac:dyDescent="0.3">
      <c r="A43" s="12" t="s">
        <v>50</v>
      </c>
      <c r="B43" s="11" t="s">
        <v>49</v>
      </c>
      <c r="C43" s="10" t="s">
        <v>42</v>
      </c>
      <c r="D43" s="43" t="s">
        <v>9</v>
      </c>
      <c r="E43" s="43" t="s">
        <v>9</v>
      </c>
      <c r="F43" s="8" t="s">
        <v>9</v>
      </c>
      <c r="G43" s="8" t="s">
        <v>9</v>
      </c>
      <c r="H43" s="2"/>
    </row>
    <row r="44" spans="1:9" x14ac:dyDescent="0.3">
      <c r="A44" s="12" t="s">
        <v>48</v>
      </c>
      <c r="B44" s="11" t="s">
        <v>47</v>
      </c>
      <c r="C44" s="10" t="s">
        <v>42</v>
      </c>
      <c r="D44" s="43" t="s">
        <v>9</v>
      </c>
      <c r="E44" s="43" t="s">
        <v>9</v>
      </c>
      <c r="F44" s="8" t="s">
        <v>9</v>
      </c>
      <c r="G44" s="8" t="s">
        <v>9</v>
      </c>
      <c r="H44" s="2"/>
    </row>
    <row r="45" spans="1:9" x14ac:dyDescent="0.3">
      <c r="A45" s="12" t="s">
        <v>46</v>
      </c>
      <c r="B45" s="11" t="s">
        <v>45</v>
      </c>
      <c r="C45" s="10" t="s">
        <v>42</v>
      </c>
      <c r="D45" s="43" t="s">
        <v>9</v>
      </c>
      <c r="E45" s="43" t="s">
        <v>9</v>
      </c>
      <c r="F45" s="8" t="s">
        <v>9</v>
      </c>
      <c r="G45" s="9">
        <v>2</v>
      </c>
      <c r="H45" s="2"/>
      <c r="I45" s="88"/>
    </row>
    <row r="46" spans="1:9" x14ac:dyDescent="0.3">
      <c r="A46" s="12"/>
      <c r="B46" s="50" t="s">
        <v>135</v>
      </c>
      <c r="C46" s="10" t="s">
        <v>42</v>
      </c>
      <c r="D46" s="43"/>
      <c r="E46" s="43"/>
      <c r="F46" s="8"/>
      <c r="G46" s="51">
        <v>1.2351080000000001</v>
      </c>
      <c r="H46" s="2"/>
      <c r="I46" s="88"/>
    </row>
    <row r="47" spans="1:9" x14ac:dyDescent="0.3">
      <c r="A47" s="12"/>
      <c r="B47" s="50" t="s">
        <v>136</v>
      </c>
      <c r="C47" s="10" t="s">
        <v>42</v>
      </c>
      <c r="D47" s="43"/>
      <c r="E47" s="43"/>
      <c r="F47" s="8"/>
      <c r="G47" s="89">
        <v>0.56840000000000002</v>
      </c>
      <c r="H47" s="2"/>
    </row>
    <row r="48" spans="1:9" x14ac:dyDescent="0.3">
      <c r="A48" s="12"/>
      <c r="B48" s="50" t="s">
        <v>137</v>
      </c>
      <c r="C48" s="10" t="s">
        <v>42</v>
      </c>
      <c r="D48" s="43"/>
      <c r="E48" s="43"/>
      <c r="F48" s="8"/>
      <c r="G48" s="89">
        <v>0.196492</v>
      </c>
      <c r="H48" s="2"/>
    </row>
    <row r="49" spans="1:8" x14ac:dyDescent="0.3">
      <c r="A49" s="12" t="s">
        <v>44</v>
      </c>
      <c r="B49" s="11" t="s">
        <v>43</v>
      </c>
      <c r="C49" s="10" t="s">
        <v>42</v>
      </c>
      <c r="D49" s="43" t="s">
        <v>9</v>
      </c>
      <c r="E49" s="43" t="s">
        <v>9</v>
      </c>
      <c r="F49" s="8" t="s">
        <v>9</v>
      </c>
      <c r="G49" s="8" t="s">
        <v>9</v>
      </c>
      <c r="H49" s="2"/>
    </row>
    <row r="50" spans="1:8" x14ac:dyDescent="0.3">
      <c r="A50" s="24"/>
      <c r="B50" s="23"/>
      <c r="C50" s="22"/>
      <c r="D50" s="21"/>
      <c r="E50" s="21"/>
      <c r="F50" s="21"/>
      <c r="G50" s="21"/>
      <c r="H50" s="2"/>
    </row>
    <row r="51" spans="1:8" x14ac:dyDescent="0.3">
      <c r="A51" s="2"/>
      <c r="B51" s="2"/>
      <c r="C51" s="2"/>
      <c r="D51" s="2"/>
      <c r="E51" s="2"/>
      <c r="F51" s="2"/>
      <c r="G51" s="20" t="s">
        <v>41</v>
      </c>
      <c r="H51" s="2"/>
    </row>
    <row r="52" spans="1:8" x14ac:dyDescent="0.3">
      <c r="A52" s="54" t="s">
        <v>40</v>
      </c>
      <c r="B52" s="57" t="s">
        <v>130</v>
      </c>
      <c r="C52" s="57"/>
      <c r="D52" s="57"/>
      <c r="E52" s="57"/>
      <c r="F52" s="57"/>
      <c r="G52" s="57"/>
      <c r="H52" s="2"/>
    </row>
    <row r="53" spans="1:8" x14ac:dyDescent="0.3">
      <c r="A53" s="55"/>
      <c r="B53" s="54" t="s">
        <v>39</v>
      </c>
      <c r="C53" s="54" t="s">
        <v>38</v>
      </c>
      <c r="D53" s="66" t="s">
        <v>37</v>
      </c>
      <c r="E53" s="67"/>
      <c r="F53" s="72" t="s">
        <v>36</v>
      </c>
      <c r="G53" s="74" t="s">
        <v>35</v>
      </c>
      <c r="H53" s="2"/>
    </row>
    <row r="54" spans="1:8" x14ac:dyDescent="0.3">
      <c r="A54" s="55"/>
      <c r="B54" s="58"/>
      <c r="C54" s="58"/>
      <c r="D54" s="68"/>
      <c r="E54" s="69"/>
      <c r="F54" s="73"/>
      <c r="G54" s="75"/>
      <c r="H54" s="2"/>
    </row>
    <row r="55" spans="1:8" x14ac:dyDescent="0.3">
      <c r="A55" s="56"/>
      <c r="B55" s="59"/>
      <c r="C55" s="59"/>
      <c r="D55" s="70"/>
      <c r="E55" s="71"/>
      <c r="F55" s="19" t="s">
        <v>34</v>
      </c>
      <c r="G55" s="18" t="s">
        <v>34</v>
      </c>
      <c r="H55" s="2"/>
    </row>
    <row r="56" spans="1:8" x14ac:dyDescent="0.3">
      <c r="A56" s="17">
        <v>1</v>
      </c>
      <c r="B56" s="17">
        <v>2</v>
      </c>
      <c r="C56" s="17" t="s">
        <v>33</v>
      </c>
      <c r="D56" s="80" t="s">
        <v>32</v>
      </c>
      <c r="E56" s="81"/>
      <c r="F56" s="17" t="s">
        <v>31</v>
      </c>
      <c r="G56" s="17" t="s">
        <v>30</v>
      </c>
      <c r="H56" s="2"/>
    </row>
    <row r="57" spans="1:8" x14ac:dyDescent="0.3">
      <c r="A57" s="12" t="s">
        <v>29</v>
      </c>
      <c r="B57" s="11" t="s">
        <v>28</v>
      </c>
      <c r="C57" s="10" t="s">
        <v>120</v>
      </c>
      <c r="D57" s="82" t="s">
        <v>27</v>
      </c>
      <c r="E57" s="83"/>
      <c r="F57" s="44" t="s">
        <v>9</v>
      </c>
      <c r="G57" s="16">
        <f>G35/G63</f>
        <v>6.282</v>
      </c>
      <c r="H57" s="2"/>
    </row>
    <row r="58" spans="1:8" x14ac:dyDescent="0.3">
      <c r="A58" s="7" t="s">
        <v>26</v>
      </c>
      <c r="B58" s="6" t="s">
        <v>25</v>
      </c>
      <c r="C58" s="37" t="s">
        <v>61</v>
      </c>
      <c r="D58" s="78" t="s">
        <v>24</v>
      </c>
      <c r="E58" s="79"/>
      <c r="F58" s="45" t="str">
        <f>E35</f>
        <v>x</v>
      </c>
      <c r="G58" s="13">
        <f>G35</f>
        <v>12.564</v>
      </c>
      <c r="H58" s="2"/>
    </row>
    <row r="59" spans="1:8" x14ac:dyDescent="0.3">
      <c r="A59" s="7" t="s">
        <v>23</v>
      </c>
      <c r="B59" s="6" t="s">
        <v>22</v>
      </c>
      <c r="C59" s="37" t="s">
        <v>61</v>
      </c>
      <c r="D59" s="78"/>
      <c r="E59" s="79"/>
      <c r="F59" s="46">
        <v>0</v>
      </c>
      <c r="G59" s="35"/>
      <c r="H59" s="2"/>
    </row>
    <row r="60" spans="1:8" x14ac:dyDescent="0.3">
      <c r="A60" s="12" t="s">
        <v>21</v>
      </c>
      <c r="B60" s="11" t="s">
        <v>20</v>
      </c>
      <c r="C60" s="10" t="s">
        <v>19</v>
      </c>
      <c r="D60" s="82" t="s">
        <v>18</v>
      </c>
      <c r="E60" s="83"/>
      <c r="F60" s="47" t="e">
        <f>F59/F58*100</f>
        <v>#VALUE!</v>
      </c>
      <c r="G60" s="15">
        <f>G59/G58*100</f>
        <v>0</v>
      </c>
      <c r="H60" s="2"/>
    </row>
    <row r="61" spans="1:8" x14ac:dyDescent="0.3">
      <c r="A61" s="12" t="s">
        <v>17</v>
      </c>
      <c r="B61" s="11" t="s">
        <v>16</v>
      </c>
      <c r="C61" s="10" t="s">
        <v>61</v>
      </c>
      <c r="D61" s="78"/>
      <c r="E61" s="79"/>
      <c r="F61" s="43" t="s">
        <v>9</v>
      </c>
      <c r="G61" s="8" t="s">
        <v>9</v>
      </c>
      <c r="H61" s="2"/>
    </row>
    <row r="62" spans="1:8" x14ac:dyDescent="0.3">
      <c r="A62" s="7" t="s">
        <v>15</v>
      </c>
      <c r="B62" s="6" t="s">
        <v>14</v>
      </c>
      <c r="C62" s="37" t="s">
        <v>61</v>
      </c>
      <c r="D62" s="78" t="s">
        <v>13</v>
      </c>
      <c r="E62" s="79"/>
      <c r="F62" s="45" t="e">
        <f>F58+F59</f>
        <v>#VALUE!</v>
      </c>
      <c r="G62" s="13">
        <f>G58+G59</f>
        <v>12.564</v>
      </c>
      <c r="H62" s="2"/>
    </row>
    <row r="63" spans="1:8" x14ac:dyDescent="0.3">
      <c r="A63" s="12" t="s">
        <v>12</v>
      </c>
      <c r="B63" s="11" t="s">
        <v>11</v>
      </c>
      <c r="C63" s="10" t="s">
        <v>119</v>
      </c>
      <c r="D63" s="82" t="s">
        <v>10</v>
      </c>
      <c r="E63" s="83"/>
      <c r="F63" s="48" t="str">
        <f>+E39</f>
        <v>x</v>
      </c>
      <c r="G63" s="9">
        <f>+G41</f>
        <v>2</v>
      </c>
      <c r="H63" s="2"/>
    </row>
    <row r="64" spans="1:8" x14ac:dyDescent="0.3">
      <c r="A64" s="7" t="s">
        <v>8</v>
      </c>
      <c r="B64" s="6" t="s">
        <v>7</v>
      </c>
      <c r="C64" s="37" t="s">
        <v>3</v>
      </c>
      <c r="D64" s="78" t="s">
        <v>6</v>
      </c>
      <c r="E64" s="79"/>
      <c r="F64" s="49" t="e">
        <f>F62/F63</f>
        <v>#VALUE!</v>
      </c>
      <c r="G64" s="4">
        <f>G62/G63</f>
        <v>6.282</v>
      </c>
      <c r="H64" s="2"/>
    </row>
    <row r="65" spans="1:8" x14ac:dyDescent="0.3">
      <c r="A65" s="7" t="s">
        <v>5</v>
      </c>
      <c r="B65" s="6" t="s">
        <v>4</v>
      </c>
      <c r="C65" s="37" t="s">
        <v>3</v>
      </c>
      <c r="D65" s="78" t="s">
        <v>2</v>
      </c>
      <c r="E65" s="79"/>
      <c r="F65" s="49" t="e">
        <f>F64*(1+10%)</f>
        <v>#VALUE!</v>
      </c>
      <c r="G65" s="4">
        <f>G64*(1+10%)</f>
        <v>6.9102000000000006</v>
      </c>
      <c r="H65" s="2"/>
    </row>
    <row r="68" spans="1:8" s="1" customFormat="1" ht="23.4" customHeight="1" x14ac:dyDescent="0.3">
      <c r="A68" s="36" t="s">
        <v>1</v>
      </c>
      <c r="B68"/>
      <c r="C68"/>
      <c r="D68"/>
      <c r="E68"/>
      <c r="F68"/>
      <c r="G68"/>
    </row>
    <row r="69" spans="1:8" ht="14.4" customHeight="1" x14ac:dyDescent="0.3">
      <c r="A69" s="76" t="s">
        <v>139</v>
      </c>
      <c r="B69" s="76"/>
      <c r="C69" s="76"/>
      <c r="D69" s="76"/>
      <c r="E69" s="76"/>
      <c r="F69" s="76"/>
      <c r="G69" s="76"/>
    </row>
    <row r="70" spans="1:8" x14ac:dyDescent="0.3">
      <c r="A70" s="76"/>
      <c r="B70" s="76"/>
      <c r="C70" s="76"/>
      <c r="D70" s="76"/>
      <c r="E70" s="76"/>
      <c r="F70" s="76"/>
      <c r="G70" s="76"/>
    </row>
    <row r="71" spans="1:8" ht="14.4" customHeight="1" x14ac:dyDescent="0.3">
      <c r="A71" s="65" t="s">
        <v>138</v>
      </c>
      <c r="B71" s="77"/>
      <c r="C71" s="77"/>
      <c r="D71" s="77"/>
      <c r="E71" s="77"/>
      <c r="F71" s="77"/>
      <c r="G71" s="77"/>
    </row>
    <row r="72" spans="1:8" x14ac:dyDescent="0.3">
      <c r="A72" s="77"/>
      <c r="B72" s="77"/>
      <c r="C72" s="77"/>
      <c r="D72" s="77"/>
      <c r="E72" s="77"/>
      <c r="F72" s="77"/>
      <c r="G72" s="77"/>
    </row>
    <row r="73" spans="1:8" ht="14.4" customHeight="1" x14ac:dyDescent="0.3">
      <c r="A73" s="65" t="s">
        <v>127</v>
      </c>
      <c r="B73" s="77"/>
      <c r="C73" s="77"/>
      <c r="D73" s="77"/>
      <c r="E73" s="77"/>
      <c r="F73" s="77"/>
      <c r="G73" s="77"/>
    </row>
    <row r="74" spans="1:8" x14ac:dyDescent="0.3">
      <c r="A74" s="77"/>
      <c r="B74" s="77"/>
      <c r="C74" s="77"/>
      <c r="D74" s="77"/>
      <c r="E74" s="77"/>
      <c r="F74" s="77"/>
      <c r="G74" s="77"/>
    </row>
    <row r="75" spans="1:8" ht="34.799999999999997" customHeight="1" x14ac:dyDescent="0.3">
      <c r="A75" s="65" t="s">
        <v>131</v>
      </c>
      <c r="B75" s="65"/>
      <c r="C75" s="65"/>
      <c r="D75" s="65"/>
      <c r="E75" s="65"/>
      <c r="F75" s="65"/>
      <c r="G75" s="65"/>
    </row>
    <row r="76" spans="1:8" ht="41.4" customHeight="1" x14ac:dyDescent="0.3">
      <c r="A76" s="65" t="s">
        <v>142</v>
      </c>
      <c r="B76" s="65"/>
      <c r="C76" s="65"/>
      <c r="D76" s="65"/>
      <c r="E76" s="65"/>
      <c r="F76" s="65"/>
      <c r="G76" s="65"/>
    </row>
    <row r="77" spans="1:8" x14ac:dyDescent="0.3">
      <c r="A77" s="41"/>
      <c r="B77" s="41"/>
      <c r="C77" s="41"/>
      <c r="D77" s="41"/>
      <c r="E77" s="41"/>
      <c r="F77" s="41"/>
      <c r="G77" s="41"/>
    </row>
    <row r="78" spans="1:8" ht="20.399999999999999" customHeight="1" x14ac:dyDescent="0.3">
      <c r="A78" s="65" t="s">
        <v>140</v>
      </c>
      <c r="B78" s="65"/>
      <c r="C78" s="65"/>
      <c r="D78" s="65"/>
      <c r="E78" s="65"/>
      <c r="F78" s="65"/>
      <c r="G78" s="65"/>
    </row>
  </sheetData>
  <mergeCells count="31">
    <mergeCell ref="D63:E63"/>
    <mergeCell ref="D64:E64"/>
    <mergeCell ref="D58:E58"/>
    <mergeCell ref="D59:E59"/>
    <mergeCell ref="D60:E60"/>
    <mergeCell ref="D61:E61"/>
    <mergeCell ref="D62:E62"/>
    <mergeCell ref="A78:G78"/>
    <mergeCell ref="A52:A55"/>
    <mergeCell ref="B52:G52"/>
    <mergeCell ref="B53:B55"/>
    <mergeCell ref="C53:C55"/>
    <mergeCell ref="D53:E55"/>
    <mergeCell ref="F53:F54"/>
    <mergeCell ref="G53:G54"/>
    <mergeCell ref="A69:G70"/>
    <mergeCell ref="A75:G75"/>
    <mergeCell ref="A71:G72"/>
    <mergeCell ref="A73:G74"/>
    <mergeCell ref="A76:G76"/>
    <mergeCell ref="D65:E65"/>
    <mergeCell ref="D56:E56"/>
    <mergeCell ref="D57:E57"/>
    <mergeCell ref="A3:G3"/>
    <mergeCell ref="A4:G4"/>
    <mergeCell ref="A6:A9"/>
    <mergeCell ref="B6:G6"/>
    <mergeCell ref="B7:B9"/>
    <mergeCell ref="C7:C9"/>
    <mergeCell ref="D7:E7"/>
    <mergeCell ref="F7:G7"/>
  </mergeCells>
  <phoneticPr fontId="15" type="noConversion"/>
  <printOptions horizontalCentered="1" verticalCentered="1"/>
  <pageMargins left="0.51181102362204722" right="0.51181102362204722" top="0.39370078740157483" bottom="0.39370078740157483" header="0.31496062992125984" footer="0.31496062992125984"/>
  <pageSetup paperSize="9" scale="52" orientation="portrait" r:id="rId1"/>
  <rowBreaks count="1" manualBreakCount="1">
    <brk id="50" max="16383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2" operator="greaterThan" id="{DB1EBBB9-9829-40DD-9F8A-7F1FD96656F3}">
            <xm:f>'Část B_vodné a stočné'!#REF!</xm:f>
            <x14:dxf>
              <fill>
                <patternFill>
                  <bgColor theme="5"/>
                </patternFill>
              </fill>
            </x14:dxf>
          </x14:cfRule>
          <xm:sqref>F60</xm:sqref>
        </x14:conditionalFormatting>
        <x14:conditionalFormatting xmlns:xm="http://schemas.microsoft.com/office/excel/2006/main">
          <x14:cfRule type="cellIs" priority="1" operator="greaterThan" id="{CC15AC45-6560-4388-AF68-3E7A6231E87E}">
            <xm:f>'Část B_vodné a stočné'!#REF!</xm:f>
            <x14:dxf>
              <fill>
                <patternFill>
                  <bgColor theme="5"/>
                </patternFill>
              </fill>
            </x14:dxf>
          </x14:cfRule>
          <xm:sqref>G60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B43525-FB3D-49AA-A133-D568A77E4227}">
  <sheetPr>
    <tabColor theme="6"/>
    <pageSetUpPr fitToPage="1"/>
  </sheetPr>
  <dimension ref="A1:H80"/>
  <sheetViews>
    <sheetView showGridLines="0" tabSelected="1" workbookViewId="0">
      <selection activeCell="K62" sqref="K62"/>
    </sheetView>
  </sheetViews>
  <sheetFormatPr defaultColWidth="9.109375" defaultRowHeight="14.4" x14ac:dyDescent="0.3"/>
  <cols>
    <col min="1" max="1" width="7.33203125" customWidth="1"/>
    <col min="2" max="2" width="46.5546875" customWidth="1"/>
    <col min="3" max="3" width="8.6640625" customWidth="1"/>
    <col min="4" max="5" width="13" customWidth="1"/>
    <col min="6" max="7" width="10.6640625" customWidth="1"/>
    <col min="8" max="8" width="1.6640625" customWidth="1"/>
    <col min="9" max="9" width="12" bestFit="1" customWidth="1"/>
  </cols>
  <sheetData>
    <row r="1" spans="1:8" ht="18" x14ac:dyDescent="0.35">
      <c r="A1" s="32" t="s">
        <v>126</v>
      </c>
    </row>
    <row r="3" spans="1:8" x14ac:dyDescent="0.3">
      <c r="A3" s="52" t="s">
        <v>125</v>
      </c>
      <c r="B3" s="52"/>
      <c r="C3" s="52"/>
      <c r="D3" s="52"/>
      <c r="E3" s="52"/>
      <c r="F3" s="52"/>
      <c r="G3" s="52"/>
    </row>
    <row r="4" spans="1:8" x14ac:dyDescent="0.3">
      <c r="A4" s="53" t="s">
        <v>128</v>
      </c>
      <c r="B4" s="53"/>
      <c r="C4" s="53"/>
      <c r="D4" s="53"/>
      <c r="E4" s="53"/>
      <c r="F4" s="53"/>
      <c r="G4" s="53"/>
    </row>
    <row r="5" spans="1:8" x14ac:dyDescent="0.3">
      <c r="A5" s="2"/>
      <c r="B5" s="2"/>
      <c r="C5" s="2"/>
      <c r="D5" s="2"/>
      <c r="E5" s="2"/>
      <c r="F5" s="2"/>
      <c r="G5" s="20" t="s">
        <v>118</v>
      </c>
      <c r="H5" s="2"/>
    </row>
    <row r="6" spans="1:8" x14ac:dyDescent="0.3">
      <c r="A6" s="54" t="s">
        <v>40</v>
      </c>
      <c r="B6" s="57" t="s">
        <v>124</v>
      </c>
      <c r="C6" s="57"/>
      <c r="D6" s="57"/>
      <c r="E6" s="57"/>
      <c r="F6" s="57"/>
      <c r="G6" s="57"/>
      <c r="H6" s="2"/>
    </row>
    <row r="7" spans="1:8" x14ac:dyDescent="0.3">
      <c r="A7" s="55"/>
      <c r="B7" s="54" t="s">
        <v>117</v>
      </c>
      <c r="C7" s="60" t="s">
        <v>38</v>
      </c>
      <c r="D7" s="61" t="s">
        <v>122</v>
      </c>
      <c r="E7" s="62"/>
      <c r="F7" s="86" t="s">
        <v>121</v>
      </c>
      <c r="G7" s="87"/>
      <c r="H7" s="2"/>
    </row>
    <row r="8" spans="1:8" x14ac:dyDescent="0.3">
      <c r="A8" s="55"/>
      <c r="B8" s="58"/>
      <c r="C8" s="58"/>
      <c r="D8" s="5">
        <v>2020</v>
      </c>
      <c r="E8" s="5">
        <v>2021</v>
      </c>
      <c r="F8" s="5">
        <v>2020</v>
      </c>
      <c r="G8" s="5">
        <v>2021</v>
      </c>
      <c r="H8" s="29"/>
    </row>
    <row r="9" spans="1:8" ht="22.8" x14ac:dyDescent="0.3">
      <c r="A9" s="56"/>
      <c r="B9" s="59"/>
      <c r="C9" s="59"/>
      <c r="D9" s="31" t="s">
        <v>116</v>
      </c>
      <c r="E9" s="19" t="s">
        <v>34</v>
      </c>
      <c r="F9" s="39" t="s">
        <v>116</v>
      </c>
      <c r="G9" s="40" t="s">
        <v>34</v>
      </c>
      <c r="H9" s="29"/>
    </row>
    <row r="10" spans="1:8" x14ac:dyDescent="0.3">
      <c r="A10" s="17">
        <v>1</v>
      </c>
      <c r="B10" s="17">
        <v>2</v>
      </c>
      <c r="C10" s="17" t="s">
        <v>33</v>
      </c>
      <c r="D10" s="17">
        <v>3</v>
      </c>
      <c r="E10" s="17">
        <v>4</v>
      </c>
      <c r="F10" s="17">
        <v>6</v>
      </c>
      <c r="G10" s="17">
        <v>7</v>
      </c>
      <c r="H10" s="28"/>
    </row>
    <row r="11" spans="1:8" x14ac:dyDescent="0.3">
      <c r="A11" s="26" t="s">
        <v>115</v>
      </c>
      <c r="B11" s="26" t="s">
        <v>114</v>
      </c>
      <c r="C11" s="5" t="s">
        <v>61</v>
      </c>
      <c r="D11" s="3" t="s">
        <v>9</v>
      </c>
      <c r="E11" s="13">
        <f>SUM(E12,E13,E14,E15)</f>
        <v>12.921908999999999</v>
      </c>
      <c r="F11" s="3" t="s">
        <v>9</v>
      </c>
      <c r="G11" s="13">
        <f>SUM(G12,G13,G14,G15)</f>
        <v>17.909064999999998</v>
      </c>
      <c r="H11" s="27"/>
    </row>
    <row r="12" spans="1:8" x14ac:dyDescent="0.3">
      <c r="A12" s="12" t="s">
        <v>113</v>
      </c>
      <c r="B12" s="12" t="s">
        <v>112</v>
      </c>
      <c r="C12" s="10" t="s">
        <v>61</v>
      </c>
      <c r="D12" s="8" t="s">
        <v>9</v>
      </c>
      <c r="E12" s="9">
        <v>0.58499999999999996</v>
      </c>
      <c r="F12" s="8" t="s">
        <v>9</v>
      </c>
      <c r="G12" s="9">
        <v>0</v>
      </c>
      <c r="H12" s="2"/>
    </row>
    <row r="13" spans="1:8" x14ac:dyDescent="0.3">
      <c r="A13" s="12" t="s">
        <v>111</v>
      </c>
      <c r="B13" s="11" t="s">
        <v>110</v>
      </c>
      <c r="C13" s="10" t="s">
        <v>61</v>
      </c>
      <c r="D13" s="8" t="s">
        <v>9</v>
      </c>
      <c r="E13" s="9">
        <v>12.336909</v>
      </c>
      <c r="F13" s="8" t="s">
        <v>9</v>
      </c>
      <c r="G13" s="9">
        <v>17.909064999999998</v>
      </c>
      <c r="H13" s="2"/>
    </row>
    <row r="14" spans="1:8" x14ac:dyDescent="0.3">
      <c r="A14" s="12" t="s">
        <v>109</v>
      </c>
      <c r="B14" s="11" t="s">
        <v>108</v>
      </c>
      <c r="C14" s="10" t="s">
        <v>61</v>
      </c>
      <c r="D14" s="8" t="s">
        <v>9</v>
      </c>
      <c r="E14" s="33"/>
      <c r="F14" s="8" t="s">
        <v>9</v>
      </c>
      <c r="G14" s="33"/>
      <c r="H14" s="2"/>
    </row>
    <row r="15" spans="1:8" x14ac:dyDescent="0.3">
      <c r="A15" s="12" t="s">
        <v>107</v>
      </c>
      <c r="B15" s="11" t="s">
        <v>106</v>
      </c>
      <c r="C15" s="10" t="s">
        <v>61</v>
      </c>
      <c r="D15" s="8" t="s">
        <v>9</v>
      </c>
      <c r="E15" s="33"/>
      <c r="F15" s="8" t="s">
        <v>9</v>
      </c>
      <c r="G15" s="33"/>
      <c r="H15" s="2"/>
    </row>
    <row r="16" spans="1:8" x14ac:dyDescent="0.3">
      <c r="A16" s="26" t="s">
        <v>105</v>
      </c>
      <c r="B16" s="26" t="s">
        <v>104</v>
      </c>
      <c r="C16" s="5" t="s">
        <v>61</v>
      </c>
      <c r="D16" s="3" t="s">
        <v>9</v>
      </c>
      <c r="E16" s="13">
        <f>SUM(E17:E18)</f>
        <v>0</v>
      </c>
      <c r="F16" s="3" t="s">
        <v>9</v>
      </c>
      <c r="G16" s="13">
        <f>SUM(G17:G18)</f>
        <v>0</v>
      </c>
      <c r="H16" s="27"/>
    </row>
    <row r="17" spans="1:8" x14ac:dyDescent="0.3">
      <c r="A17" s="12" t="s">
        <v>103</v>
      </c>
      <c r="B17" s="12" t="s">
        <v>102</v>
      </c>
      <c r="C17" s="10" t="s">
        <v>61</v>
      </c>
      <c r="D17" s="8" t="s">
        <v>9</v>
      </c>
      <c r="E17" s="33"/>
      <c r="F17" s="8" t="s">
        <v>9</v>
      </c>
      <c r="G17" s="33"/>
      <c r="H17" s="2"/>
    </row>
    <row r="18" spans="1:8" x14ac:dyDescent="0.3">
      <c r="A18" s="12" t="s">
        <v>101</v>
      </c>
      <c r="B18" s="11" t="s">
        <v>100</v>
      </c>
      <c r="C18" s="10" t="s">
        <v>61</v>
      </c>
      <c r="D18" s="8" t="s">
        <v>9</v>
      </c>
      <c r="E18" s="33"/>
      <c r="F18" s="8" t="s">
        <v>9</v>
      </c>
      <c r="G18" s="33"/>
      <c r="H18" s="2"/>
    </row>
    <row r="19" spans="1:8" x14ac:dyDescent="0.3">
      <c r="A19" s="26" t="s">
        <v>99</v>
      </c>
      <c r="B19" s="26" t="s">
        <v>98</v>
      </c>
      <c r="C19" s="5" t="s">
        <v>61</v>
      </c>
      <c r="D19" s="3" t="s">
        <v>9</v>
      </c>
      <c r="E19" s="13">
        <f>SUM(E20:E21)</f>
        <v>0</v>
      </c>
      <c r="F19" s="3" t="s">
        <v>9</v>
      </c>
      <c r="G19" s="13">
        <f>SUM(G20:G21)</f>
        <v>0</v>
      </c>
      <c r="H19" s="2"/>
    </row>
    <row r="20" spans="1:8" x14ac:dyDescent="0.3">
      <c r="A20" s="12" t="s">
        <v>97</v>
      </c>
      <c r="B20" s="12" t="s">
        <v>96</v>
      </c>
      <c r="C20" s="10" t="s">
        <v>61</v>
      </c>
      <c r="D20" s="8" t="s">
        <v>9</v>
      </c>
      <c r="E20" s="33"/>
      <c r="F20" s="8" t="s">
        <v>9</v>
      </c>
      <c r="G20" s="33"/>
      <c r="H20" s="2"/>
    </row>
    <row r="21" spans="1:8" x14ac:dyDescent="0.3">
      <c r="A21" s="12" t="s">
        <v>95</v>
      </c>
      <c r="B21" s="11" t="s">
        <v>94</v>
      </c>
      <c r="C21" s="10" t="s">
        <v>61</v>
      </c>
      <c r="D21" s="8" t="s">
        <v>9</v>
      </c>
      <c r="E21" s="33"/>
      <c r="F21" s="8" t="s">
        <v>9</v>
      </c>
      <c r="G21" s="33"/>
      <c r="H21" s="2"/>
    </row>
    <row r="22" spans="1:8" x14ac:dyDescent="0.3">
      <c r="A22" s="26" t="s">
        <v>93</v>
      </c>
      <c r="B22" s="26" t="s">
        <v>92</v>
      </c>
      <c r="C22" s="5" t="s">
        <v>61</v>
      </c>
      <c r="D22" s="3" t="s">
        <v>9</v>
      </c>
      <c r="E22" s="13">
        <f>SUM(E23,E24,E25,E26)</f>
        <v>5.6886799999999997</v>
      </c>
      <c r="F22" s="3" t="s">
        <v>9</v>
      </c>
      <c r="G22" s="13">
        <f>SUM(G23,G24,G25,G26)</f>
        <v>12.49452</v>
      </c>
      <c r="H22" s="2"/>
    </row>
    <row r="23" spans="1:8" x14ac:dyDescent="0.3">
      <c r="A23" s="12" t="s">
        <v>91</v>
      </c>
      <c r="B23" s="11" t="s">
        <v>90</v>
      </c>
      <c r="C23" s="10" t="s">
        <v>61</v>
      </c>
      <c r="D23" s="8" t="s">
        <v>9</v>
      </c>
      <c r="E23" s="9">
        <v>0</v>
      </c>
      <c r="F23" s="8" t="s">
        <v>9</v>
      </c>
      <c r="G23" s="9">
        <v>0</v>
      </c>
      <c r="H23" s="2"/>
    </row>
    <row r="24" spans="1:8" x14ac:dyDescent="0.3">
      <c r="A24" s="12" t="s">
        <v>89</v>
      </c>
      <c r="B24" s="11" t="s">
        <v>88</v>
      </c>
      <c r="C24" s="10" t="s">
        <v>61</v>
      </c>
      <c r="D24" s="8" t="s">
        <v>9</v>
      </c>
      <c r="E24" s="33"/>
      <c r="F24" s="8" t="s">
        <v>9</v>
      </c>
      <c r="G24" s="33"/>
      <c r="H24" s="2"/>
    </row>
    <row r="25" spans="1:8" x14ac:dyDescent="0.3">
      <c r="A25" s="12" t="s">
        <v>87</v>
      </c>
      <c r="B25" s="11" t="s">
        <v>86</v>
      </c>
      <c r="C25" s="10" t="s">
        <v>61</v>
      </c>
      <c r="D25" s="8" t="s">
        <v>9</v>
      </c>
      <c r="E25" s="9">
        <v>5.6886799999999997</v>
      </c>
      <c r="F25" s="8" t="s">
        <v>9</v>
      </c>
      <c r="G25" s="9">
        <v>12.49452</v>
      </c>
      <c r="H25" s="2"/>
    </row>
    <row r="26" spans="1:8" x14ac:dyDescent="0.3">
      <c r="A26" s="12" t="s">
        <v>85</v>
      </c>
      <c r="B26" s="11" t="s">
        <v>84</v>
      </c>
      <c r="C26" s="10" t="s">
        <v>61</v>
      </c>
      <c r="D26" s="8" t="s">
        <v>9</v>
      </c>
      <c r="E26" s="9">
        <v>0</v>
      </c>
      <c r="F26" s="8" t="s">
        <v>9</v>
      </c>
      <c r="G26" s="9">
        <v>0</v>
      </c>
      <c r="H26" s="2"/>
    </row>
    <row r="27" spans="1:8" x14ac:dyDescent="0.3">
      <c r="A27" s="26" t="s">
        <v>83</v>
      </c>
      <c r="B27" s="26" t="s">
        <v>82</v>
      </c>
      <c r="C27" s="5" t="s">
        <v>61</v>
      </c>
      <c r="D27" s="3" t="s">
        <v>9</v>
      </c>
      <c r="E27" s="13">
        <f>SUM(E28,E29,E30)</f>
        <v>0</v>
      </c>
      <c r="F27" s="3" t="s">
        <v>9</v>
      </c>
      <c r="G27" s="13">
        <f>SUM(G28,G29,G30)</f>
        <v>0</v>
      </c>
      <c r="H27" s="2"/>
    </row>
    <row r="28" spans="1:8" x14ac:dyDescent="0.3">
      <c r="A28" s="12" t="s">
        <v>81</v>
      </c>
      <c r="B28" s="11" t="s">
        <v>80</v>
      </c>
      <c r="C28" s="10" t="s">
        <v>61</v>
      </c>
      <c r="D28" s="8" t="s">
        <v>9</v>
      </c>
      <c r="E28" s="9">
        <v>0</v>
      </c>
      <c r="F28" s="8" t="s">
        <v>9</v>
      </c>
      <c r="G28" s="33"/>
      <c r="H28" s="2"/>
    </row>
    <row r="29" spans="1:8" x14ac:dyDescent="0.3">
      <c r="A29" s="12" t="s">
        <v>79</v>
      </c>
      <c r="B29" s="11" t="s">
        <v>78</v>
      </c>
      <c r="C29" s="10" t="s">
        <v>61</v>
      </c>
      <c r="D29" s="8" t="s">
        <v>9</v>
      </c>
      <c r="E29" s="33"/>
      <c r="F29" s="8" t="s">
        <v>9</v>
      </c>
      <c r="G29" s="33"/>
      <c r="H29" s="2"/>
    </row>
    <row r="30" spans="1:8" x14ac:dyDescent="0.3">
      <c r="A30" s="12" t="s">
        <v>77</v>
      </c>
      <c r="B30" s="11" t="s">
        <v>76</v>
      </c>
      <c r="C30" s="10" t="s">
        <v>61</v>
      </c>
      <c r="D30" s="8" t="s">
        <v>9</v>
      </c>
      <c r="E30" s="33"/>
      <c r="F30" s="8" t="s">
        <v>9</v>
      </c>
      <c r="G30" s="33"/>
      <c r="H30" s="2"/>
    </row>
    <row r="31" spans="1:8" x14ac:dyDescent="0.3">
      <c r="A31" s="26" t="s">
        <v>75</v>
      </c>
      <c r="B31" s="7" t="s">
        <v>74</v>
      </c>
      <c r="C31" s="5" t="s">
        <v>61</v>
      </c>
      <c r="D31" s="3" t="s">
        <v>9</v>
      </c>
      <c r="E31" s="33"/>
      <c r="F31" s="3" t="s">
        <v>9</v>
      </c>
      <c r="G31" s="33"/>
      <c r="H31" s="2"/>
    </row>
    <row r="32" spans="1:8" x14ac:dyDescent="0.3">
      <c r="A32" s="26" t="s">
        <v>73</v>
      </c>
      <c r="B32" s="6" t="s">
        <v>72</v>
      </c>
      <c r="C32" s="5" t="s">
        <v>61</v>
      </c>
      <c r="D32" s="3" t="s">
        <v>9</v>
      </c>
      <c r="E32" s="33"/>
      <c r="F32" s="3" t="s">
        <v>9</v>
      </c>
      <c r="G32" s="33"/>
      <c r="H32" s="2"/>
    </row>
    <row r="33" spans="1:8" x14ac:dyDescent="0.3">
      <c r="A33" s="26" t="s">
        <v>71</v>
      </c>
      <c r="B33" s="7" t="s">
        <v>70</v>
      </c>
      <c r="C33" s="5" t="s">
        <v>61</v>
      </c>
      <c r="D33" s="3" t="s">
        <v>9</v>
      </c>
      <c r="E33" s="33"/>
      <c r="F33" s="3" t="s">
        <v>9</v>
      </c>
      <c r="G33" s="33"/>
      <c r="H33" s="2"/>
    </row>
    <row r="34" spans="1:8" x14ac:dyDescent="0.3">
      <c r="A34" s="26" t="s">
        <v>69</v>
      </c>
      <c r="B34" s="7" t="s">
        <v>68</v>
      </c>
      <c r="C34" s="5" t="s">
        <v>61</v>
      </c>
      <c r="D34" s="3" t="s">
        <v>9</v>
      </c>
      <c r="E34" s="33"/>
      <c r="F34" s="3" t="s">
        <v>9</v>
      </c>
      <c r="G34" s="33"/>
      <c r="H34" s="2"/>
    </row>
    <row r="35" spans="1:8" x14ac:dyDescent="0.3">
      <c r="A35" s="26" t="s">
        <v>67</v>
      </c>
      <c r="B35" s="7" t="s">
        <v>66</v>
      </c>
      <c r="C35" s="5" t="s">
        <v>61</v>
      </c>
      <c r="D35" s="3" t="s">
        <v>9</v>
      </c>
      <c r="E35" s="13">
        <f>SUM(E11,E16,E19,E22,E27,E31:E34)</f>
        <v>18.610588999999997</v>
      </c>
      <c r="F35" s="3" t="s">
        <v>9</v>
      </c>
      <c r="G35" s="13">
        <f>SUM(G11,G16,G19,G22,G27,G31:G34)</f>
        <v>30.403585</v>
      </c>
      <c r="H35" s="2"/>
    </row>
    <row r="36" spans="1:8" ht="19.8" customHeight="1" x14ac:dyDescent="0.3">
      <c r="A36" s="12" t="s">
        <v>65</v>
      </c>
      <c r="B36" s="11" t="s">
        <v>64</v>
      </c>
      <c r="C36" s="10" t="s">
        <v>61</v>
      </c>
      <c r="D36" s="8" t="s">
        <v>9</v>
      </c>
      <c r="E36" s="38"/>
      <c r="F36" s="8" t="s">
        <v>9</v>
      </c>
      <c r="G36" s="38"/>
      <c r="H36" s="2"/>
    </row>
    <row r="37" spans="1:8" ht="19.8" customHeight="1" x14ac:dyDescent="0.3">
      <c r="A37" s="12" t="s">
        <v>63</v>
      </c>
      <c r="B37" s="11" t="s">
        <v>62</v>
      </c>
      <c r="C37" s="10" t="s">
        <v>61</v>
      </c>
      <c r="D37" s="8" t="s">
        <v>9</v>
      </c>
      <c r="E37" s="8" t="s">
        <v>9</v>
      </c>
      <c r="F37" s="8" t="s">
        <v>9</v>
      </c>
      <c r="G37" s="8" t="s">
        <v>9</v>
      </c>
      <c r="H37" s="2"/>
    </row>
    <row r="38" spans="1:8" x14ac:dyDescent="0.3">
      <c r="A38" s="12" t="s">
        <v>60</v>
      </c>
      <c r="B38" s="11" t="s">
        <v>59</v>
      </c>
      <c r="C38" s="10" t="s">
        <v>58</v>
      </c>
      <c r="D38" s="8" t="s">
        <v>9</v>
      </c>
      <c r="E38" s="8" t="s">
        <v>9</v>
      </c>
      <c r="F38" s="8" t="s">
        <v>9</v>
      </c>
      <c r="G38" s="8" t="s">
        <v>9</v>
      </c>
      <c r="H38" s="2"/>
    </row>
    <row r="39" spans="1:8" x14ac:dyDescent="0.3">
      <c r="A39" s="12" t="s">
        <v>57</v>
      </c>
      <c r="B39" s="11" t="s">
        <v>56</v>
      </c>
      <c r="C39" s="10" t="s">
        <v>119</v>
      </c>
      <c r="D39" s="8" t="s">
        <v>9</v>
      </c>
      <c r="E39" s="9">
        <v>0.78</v>
      </c>
      <c r="F39" s="8" t="s">
        <v>9</v>
      </c>
      <c r="G39" s="8" t="s">
        <v>9</v>
      </c>
      <c r="H39" s="25"/>
    </row>
    <row r="40" spans="1:8" x14ac:dyDescent="0.3">
      <c r="A40" s="12" t="s">
        <v>55</v>
      </c>
      <c r="B40" s="11" t="s">
        <v>51</v>
      </c>
      <c r="C40" s="10" t="s">
        <v>119</v>
      </c>
      <c r="D40" s="8" t="s">
        <v>9</v>
      </c>
      <c r="E40" s="8" t="s">
        <v>9</v>
      </c>
      <c r="F40" s="8" t="s">
        <v>9</v>
      </c>
      <c r="G40" s="8" t="s">
        <v>9</v>
      </c>
      <c r="H40" s="2"/>
    </row>
    <row r="41" spans="1:8" x14ac:dyDescent="0.3">
      <c r="A41" s="12" t="s">
        <v>54</v>
      </c>
      <c r="B41" s="11" t="s">
        <v>53</v>
      </c>
      <c r="C41" s="10" t="s">
        <v>119</v>
      </c>
      <c r="D41" s="8" t="s">
        <v>9</v>
      </c>
      <c r="E41" s="8" t="s">
        <v>9</v>
      </c>
      <c r="F41" s="8" t="s">
        <v>9</v>
      </c>
      <c r="G41" s="9">
        <v>0.88</v>
      </c>
      <c r="H41" s="2"/>
    </row>
    <row r="42" spans="1:8" x14ac:dyDescent="0.3">
      <c r="A42" s="12" t="s">
        <v>52</v>
      </c>
      <c r="B42" s="11" t="s">
        <v>51</v>
      </c>
      <c r="C42" s="10" t="s">
        <v>119</v>
      </c>
      <c r="D42" s="8" t="s">
        <v>9</v>
      </c>
      <c r="E42" s="8" t="s">
        <v>9</v>
      </c>
      <c r="F42" s="8" t="s">
        <v>9</v>
      </c>
      <c r="G42" s="8" t="s">
        <v>9</v>
      </c>
      <c r="H42" s="2"/>
    </row>
    <row r="43" spans="1:8" x14ac:dyDescent="0.3">
      <c r="A43" s="12" t="s">
        <v>50</v>
      </c>
      <c r="B43" s="11" t="s">
        <v>49</v>
      </c>
      <c r="C43" s="10" t="s">
        <v>119</v>
      </c>
      <c r="D43" s="8" t="s">
        <v>9</v>
      </c>
      <c r="E43" s="8" t="s">
        <v>9</v>
      </c>
      <c r="F43" s="8" t="s">
        <v>9</v>
      </c>
      <c r="G43" s="8" t="s">
        <v>9</v>
      </c>
      <c r="H43" s="2"/>
    </row>
    <row r="44" spans="1:8" x14ac:dyDescent="0.3">
      <c r="A44" s="12" t="s">
        <v>48</v>
      </c>
      <c r="B44" s="11" t="s">
        <v>47</v>
      </c>
      <c r="C44" s="10" t="s">
        <v>119</v>
      </c>
      <c r="D44" s="8" t="s">
        <v>9</v>
      </c>
      <c r="E44" s="8" t="s">
        <v>9</v>
      </c>
      <c r="F44" s="8" t="s">
        <v>9</v>
      </c>
      <c r="G44" s="8" t="s">
        <v>9</v>
      </c>
      <c r="H44" s="2"/>
    </row>
    <row r="45" spans="1:8" x14ac:dyDescent="0.3">
      <c r="A45" s="12" t="s">
        <v>46</v>
      </c>
      <c r="B45" s="11" t="s">
        <v>45</v>
      </c>
      <c r="C45" s="10" t="s">
        <v>119</v>
      </c>
      <c r="D45" s="8" t="s">
        <v>9</v>
      </c>
      <c r="E45" s="9">
        <v>0.70823999999999998</v>
      </c>
      <c r="F45" s="8" t="s">
        <v>9</v>
      </c>
      <c r="G45" s="8" t="s">
        <v>9</v>
      </c>
      <c r="H45" s="2"/>
    </row>
    <row r="46" spans="1:8" x14ac:dyDescent="0.3">
      <c r="A46" s="12" t="s">
        <v>44</v>
      </c>
      <c r="B46" s="11" t="s">
        <v>43</v>
      </c>
      <c r="C46" s="10" t="s">
        <v>119</v>
      </c>
      <c r="D46" s="8" t="s">
        <v>9</v>
      </c>
      <c r="E46" s="8" t="s">
        <v>9</v>
      </c>
      <c r="F46" s="8" t="s">
        <v>9</v>
      </c>
      <c r="G46" s="9">
        <v>1.2351080000000001</v>
      </c>
      <c r="H46" s="2"/>
    </row>
    <row r="47" spans="1:8" x14ac:dyDescent="0.3">
      <c r="A47" s="24"/>
      <c r="B47" s="23"/>
      <c r="C47" s="22"/>
      <c r="D47" s="21"/>
      <c r="E47" s="21"/>
      <c r="F47" s="21"/>
      <c r="G47" s="21"/>
      <c r="H47" s="2"/>
    </row>
    <row r="48" spans="1:8" x14ac:dyDescent="0.3">
      <c r="A48" s="2"/>
      <c r="B48" s="2"/>
      <c r="C48" s="2"/>
      <c r="D48" s="2"/>
      <c r="E48" s="2"/>
      <c r="F48" s="2"/>
      <c r="G48" s="20" t="s">
        <v>41</v>
      </c>
      <c r="H48" s="2"/>
    </row>
    <row r="49" spans="1:8" x14ac:dyDescent="0.3">
      <c r="A49" s="54" t="s">
        <v>40</v>
      </c>
      <c r="B49" s="57" t="s">
        <v>123</v>
      </c>
      <c r="C49" s="57"/>
      <c r="D49" s="57"/>
      <c r="E49" s="57"/>
      <c r="F49" s="57"/>
      <c r="G49" s="57"/>
      <c r="H49" s="2"/>
    </row>
    <row r="50" spans="1:8" x14ac:dyDescent="0.3">
      <c r="A50" s="55"/>
      <c r="B50" s="54" t="s">
        <v>39</v>
      </c>
      <c r="C50" s="54" t="s">
        <v>38</v>
      </c>
      <c r="D50" s="66" t="s">
        <v>37</v>
      </c>
      <c r="E50" s="67"/>
      <c r="F50" s="72" t="s">
        <v>122</v>
      </c>
      <c r="G50" s="84" t="s">
        <v>121</v>
      </c>
      <c r="H50" s="2"/>
    </row>
    <row r="51" spans="1:8" x14ac:dyDescent="0.3">
      <c r="A51" s="55"/>
      <c r="B51" s="58"/>
      <c r="C51" s="58"/>
      <c r="D51" s="68"/>
      <c r="E51" s="69"/>
      <c r="F51" s="73"/>
      <c r="G51" s="85"/>
      <c r="H51" s="2"/>
    </row>
    <row r="52" spans="1:8" x14ac:dyDescent="0.3">
      <c r="A52" s="56"/>
      <c r="B52" s="59"/>
      <c r="C52" s="59"/>
      <c r="D52" s="70"/>
      <c r="E52" s="71"/>
      <c r="F52" s="19" t="s">
        <v>34</v>
      </c>
      <c r="G52" s="40" t="s">
        <v>34</v>
      </c>
      <c r="H52" s="2"/>
    </row>
    <row r="53" spans="1:8" x14ac:dyDescent="0.3">
      <c r="A53" s="17">
        <v>1</v>
      </c>
      <c r="B53" s="17">
        <v>2</v>
      </c>
      <c r="C53" s="17" t="s">
        <v>33</v>
      </c>
      <c r="D53" s="80" t="s">
        <v>32</v>
      </c>
      <c r="E53" s="81"/>
      <c r="F53" s="17" t="s">
        <v>31</v>
      </c>
      <c r="G53" s="17" t="s">
        <v>30</v>
      </c>
      <c r="H53" s="2"/>
    </row>
    <row r="54" spans="1:8" x14ac:dyDescent="0.3">
      <c r="A54" s="12" t="s">
        <v>29</v>
      </c>
      <c r="B54" s="11" t="s">
        <v>28</v>
      </c>
      <c r="C54" s="10" t="s">
        <v>120</v>
      </c>
      <c r="D54" s="82" t="s">
        <v>27</v>
      </c>
      <c r="E54" s="83"/>
      <c r="F54" s="16">
        <f>E35/F60</f>
        <v>23.859729487179482</v>
      </c>
      <c r="G54" s="16">
        <f>G35/G60</f>
        <v>34.549528409090911</v>
      </c>
      <c r="H54" s="2"/>
    </row>
    <row r="55" spans="1:8" x14ac:dyDescent="0.3">
      <c r="A55" s="7" t="s">
        <v>26</v>
      </c>
      <c r="B55" s="6" t="s">
        <v>25</v>
      </c>
      <c r="C55" s="37" t="s">
        <v>61</v>
      </c>
      <c r="D55" s="78" t="s">
        <v>24</v>
      </c>
      <c r="E55" s="79"/>
      <c r="F55" s="13">
        <f>E35</f>
        <v>18.610588999999997</v>
      </c>
      <c r="G55" s="13">
        <f>G35</f>
        <v>30.403585</v>
      </c>
      <c r="H55" s="2"/>
    </row>
    <row r="56" spans="1:8" x14ac:dyDescent="0.3">
      <c r="A56" s="7" t="s">
        <v>23</v>
      </c>
      <c r="B56" s="6" t="s">
        <v>22</v>
      </c>
      <c r="C56" s="37" t="s">
        <v>61</v>
      </c>
      <c r="D56" s="78"/>
      <c r="E56" s="79"/>
      <c r="F56" s="35"/>
      <c r="G56" s="35"/>
      <c r="H56" s="2"/>
    </row>
    <row r="57" spans="1:8" x14ac:dyDescent="0.3">
      <c r="A57" s="12" t="s">
        <v>21</v>
      </c>
      <c r="B57" s="11" t="s">
        <v>20</v>
      </c>
      <c r="C57" s="10" t="s">
        <v>19</v>
      </c>
      <c r="D57" s="82" t="s">
        <v>18</v>
      </c>
      <c r="E57" s="83"/>
      <c r="F57" s="15">
        <f>F56/F55*100</f>
        <v>0</v>
      </c>
      <c r="G57" s="15">
        <f>G56/G55*100</f>
        <v>0</v>
      </c>
      <c r="H57" s="2"/>
    </row>
    <row r="58" spans="1:8" x14ac:dyDescent="0.3">
      <c r="A58" s="12" t="s">
        <v>17</v>
      </c>
      <c r="B58" s="11" t="s">
        <v>16</v>
      </c>
      <c r="C58" s="10" t="s">
        <v>61</v>
      </c>
      <c r="D58" s="78"/>
      <c r="E58" s="79"/>
      <c r="F58" s="8" t="s">
        <v>9</v>
      </c>
      <c r="G58" s="8" t="s">
        <v>9</v>
      </c>
      <c r="H58" s="2"/>
    </row>
    <row r="59" spans="1:8" x14ac:dyDescent="0.3">
      <c r="A59" s="7" t="s">
        <v>15</v>
      </c>
      <c r="B59" s="6" t="s">
        <v>14</v>
      </c>
      <c r="C59" s="37" t="s">
        <v>61</v>
      </c>
      <c r="D59" s="78" t="s">
        <v>13</v>
      </c>
      <c r="E59" s="79"/>
      <c r="F59" s="13">
        <f>F55+F56</f>
        <v>18.610588999999997</v>
      </c>
      <c r="G59" s="13">
        <f>G55+G56</f>
        <v>30.403585</v>
      </c>
      <c r="H59" s="2"/>
    </row>
    <row r="60" spans="1:8" x14ac:dyDescent="0.3">
      <c r="A60" s="12" t="s">
        <v>12</v>
      </c>
      <c r="B60" s="11" t="s">
        <v>11</v>
      </c>
      <c r="C60" s="10" t="s">
        <v>119</v>
      </c>
      <c r="D60" s="82" t="s">
        <v>10</v>
      </c>
      <c r="E60" s="83"/>
      <c r="F60" s="9">
        <f>E39</f>
        <v>0.78</v>
      </c>
      <c r="G60" s="9">
        <f>G41</f>
        <v>0.88</v>
      </c>
      <c r="H60" s="2"/>
    </row>
    <row r="61" spans="1:8" x14ac:dyDescent="0.3">
      <c r="A61" s="7" t="s">
        <v>8</v>
      </c>
      <c r="B61" s="6" t="s">
        <v>7</v>
      </c>
      <c r="C61" s="37" t="s">
        <v>3</v>
      </c>
      <c r="D61" s="78" t="s">
        <v>6</v>
      </c>
      <c r="E61" s="79"/>
      <c r="F61" s="4">
        <f>F59/F60</f>
        <v>23.859729487179482</v>
      </c>
      <c r="G61" s="4">
        <f>G59/G60</f>
        <v>34.549528409090911</v>
      </c>
      <c r="H61" s="2"/>
    </row>
    <row r="62" spans="1:8" x14ac:dyDescent="0.3">
      <c r="A62" s="7" t="s">
        <v>5</v>
      </c>
      <c r="B62" s="6" t="s">
        <v>4</v>
      </c>
      <c r="C62" s="37" t="s">
        <v>3</v>
      </c>
      <c r="D62" s="78" t="s">
        <v>2</v>
      </c>
      <c r="E62" s="79"/>
      <c r="F62" s="4">
        <f>F61*(1+10%)</f>
        <v>26.245702435897432</v>
      </c>
      <c r="G62" s="4">
        <f>G61*(1+10%)</f>
        <v>38.004481250000005</v>
      </c>
      <c r="H62" s="2"/>
    </row>
    <row r="65" spans="1:7" ht="13.8" customHeight="1" x14ac:dyDescent="0.3">
      <c r="A65" s="36" t="s">
        <v>1</v>
      </c>
    </row>
    <row r="66" spans="1:7" x14ac:dyDescent="0.3">
      <c r="A66" s="65" t="s">
        <v>133</v>
      </c>
      <c r="B66" s="65"/>
      <c r="C66" s="65"/>
      <c r="D66" s="65"/>
      <c r="E66" s="65"/>
      <c r="F66" s="65"/>
      <c r="G66" s="65"/>
    </row>
    <row r="67" spans="1:7" ht="30" customHeight="1" x14ac:dyDescent="0.3">
      <c r="A67" s="65" t="s">
        <v>0</v>
      </c>
      <c r="B67" s="65"/>
      <c r="C67" s="65"/>
      <c r="D67" s="65"/>
      <c r="E67" s="65"/>
      <c r="F67" s="65"/>
      <c r="G67" s="65"/>
    </row>
    <row r="68" spans="1:7" x14ac:dyDescent="0.3">
      <c r="A68" s="65" t="s">
        <v>134</v>
      </c>
      <c r="B68" s="77"/>
      <c r="C68" s="77"/>
      <c r="D68" s="77"/>
      <c r="E68" s="77"/>
      <c r="F68" s="77"/>
      <c r="G68" s="77"/>
    </row>
    <row r="69" spans="1:7" x14ac:dyDescent="0.3">
      <c r="A69" s="77"/>
      <c r="B69" s="77"/>
      <c r="C69" s="77"/>
      <c r="D69" s="77"/>
      <c r="E69" s="77"/>
      <c r="F69" s="77"/>
      <c r="G69" s="77"/>
    </row>
    <row r="70" spans="1:7" x14ac:dyDescent="0.3">
      <c r="A70" s="65" t="s">
        <v>127</v>
      </c>
      <c r="B70" s="77"/>
      <c r="C70" s="77"/>
      <c r="D70" s="77"/>
      <c r="E70" s="77"/>
      <c r="F70" s="77"/>
      <c r="G70" s="77"/>
    </row>
    <row r="71" spans="1:7" x14ac:dyDescent="0.3">
      <c r="A71" s="77"/>
      <c r="B71" s="77"/>
      <c r="C71" s="77"/>
      <c r="D71" s="77"/>
      <c r="E71" s="77"/>
      <c r="F71" s="77"/>
      <c r="G71" s="77"/>
    </row>
    <row r="72" spans="1:7" x14ac:dyDescent="0.3">
      <c r="A72" s="65" t="s">
        <v>131</v>
      </c>
      <c r="B72" s="65"/>
      <c r="C72" s="65"/>
      <c r="D72" s="65"/>
      <c r="E72" s="65"/>
      <c r="F72" s="65"/>
      <c r="G72" s="65"/>
    </row>
    <row r="73" spans="1:7" x14ac:dyDescent="0.3">
      <c r="A73" s="65"/>
      <c r="B73" s="65"/>
      <c r="C73" s="65"/>
      <c r="D73" s="65"/>
      <c r="E73" s="65"/>
      <c r="F73" s="65"/>
      <c r="G73" s="65"/>
    </row>
    <row r="74" spans="1:7" ht="44.4" customHeight="1" x14ac:dyDescent="0.3">
      <c r="A74" s="65" t="s">
        <v>142</v>
      </c>
      <c r="B74" s="65"/>
      <c r="C74" s="65"/>
      <c r="D74" s="65"/>
      <c r="E74" s="65"/>
      <c r="F74" s="65"/>
      <c r="G74" s="65"/>
    </row>
    <row r="75" spans="1:7" ht="6" customHeight="1" x14ac:dyDescent="0.3">
      <c r="A75" s="41"/>
      <c r="B75" s="41"/>
      <c r="C75" s="41"/>
      <c r="D75" s="41"/>
      <c r="E75" s="41"/>
      <c r="F75" s="41"/>
      <c r="G75" s="41"/>
    </row>
    <row r="76" spans="1:7" x14ac:dyDescent="0.3">
      <c r="A76" s="76" t="s">
        <v>132</v>
      </c>
      <c r="B76" s="76"/>
      <c r="C76" s="76"/>
      <c r="D76" s="76"/>
      <c r="E76" s="76"/>
      <c r="F76" s="76"/>
      <c r="G76" s="76"/>
    </row>
    <row r="77" spans="1:7" x14ac:dyDescent="0.3">
      <c r="A77" s="76"/>
      <c r="B77" s="76"/>
      <c r="C77" s="76"/>
      <c r="D77" s="76"/>
      <c r="E77" s="76"/>
      <c r="F77" s="76"/>
      <c r="G77" s="76"/>
    </row>
    <row r="79" spans="1:7" x14ac:dyDescent="0.3">
      <c r="A79" s="76" t="s">
        <v>143</v>
      </c>
      <c r="B79" s="76"/>
      <c r="C79" s="76"/>
      <c r="D79" s="76"/>
      <c r="E79" s="76"/>
      <c r="F79" s="76"/>
      <c r="G79" s="76"/>
    </row>
    <row r="80" spans="1:7" x14ac:dyDescent="0.3">
      <c r="A80" s="76"/>
      <c r="B80" s="76"/>
      <c r="C80" s="76"/>
      <c r="D80" s="76"/>
      <c r="E80" s="76"/>
      <c r="F80" s="76"/>
      <c r="G80" s="76"/>
    </row>
  </sheetData>
  <mergeCells count="32">
    <mergeCell ref="A79:G80"/>
    <mergeCell ref="A76:G77"/>
    <mergeCell ref="A66:G67"/>
    <mergeCell ref="A68:G69"/>
    <mergeCell ref="A70:G71"/>
    <mergeCell ref="A72:G73"/>
    <mergeCell ref="A74:G74"/>
    <mergeCell ref="F50:F51"/>
    <mergeCell ref="A3:G3"/>
    <mergeCell ref="A4:G4"/>
    <mergeCell ref="A6:A9"/>
    <mergeCell ref="B6:G6"/>
    <mergeCell ref="B7:B9"/>
    <mergeCell ref="C7:C9"/>
    <mergeCell ref="D7:E7"/>
    <mergeCell ref="F7:G7"/>
    <mergeCell ref="A49:A52"/>
    <mergeCell ref="B49:G49"/>
    <mergeCell ref="B50:B52"/>
    <mergeCell ref="D61:E61"/>
    <mergeCell ref="D62:E62"/>
    <mergeCell ref="D57:E57"/>
    <mergeCell ref="D55:E55"/>
    <mergeCell ref="D58:E58"/>
    <mergeCell ref="D59:E59"/>
    <mergeCell ref="D60:E60"/>
    <mergeCell ref="D56:E56"/>
    <mergeCell ref="G50:G51"/>
    <mergeCell ref="D53:E53"/>
    <mergeCell ref="D54:E54"/>
    <mergeCell ref="C50:C52"/>
    <mergeCell ref="D50:E52"/>
  </mergeCells>
  <phoneticPr fontId="15" type="noConversion"/>
  <printOptions horizontalCentered="1" verticalCentered="1"/>
  <pageMargins left="0.51181102362204722" right="0.51181102362204722" top="0.39370078740157483" bottom="0.39370078740157483" header="0.31496062992125984" footer="0.31496062992125984"/>
  <pageSetup paperSize="9" scale="51" orientation="portrait" r:id="rId1"/>
  <rowBreaks count="1" manualBreakCount="1">
    <brk id="4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Část A_voda převzatá ČOV ČK</vt:lpstr>
      <vt:lpstr>Část B_vodné a stočné</vt:lpstr>
      <vt:lpstr>'Část A_voda převzatá ČOV ČK'!Oblast_tisku</vt:lpstr>
      <vt:lpstr>'Část B_vodné a stočné'!Oblast_tisku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Lukáš Drbola</cp:lastModifiedBy>
  <dcterms:created xsi:type="dcterms:W3CDTF">2020-02-14T08:18:52Z</dcterms:created>
  <dcterms:modified xsi:type="dcterms:W3CDTF">2020-11-25T20:24:51Z</dcterms:modified>
</cp:coreProperties>
</file>