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Karel Jandourek\Plešivec\"/>
    </mc:Choice>
  </mc:AlternateContent>
  <xr:revisionPtr revIDLastSave="0" documentId="8_{C6FB868A-09F1-4354-B4A9-EB8A8DCF17E9}" xr6:coauthVersionLast="33" xr6:coauthVersionMax="33" xr10:uidLastSave="{00000000-0000-0000-0000-000000000000}"/>
  <bookViews>
    <workbookView xWindow="360" yWindow="270" windowWidth="18735" windowHeight="1221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Pol'!$A$1:$W$591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7901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590" i="12"/>
  <c r="BA462" i="12"/>
  <c r="BA74" i="12"/>
  <c r="BA67" i="12"/>
  <c r="BA58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57" i="12"/>
  <c r="I57" i="12"/>
  <c r="I56" i="12" s="1"/>
  <c r="K57" i="12"/>
  <c r="M57" i="12"/>
  <c r="O57" i="12"/>
  <c r="Q57" i="12"/>
  <c r="Q56" i="12" s="1"/>
  <c r="V57" i="12"/>
  <c r="G66" i="12"/>
  <c r="G56" i="12" s="1"/>
  <c r="I66" i="12"/>
  <c r="K66" i="12"/>
  <c r="O66" i="12"/>
  <c r="O56" i="12" s="1"/>
  <c r="Q66" i="12"/>
  <c r="V66" i="12"/>
  <c r="G73" i="12"/>
  <c r="I73" i="12"/>
  <c r="K73" i="12"/>
  <c r="M73" i="12"/>
  <c r="O73" i="12"/>
  <c r="Q73" i="12"/>
  <c r="V73" i="12"/>
  <c r="G86" i="12"/>
  <c r="M86" i="12" s="1"/>
  <c r="I86" i="12"/>
  <c r="K86" i="12"/>
  <c r="K56" i="12" s="1"/>
  <c r="O86" i="12"/>
  <c r="Q86" i="12"/>
  <c r="V86" i="12"/>
  <c r="V56" i="12" s="1"/>
  <c r="I94" i="12"/>
  <c r="Q94" i="12"/>
  <c r="G95" i="12"/>
  <c r="G94" i="12" s="1"/>
  <c r="I95" i="12"/>
  <c r="K95" i="12"/>
  <c r="K94" i="12" s="1"/>
  <c r="O95" i="12"/>
  <c r="O94" i="12" s="1"/>
  <c r="Q95" i="12"/>
  <c r="V95" i="12"/>
  <c r="V94" i="12" s="1"/>
  <c r="G100" i="12"/>
  <c r="M100" i="12" s="1"/>
  <c r="I100" i="12"/>
  <c r="K100" i="12"/>
  <c r="K99" i="12" s="1"/>
  <c r="O100" i="12"/>
  <c r="O99" i="12" s="1"/>
  <c r="Q100" i="12"/>
  <c r="V100" i="12"/>
  <c r="V99" i="12" s="1"/>
  <c r="G106" i="12"/>
  <c r="I106" i="12"/>
  <c r="K106" i="12"/>
  <c r="M106" i="12"/>
  <c r="O106" i="12"/>
  <c r="Q106" i="12"/>
  <c r="V106" i="12"/>
  <c r="G125" i="12"/>
  <c r="M125" i="12" s="1"/>
  <c r="I125" i="12"/>
  <c r="K125" i="12"/>
  <c r="O125" i="12"/>
  <c r="Q125" i="12"/>
  <c r="V125" i="12"/>
  <c r="G137" i="12"/>
  <c r="I137" i="12"/>
  <c r="I99" i="12" s="1"/>
  <c r="K137" i="12"/>
  <c r="M137" i="12"/>
  <c r="O137" i="12"/>
  <c r="Q137" i="12"/>
  <c r="Q99" i="12" s="1"/>
  <c r="V137" i="12"/>
  <c r="G144" i="12"/>
  <c r="M144" i="12" s="1"/>
  <c r="I144" i="12"/>
  <c r="K144" i="12"/>
  <c r="O144" i="12"/>
  <c r="Q144" i="12"/>
  <c r="V144" i="12"/>
  <c r="G153" i="12"/>
  <c r="I153" i="12"/>
  <c r="K153" i="12"/>
  <c r="M153" i="12"/>
  <c r="O153" i="12"/>
  <c r="Q153" i="12"/>
  <c r="V153" i="12"/>
  <c r="G162" i="12"/>
  <c r="M162" i="12" s="1"/>
  <c r="I162" i="12"/>
  <c r="K162" i="12"/>
  <c r="O162" i="12"/>
  <c r="Q162" i="12"/>
  <c r="V162" i="12"/>
  <c r="G175" i="12"/>
  <c r="I175" i="12"/>
  <c r="K175" i="12"/>
  <c r="M175" i="12"/>
  <c r="O175" i="12"/>
  <c r="Q175" i="12"/>
  <c r="V175" i="12"/>
  <c r="G184" i="12"/>
  <c r="M184" i="12" s="1"/>
  <c r="I184" i="12"/>
  <c r="K184" i="12"/>
  <c r="O184" i="12"/>
  <c r="Q184" i="12"/>
  <c r="V184" i="12"/>
  <c r="G189" i="12"/>
  <c r="I189" i="12"/>
  <c r="K189" i="12"/>
  <c r="M189" i="12"/>
  <c r="O189" i="12"/>
  <c r="Q189" i="12"/>
  <c r="V189" i="12"/>
  <c r="G205" i="12"/>
  <c r="M205" i="12" s="1"/>
  <c r="I205" i="12"/>
  <c r="K205" i="12"/>
  <c r="O205" i="12"/>
  <c r="Q205" i="12"/>
  <c r="V205" i="12"/>
  <c r="I215" i="12"/>
  <c r="Q215" i="12"/>
  <c r="G216" i="12"/>
  <c r="M216" i="12" s="1"/>
  <c r="M215" i="12" s="1"/>
  <c r="I216" i="12"/>
  <c r="K216" i="12"/>
  <c r="K215" i="12" s="1"/>
  <c r="O216" i="12"/>
  <c r="O215" i="12" s="1"/>
  <c r="Q216" i="12"/>
  <c r="V216" i="12"/>
  <c r="V215" i="12" s="1"/>
  <c r="G223" i="12"/>
  <c r="G222" i="12" s="1"/>
  <c r="I223" i="12"/>
  <c r="K223" i="12"/>
  <c r="K222" i="12" s="1"/>
  <c r="O223" i="12"/>
  <c r="O222" i="12" s="1"/>
  <c r="Q223" i="12"/>
  <c r="V223" i="12"/>
  <c r="V222" i="12" s="1"/>
  <c r="G244" i="12"/>
  <c r="I244" i="12"/>
  <c r="I222" i="12" s="1"/>
  <c r="K244" i="12"/>
  <c r="M244" i="12"/>
  <c r="O244" i="12"/>
  <c r="Q244" i="12"/>
  <c r="Q222" i="12" s="1"/>
  <c r="V244" i="12"/>
  <c r="G248" i="12"/>
  <c r="M248" i="12" s="1"/>
  <c r="I248" i="12"/>
  <c r="K248" i="12"/>
  <c r="O248" i="12"/>
  <c r="Q248" i="12"/>
  <c r="V248" i="12"/>
  <c r="G252" i="12"/>
  <c r="I252" i="12"/>
  <c r="K252" i="12"/>
  <c r="M252" i="12"/>
  <c r="O252" i="12"/>
  <c r="Q252" i="12"/>
  <c r="V252" i="12"/>
  <c r="G259" i="12"/>
  <c r="M259" i="12" s="1"/>
  <c r="I259" i="12"/>
  <c r="K259" i="12"/>
  <c r="O259" i="12"/>
  <c r="Q259" i="12"/>
  <c r="V259" i="12"/>
  <c r="G264" i="12"/>
  <c r="I264" i="12"/>
  <c r="K264" i="12"/>
  <c r="M264" i="12"/>
  <c r="O264" i="12"/>
  <c r="Q264" i="12"/>
  <c r="V264" i="12"/>
  <c r="G275" i="12"/>
  <c r="M275" i="12" s="1"/>
  <c r="I275" i="12"/>
  <c r="K275" i="12"/>
  <c r="O275" i="12"/>
  <c r="Q275" i="12"/>
  <c r="V275" i="12"/>
  <c r="G282" i="12"/>
  <c r="G281" i="12" s="1"/>
  <c r="I282" i="12"/>
  <c r="K282" i="12"/>
  <c r="K281" i="12" s="1"/>
  <c r="O282" i="12"/>
  <c r="O281" i="12" s="1"/>
  <c r="Q282" i="12"/>
  <c r="V282" i="12"/>
  <c r="V281" i="12" s="1"/>
  <c r="G310" i="12"/>
  <c r="I310" i="12"/>
  <c r="I281" i="12" s="1"/>
  <c r="K310" i="12"/>
  <c r="M310" i="12"/>
  <c r="O310" i="12"/>
  <c r="Q310" i="12"/>
  <c r="Q281" i="12" s="1"/>
  <c r="V310" i="12"/>
  <c r="G338" i="12"/>
  <c r="M338" i="12" s="1"/>
  <c r="I338" i="12"/>
  <c r="K338" i="12"/>
  <c r="O338" i="12"/>
  <c r="Q338" i="12"/>
  <c r="V338" i="12"/>
  <c r="G364" i="12"/>
  <c r="I364" i="12"/>
  <c r="K364" i="12"/>
  <c r="M364" i="12"/>
  <c r="O364" i="12"/>
  <c r="Q364" i="12"/>
  <c r="V364" i="12"/>
  <c r="G368" i="12"/>
  <c r="M368" i="12" s="1"/>
  <c r="I368" i="12"/>
  <c r="K368" i="12"/>
  <c r="O368" i="12"/>
  <c r="Q368" i="12"/>
  <c r="V368" i="12"/>
  <c r="G376" i="12"/>
  <c r="I376" i="12"/>
  <c r="K376" i="12"/>
  <c r="M376" i="12"/>
  <c r="O376" i="12"/>
  <c r="Q376" i="12"/>
  <c r="V376" i="12"/>
  <c r="G382" i="12"/>
  <c r="M382" i="12" s="1"/>
  <c r="I382" i="12"/>
  <c r="K382" i="12"/>
  <c r="O382" i="12"/>
  <c r="Q382" i="12"/>
  <c r="V382" i="12"/>
  <c r="G384" i="12"/>
  <c r="I384" i="12"/>
  <c r="K384" i="12"/>
  <c r="M384" i="12"/>
  <c r="O384" i="12"/>
  <c r="Q384" i="12"/>
  <c r="V384" i="12"/>
  <c r="G386" i="12"/>
  <c r="M386" i="12" s="1"/>
  <c r="I386" i="12"/>
  <c r="K386" i="12"/>
  <c r="O386" i="12"/>
  <c r="Q386" i="12"/>
  <c r="V386" i="12"/>
  <c r="G388" i="12"/>
  <c r="I388" i="12"/>
  <c r="K388" i="12"/>
  <c r="M388" i="12"/>
  <c r="O388" i="12"/>
  <c r="Q388" i="12"/>
  <c r="V388" i="12"/>
  <c r="G390" i="12"/>
  <c r="M390" i="12" s="1"/>
  <c r="I390" i="12"/>
  <c r="K390" i="12"/>
  <c r="O390" i="12"/>
  <c r="Q390" i="12"/>
  <c r="V390" i="12"/>
  <c r="G392" i="12"/>
  <c r="I392" i="12"/>
  <c r="K392" i="12"/>
  <c r="M392" i="12"/>
  <c r="O392" i="12"/>
  <c r="Q392" i="12"/>
  <c r="V392" i="12"/>
  <c r="G394" i="12"/>
  <c r="M394" i="12" s="1"/>
  <c r="I394" i="12"/>
  <c r="K394" i="12"/>
  <c r="O394" i="12"/>
  <c r="Q394" i="12"/>
  <c r="V394" i="12"/>
  <c r="G396" i="12"/>
  <c r="I396" i="12"/>
  <c r="K396" i="12"/>
  <c r="M396" i="12"/>
  <c r="O396" i="12"/>
  <c r="Q396" i="12"/>
  <c r="V396" i="12"/>
  <c r="G398" i="12"/>
  <c r="M398" i="12" s="1"/>
  <c r="I398" i="12"/>
  <c r="K398" i="12"/>
  <c r="O398" i="12"/>
  <c r="Q398" i="12"/>
  <c r="V398" i="12"/>
  <c r="G400" i="12"/>
  <c r="I400" i="12"/>
  <c r="K400" i="12"/>
  <c r="M400" i="12"/>
  <c r="O400" i="12"/>
  <c r="Q400" i="12"/>
  <c r="V400" i="12"/>
  <c r="G402" i="12"/>
  <c r="M402" i="12" s="1"/>
  <c r="I402" i="12"/>
  <c r="K402" i="12"/>
  <c r="O402" i="12"/>
  <c r="Q402" i="12"/>
  <c r="V402" i="12"/>
  <c r="G404" i="12"/>
  <c r="I404" i="12"/>
  <c r="K404" i="12"/>
  <c r="M404" i="12"/>
  <c r="O404" i="12"/>
  <c r="Q404" i="12"/>
  <c r="V404" i="12"/>
  <c r="G406" i="12"/>
  <c r="M406" i="12" s="1"/>
  <c r="I406" i="12"/>
  <c r="K406" i="12"/>
  <c r="O406" i="12"/>
  <c r="Q406" i="12"/>
  <c r="V406" i="12"/>
  <c r="G408" i="12"/>
  <c r="I408" i="12"/>
  <c r="K408" i="12"/>
  <c r="M408" i="12"/>
  <c r="O408" i="12"/>
  <c r="Q408" i="12"/>
  <c r="V408" i="12"/>
  <c r="G410" i="12"/>
  <c r="M410" i="12" s="1"/>
  <c r="I410" i="12"/>
  <c r="K410" i="12"/>
  <c r="O410" i="12"/>
  <c r="Q410" i="12"/>
  <c r="V410" i="12"/>
  <c r="G412" i="12"/>
  <c r="I412" i="12"/>
  <c r="K412" i="12"/>
  <c r="M412" i="12"/>
  <c r="O412" i="12"/>
  <c r="Q412" i="12"/>
  <c r="V412" i="12"/>
  <c r="G414" i="12"/>
  <c r="M414" i="12" s="1"/>
  <c r="I414" i="12"/>
  <c r="K414" i="12"/>
  <c r="O414" i="12"/>
  <c r="Q414" i="12"/>
  <c r="V414" i="12"/>
  <c r="G416" i="12"/>
  <c r="I416" i="12"/>
  <c r="K416" i="12"/>
  <c r="M416" i="12"/>
  <c r="O416" i="12"/>
  <c r="Q416" i="12"/>
  <c r="V416" i="12"/>
  <c r="G418" i="12"/>
  <c r="M418" i="12" s="1"/>
  <c r="I418" i="12"/>
  <c r="K418" i="12"/>
  <c r="O418" i="12"/>
  <c r="Q418" i="12"/>
  <c r="V418" i="12"/>
  <c r="G420" i="12"/>
  <c r="I420" i="12"/>
  <c r="K420" i="12"/>
  <c r="M420" i="12"/>
  <c r="O420" i="12"/>
  <c r="Q420" i="12"/>
  <c r="V420" i="12"/>
  <c r="G422" i="12"/>
  <c r="M422" i="12" s="1"/>
  <c r="I422" i="12"/>
  <c r="K422" i="12"/>
  <c r="O422" i="12"/>
  <c r="Q422" i="12"/>
  <c r="V422" i="12"/>
  <c r="G424" i="12"/>
  <c r="I424" i="12"/>
  <c r="K424" i="12"/>
  <c r="M424" i="12"/>
  <c r="O424" i="12"/>
  <c r="Q424" i="12"/>
  <c r="V424" i="12"/>
  <c r="G426" i="12"/>
  <c r="M426" i="12" s="1"/>
  <c r="I426" i="12"/>
  <c r="K426" i="12"/>
  <c r="O426" i="12"/>
  <c r="Q426" i="12"/>
  <c r="V426" i="12"/>
  <c r="G428" i="12"/>
  <c r="I428" i="12"/>
  <c r="K428" i="12"/>
  <c r="M428" i="12"/>
  <c r="O428" i="12"/>
  <c r="Q428" i="12"/>
  <c r="V428" i="12"/>
  <c r="G430" i="12"/>
  <c r="M430" i="12" s="1"/>
  <c r="I430" i="12"/>
  <c r="K430" i="12"/>
  <c r="O430" i="12"/>
  <c r="Q430" i="12"/>
  <c r="V430" i="12"/>
  <c r="G432" i="12"/>
  <c r="I432" i="12"/>
  <c r="K432" i="12"/>
  <c r="M432" i="12"/>
  <c r="O432" i="12"/>
  <c r="Q432" i="12"/>
  <c r="V432" i="12"/>
  <c r="G434" i="12"/>
  <c r="M434" i="12" s="1"/>
  <c r="I434" i="12"/>
  <c r="K434" i="12"/>
  <c r="O434" i="12"/>
  <c r="Q434" i="12"/>
  <c r="V434" i="12"/>
  <c r="I440" i="12"/>
  <c r="Q440" i="12"/>
  <c r="G441" i="12"/>
  <c r="M441" i="12" s="1"/>
  <c r="M440" i="12" s="1"/>
  <c r="I441" i="12"/>
  <c r="K441" i="12"/>
  <c r="K440" i="12" s="1"/>
  <c r="O441" i="12"/>
  <c r="O440" i="12" s="1"/>
  <c r="Q441" i="12"/>
  <c r="V441" i="12"/>
  <c r="V440" i="12" s="1"/>
  <c r="G449" i="12"/>
  <c r="G448" i="12" s="1"/>
  <c r="I449" i="12"/>
  <c r="I448" i="12" s="1"/>
  <c r="K449" i="12"/>
  <c r="K448" i="12" s="1"/>
  <c r="O449" i="12"/>
  <c r="O448" i="12" s="1"/>
  <c r="Q449" i="12"/>
  <c r="Q448" i="12" s="1"/>
  <c r="V449" i="12"/>
  <c r="V448" i="12" s="1"/>
  <c r="G454" i="12"/>
  <c r="I454" i="12"/>
  <c r="K454" i="12"/>
  <c r="M454" i="12"/>
  <c r="O454" i="12"/>
  <c r="Q454" i="12"/>
  <c r="V454" i="12"/>
  <c r="K460" i="12"/>
  <c r="V460" i="12"/>
  <c r="G461" i="12"/>
  <c r="I461" i="12"/>
  <c r="I460" i="12" s="1"/>
  <c r="K461" i="12"/>
  <c r="M461" i="12"/>
  <c r="O461" i="12"/>
  <c r="Q461" i="12"/>
  <c r="Q460" i="12" s="1"/>
  <c r="V461" i="12"/>
  <c r="G467" i="12"/>
  <c r="G460" i="12" s="1"/>
  <c r="I467" i="12"/>
  <c r="K467" i="12"/>
  <c r="O467" i="12"/>
  <c r="O460" i="12" s="1"/>
  <c r="Q467" i="12"/>
  <c r="V467" i="12"/>
  <c r="G474" i="12"/>
  <c r="M474" i="12" s="1"/>
  <c r="I474" i="12"/>
  <c r="K474" i="12"/>
  <c r="K473" i="12" s="1"/>
  <c r="O474" i="12"/>
  <c r="O473" i="12" s="1"/>
  <c r="Q474" i="12"/>
  <c r="V474" i="12"/>
  <c r="V473" i="12" s="1"/>
  <c r="G478" i="12"/>
  <c r="I478" i="12"/>
  <c r="K478" i="12"/>
  <c r="M478" i="12"/>
  <c r="O478" i="12"/>
  <c r="Q478" i="12"/>
  <c r="V478" i="12"/>
  <c r="G482" i="12"/>
  <c r="M482" i="12" s="1"/>
  <c r="I482" i="12"/>
  <c r="K482" i="12"/>
  <c r="O482" i="12"/>
  <c r="Q482" i="12"/>
  <c r="V482" i="12"/>
  <c r="G486" i="12"/>
  <c r="I486" i="12"/>
  <c r="I473" i="12" s="1"/>
  <c r="K486" i="12"/>
  <c r="M486" i="12"/>
  <c r="O486" i="12"/>
  <c r="Q486" i="12"/>
  <c r="Q473" i="12" s="1"/>
  <c r="V486" i="12"/>
  <c r="G493" i="12"/>
  <c r="I493" i="12"/>
  <c r="I492" i="12" s="1"/>
  <c r="K493" i="12"/>
  <c r="M493" i="12"/>
  <c r="O493" i="12"/>
  <c r="Q493" i="12"/>
  <c r="Q492" i="12" s="1"/>
  <c r="V493" i="12"/>
  <c r="G503" i="12"/>
  <c r="M503" i="12" s="1"/>
  <c r="I503" i="12"/>
  <c r="K503" i="12"/>
  <c r="K492" i="12" s="1"/>
  <c r="O503" i="12"/>
  <c r="Q503" i="12"/>
  <c r="V503" i="12"/>
  <c r="V492" i="12" s="1"/>
  <c r="G513" i="12"/>
  <c r="I513" i="12"/>
  <c r="K513" i="12"/>
  <c r="M513" i="12"/>
  <c r="O513" i="12"/>
  <c r="Q513" i="12"/>
  <c r="V513" i="12"/>
  <c r="G523" i="12"/>
  <c r="M523" i="12" s="1"/>
  <c r="I523" i="12"/>
  <c r="K523" i="12"/>
  <c r="O523" i="12"/>
  <c r="O492" i="12" s="1"/>
  <c r="Q523" i="12"/>
  <c r="V523" i="12"/>
  <c r="I528" i="12"/>
  <c r="Q528" i="12"/>
  <c r="G529" i="12"/>
  <c r="G528" i="12" s="1"/>
  <c r="I529" i="12"/>
  <c r="K529" i="12"/>
  <c r="K528" i="12" s="1"/>
  <c r="O529" i="12"/>
  <c r="O528" i="12" s="1"/>
  <c r="Q529" i="12"/>
  <c r="V529" i="12"/>
  <c r="V528" i="12" s="1"/>
  <c r="G556" i="12"/>
  <c r="I556" i="12"/>
  <c r="K556" i="12"/>
  <c r="M556" i="12"/>
  <c r="O556" i="12"/>
  <c r="Q556" i="12"/>
  <c r="V556" i="12"/>
  <c r="G558" i="12"/>
  <c r="G559" i="12"/>
  <c r="I559" i="12"/>
  <c r="I558" i="12" s="1"/>
  <c r="K559" i="12"/>
  <c r="M559" i="12"/>
  <c r="O559" i="12"/>
  <c r="Q559" i="12"/>
  <c r="Q558" i="12" s="1"/>
  <c r="V559" i="12"/>
  <c r="G562" i="12"/>
  <c r="M562" i="12" s="1"/>
  <c r="I562" i="12"/>
  <c r="K562" i="12"/>
  <c r="K558" i="12" s="1"/>
  <c r="O562" i="12"/>
  <c r="Q562" i="12"/>
  <c r="V562" i="12"/>
  <c r="V558" i="12" s="1"/>
  <c r="G568" i="12"/>
  <c r="I568" i="12"/>
  <c r="K568" i="12"/>
  <c r="M568" i="12"/>
  <c r="O568" i="12"/>
  <c r="Q568" i="12"/>
  <c r="V568" i="12"/>
  <c r="G573" i="12"/>
  <c r="M573" i="12" s="1"/>
  <c r="I573" i="12"/>
  <c r="K573" i="12"/>
  <c r="O573" i="12"/>
  <c r="O558" i="12" s="1"/>
  <c r="Q573" i="12"/>
  <c r="V573" i="12"/>
  <c r="G579" i="12"/>
  <c r="I579" i="12"/>
  <c r="K579" i="12"/>
  <c r="M579" i="12"/>
  <c r="O579" i="12"/>
  <c r="Q579" i="12"/>
  <c r="V579" i="12"/>
  <c r="K584" i="12"/>
  <c r="V584" i="12"/>
  <c r="G585" i="12"/>
  <c r="I585" i="12"/>
  <c r="I584" i="12" s="1"/>
  <c r="K585" i="12"/>
  <c r="M585" i="12"/>
  <c r="O585" i="12"/>
  <c r="Q585" i="12"/>
  <c r="Q584" i="12" s="1"/>
  <c r="V585" i="12"/>
  <c r="G587" i="12"/>
  <c r="G584" i="12" s="1"/>
  <c r="I587" i="12"/>
  <c r="K587" i="12"/>
  <c r="O587" i="12"/>
  <c r="O584" i="12" s="1"/>
  <c r="Q587" i="12"/>
  <c r="V587" i="12"/>
  <c r="AE590" i="12"/>
  <c r="AF590" i="12"/>
  <c r="I20" i="1"/>
  <c r="I19" i="1"/>
  <c r="I18" i="1"/>
  <c r="I17" i="1"/>
  <c r="I16" i="1"/>
  <c r="I64" i="1"/>
  <c r="J63" i="1" s="1"/>
  <c r="F42" i="1"/>
  <c r="G23" i="1" s="1"/>
  <c r="G42" i="1"/>
  <c r="G25" i="1" s="1"/>
  <c r="H42" i="1"/>
  <c r="I42" i="1"/>
  <c r="J41" i="1" s="1"/>
  <c r="I41" i="1"/>
  <c r="I39" i="1"/>
  <c r="J53" i="1" l="1"/>
  <c r="J55" i="1"/>
  <c r="J50" i="1"/>
  <c r="J59" i="1"/>
  <c r="J51" i="1"/>
  <c r="J54" i="1"/>
  <c r="J56" i="1"/>
  <c r="J62" i="1"/>
  <c r="J52" i="1"/>
  <c r="J49" i="1"/>
  <c r="J57" i="1"/>
  <c r="J58" i="1"/>
  <c r="J60" i="1"/>
  <c r="J61" i="1"/>
  <c r="I40" i="1"/>
  <c r="A27" i="1"/>
  <c r="A28" i="1" s="1"/>
  <c r="G28" i="1" s="1"/>
  <c r="G27" i="1" s="1"/>
  <c r="G29" i="1" s="1"/>
  <c r="M558" i="12"/>
  <c r="M99" i="12"/>
  <c r="M492" i="12"/>
  <c r="M473" i="12"/>
  <c r="M529" i="12"/>
  <c r="M528" i="12" s="1"/>
  <c r="G473" i="12"/>
  <c r="M467" i="12"/>
  <c r="M460" i="12" s="1"/>
  <c r="M449" i="12"/>
  <c r="M448" i="12" s="1"/>
  <c r="G440" i="12"/>
  <c r="M282" i="12"/>
  <c r="M281" i="12" s="1"/>
  <c r="M223" i="12"/>
  <c r="M222" i="12" s="1"/>
  <c r="G215" i="12"/>
  <c r="G99" i="12"/>
  <c r="M95" i="12"/>
  <c r="M94" i="12" s="1"/>
  <c r="M66" i="12"/>
  <c r="M56" i="12" s="1"/>
  <c r="G492" i="12"/>
  <c r="M587" i="12"/>
  <c r="M584" i="12" s="1"/>
  <c r="J40" i="1"/>
  <c r="J39" i="1"/>
  <c r="J42" i="1" s="1"/>
  <c r="I2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2B541721-A6D7-4365-AB9A-F2C1BDAA02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BA4B8A1-B3AD-49B4-B3A2-8AEE4B2B89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<sst xmlns="http://schemas.openxmlformats.org/spreadsheetml/2006/main" count="1654" uniqueCount="581">
  <si>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</si>
  <si>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</si>
  <si>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</si>
  <si>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</si>
  <si>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</si>
  <si>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</si>
  <si>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</si>
  <si>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</si>
  <si>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</si>
  <si>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</si>
  <si>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</si>
  <si>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</si>
  <si>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</si>
  <si>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</si>
  <si>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</si>
  <si>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</si>
  <si>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</si>
  <si>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</si>
  <si>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</si>
  <si>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</si>
  <si>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</si>
  <si>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</si>
  <si>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</si>
  <si>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</si>
  <si>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</si>
  <si>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</si>
  <si>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</si>
  <si>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</si>
  <si>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</si>
  <si>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</si>
  <si>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</si>
  <si>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</si>
  <si>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</si>
  <si>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</si>
  <si>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</si>
  <si>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</si>
  <si>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</si>
  <si>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</si>
  <si>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</si>
  <si>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</si>
  <si>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</si>
  <si>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</si>
  <si>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</si>
  <si>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</si>
  <si>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Stavební část</t>
  </si>
  <si>
    <t>Výměna oken</t>
  </si>
  <si>
    <t>Objekt:</t>
  </si>
  <si>
    <t>Rozpočet:</t>
  </si>
  <si>
    <t>sdfsdf</t>
  </si>
  <si>
    <t>KJ 2018/01</t>
  </si>
  <si>
    <t>Město Český Krumlov</t>
  </si>
  <si>
    <t>náměstí Svornosti 1</t>
  </si>
  <si>
    <t>Český Krumlov-Vnitřní Město</t>
  </si>
  <si>
    <t>38101</t>
  </si>
  <si>
    <t>00245836</t>
  </si>
  <si>
    <t>CZ00245836</t>
  </si>
  <si>
    <t>Jandourek Karel, Ing.</t>
  </si>
  <si>
    <t>Latrán 83</t>
  </si>
  <si>
    <t>Český Krumlov-Latrán</t>
  </si>
  <si>
    <t>40702511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</si>
  <si>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</si>
  <si>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</si>
  <si>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</si>
  <si>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</si>
  <si>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</si>
  <si>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</si>
  <si>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</si>
  <si>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64</t>
  </si>
  <si>
    <t>Výplně otvorů</t>
  </si>
  <si>
    <t>900</t>
  </si>
  <si>
    <t>HZS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</si>
  <si>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</si>
  <si>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</si>
  <si>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</si>
  <si>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</si>
  <si>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</si>
  <si>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</si>
  <si>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</si>
  <si>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</si>
  <si>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</si>
  <si>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</si>
  <si>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</si>
  <si>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</si>
  <si>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</si>
  <si>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</si>
  <si>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</si>
  <si>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</si>
  <si>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</si>
  <si>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</si>
  <si>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</si>
  <si>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</si>
  <si>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</si>
  <si>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</si>
  <si>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</si>
  <si>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</si>
  <si>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</si>
  <si>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</si>
  <si>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</si>
  <si>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</si>
  <si>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</si>
  <si>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</si>
  <si>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</si>
  <si>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</si>
  <si>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</si>
  <si>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</si>
  <si>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</si>
  <si>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</si>
  <si>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</si>
  <si>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</si>
  <si>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</si>
  <si>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</si>
  <si>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</si>
  <si>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</si>
  <si>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</si>
  <si>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</si>
  <si>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</si>
  <si>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</si>
  <si>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</si>
  <si>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</si>
  <si>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</si>
  <si>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</si>
  <si>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</si>
  <si>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</si>
  <si>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612409991R00</t>
  </si>
  <si>
    <t>Začištění omítek kolem oken, dveří a obkladů apod. maltou vápenou</t>
  </si>
  <si>
    <t>m</t>
  </si>
  <si>
    <t>801-4</t>
  </si>
  <si>
    <t>RTS 18/ I</t>
  </si>
  <si>
    <t>POL1_</t>
  </si>
  <si>
    <t xml:space="preserve">Přehled výplní : </t>
  </si>
  <si>
    <t>VV</t>
  </si>
  <si>
    <t xml:space="preserve">začištění omítek okolo okna - interiér : </t>
  </si>
  <si>
    <t>okno č.1 - sklep - 500x500 mm : 0,5*4</t>
  </si>
  <si>
    <t>okno č.2 - sklep - 800x600 mm : 0,8*2+0,6*2</t>
  </si>
  <si>
    <t>okno č.3 - sklep - 800x750 mm : 4*(0,8*2+0,75*2)</t>
  </si>
  <si>
    <t>okno č.4 - sklep - 1000x610 mm : 1*2+0,61*2</t>
  </si>
  <si>
    <t>okno č.5 - sklep - 1090x740 mm : 2*(1,09*2+0,74*2)</t>
  </si>
  <si>
    <t>okno č.6 - přízemí - 550x1490 mm : 2*(0,55+1,49*2)</t>
  </si>
  <si>
    <t>okno č.7 - přízemí - 730x1530 mm : 2*(0,73+1,53*2)</t>
  </si>
  <si>
    <t>okno č.8 - patro - 3x(980x1700) mm : 3,2+1,7*2</t>
  </si>
  <si>
    <t>okno č.9 - patro - 980x1700 mm : 0,98+1,7*2</t>
  </si>
  <si>
    <t>okno č.10 - přízemí - 1290x1570 mm : 1,29+1,57*2</t>
  </si>
  <si>
    <t>okno č.11 - patro - 570x2060 mm : 2*(0,57+2,06*2)</t>
  </si>
  <si>
    <t>okno č.12 - patro - 740x2020 mm : 2*(0,74+2,02*2)</t>
  </si>
  <si>
    <t>okno č.13 - patro - 1300x2060 mm : 6*(1,3+2,06*2)</t>
  </si>
  <si>
    <t>okno č.14 - patro - 1500x2060 mm : 4*(1,5+2,06*2)</t>
  </si>
  <si>
    <t>okno č.15.1 - patro - 2030x2000 mm : 2,03+2*2</t>
  </si>
  <si>
    <t>okno č.15.2 - přízemí - 1930x2050 mm : 1,93+2,05*2</t>
  </si>
  <si>
    <t>okno č.16 - přízemí - 930x2670 mm : 6*(0,93+2,67*2)</t>
  </si>
  <si>
    <t>okno č.17 - přízemí - 1250x2630 mm : 3*(1,25+2,63*2)</t>
  </si>
  <si>
    <t>okno č.18 - přízemí - 1470x2380 mm : 3*(1,47+2,38*2)</t>
  </si>
  <si>
    <t>okno č.19 - přízemí - 1980x2670 mm : 1,98+2,67*2</t>
  </si>
  <si>
    <t>balkonové dveře č.22 - podkroví - 870x2170 mm : 0,87+2,17*2</t>
  </si>
  <si>
    <t>stěna č.23 - patro : 2,41+2,93*2</t>
  </si>
  <si>
    <t>Mezisoučet</t>
  </si>
  <si>
    <t xml:space="preserve">začištění omítek okolo okna - exteriér : </t>
  </si>
  <si>
    <t>okno č.7 - přízemí - 730x1530 mm : 4*(0,73+1,53*2)</t>
  </si>
  <si>
    <t>okno č.13 - patro - 1300x2060 mm : 8*(1,3+2,06*2)</t>
  </si>
  <si>
    <t>okno č.17 - přízemí - 1250x2630 mm : 6*(1,25+2,63*2)</t>
  </si>
  <si>
    <t>balkonové dveře č.21 - patro - 990x2170 mm : 2*(0,99+2,17*2)</t>
  </si>
  <si>
    <t>SPU</t>
  </si>
  <si>
    <t>648952421R00</t>
  </si>
  <si>
    <t>Osazení parapetních desek dřevěných šířkky přes 250 do 500 mm</t>
  </si>
  <si>
    <t>801-1</t>
  </si>
  <si>
    <t>na montážní pěnu, zapravení omítky pod parapetem, těsnění spáry mezi parapetem a rámem okna, dodávka silikonu.</t>
  </si>
  <si>
    <t>SPI</t>
  </si>
  <si>
    <t xml:space="preserve">včetně nátěru dle PD : </t>
  </si>
  <si>
    <t>okno č.13 - patro - dl.1,4 m - hl.460 mm : 1,4*4</t>
  </si>
  <si>
    <t>okno č.14 - patro - dl.1,6 m - hl.450 mm : 1,6*2</t>
  </si>
  <si>
    <t>okno č.19 - přízemí - dl.2,1m - hl.420 mm : 2</t>
  </si>
  <si>
    <t>okno č.20 - podkroví - dl.1,6 m - hl.400 mm : 1,6*2</t>
  </si>
  <si>
    <t>648951411RT2</t>
  </si>
  <si>
    <t>Osazení parapetních desek dřevěných včetně dodávky parapetní desky_x000D_
 šířky 200 mm</t>
  </si>
  <si>
    <t>okno č.8 - patro dl.3,2 - hl.160 mm : 3,2</t>
  </si>
  <si>
    <t>okno č.9 - patro - dl.1 m - hl.180 mm : 1</t>
  </si>
  <si>
    <t>648952421RT2</t>
  </si>
  <si>
    <t>Osazení parapetních desek dřevěných včetně dodávky parapetní desky_x000D_
 šířky 300 mm</t>
  </si>
  <si>
    <t>okno č.7 - přízemí - dl.0,8 m - hl.270 mm - 2 ks : 2*0,8</t>
  </si>
  <si>
    <t>okno č.10 - přízemí - dl.1,3 m - hl.270 mm : 1,3</t>
  </si>
  <si>
    <t>okno č.11 - patro - dl.0,6 m - hl.270 mm : 0,6*2</t>
  </si>
  <si>
    <t>okno č.12 - patro - dl.0,8 m - hl.270 mm : 0,8*2</t>
  </si>
  <si>
    <t>okno č.13 - patro - dl.1,4 m - hl.270 mm : 1,4*2</t>
  </si>
  <si>
    <t>okno č.14 - patro - dl.1,6 m - hl.300 mm : 1,6*2</t>
  </si>
  <si>
    <t>okno č.15.2 - patro - dl.2 m - hl.300 mm : 1,6*2</t>
  </si>
  <si>
    <t>okno č.17 - přízemí - dl.1,4 m - hl.260 mm : 3*1,4</t>
  </si>
  <si>
    <t>611-01</t>
  </si>
  <si>
    <t>Deska parapetní smrkové dřevo šířka 40-50 cm - jádro smrkové dřevo. včetně nátěru dle PD</t>
  </si>
  <si>
    <t>Vlastní</t>
  </si>
  <si>
    <t>Indiv</t>
  </si>
  <si>
    <t>POL3_</t>
  </si>
  <si>
    <t>ztrátné 5% : 14*0,05</t>
  </si>
  <si>
    <t>909      R00</t>
  </si>
  <si>
    <t>Hzs-nezmeritelne stavebni prace</t>
  </si>
  <si>
    <t>h</t>
  </si>
  <si>
    <t>Prav.M</t>
  </si>
  <si>
    <t>POL10_</t>
  </si>
  <si>
    <t>práce soivisející s demontáží oken - příprava pro osazení - začištění a zabroušení, apod. : 10</t>
  </si>
  <si>
    <t>sanace skrytých prvků - části dřevěných prvkůostění a parapety, apod. : 15</t>
  </si>
  <si>
    <t>965081712RT1</t>
  </si>
  <si>
    <t>Bourání podlah z keramických dlaždic, tloušťky do 10 mm, plochy do 1 m2</t>
  </si>
  <si>
    <t>m2</t>
  </si>
  <si>
    <t>801-3</t>
  </si>
  <si>
    <t>bez podkladního lože, s jakoukoliv výplní spár</t>
  </si>
  <si>
    <t xml:space="preserve">oprava a doplnění dlažby po osazení okna - vč. dodávky dlažby : </t>
  </si>
  <si>
    <t>balkonové dveře č.21 - patro : 0,1*1</t>
  </si>
  <si>
    <t>balkonové dveře č.22 - podkroví : 0,1*1</t>
  </si>
  <si>
    <t>968061112R00</t>
  </si>
  <si>
    <t>Vyvěšení nebo zavěšení dřevěných křídel oken, plochy do 1,5 m2</t>
  </si>
  <si>
    <t>kus</t>
  </si>
  <si>
    <t>oken, dveří a vrat, s uložením a opětovným zavěšením po provedení stavebních změn,</t>
  </si>
  <si>
    <t>okno č.1 - sklep - 500x500 mm - 1kř : 1</t>
  </si>
  <si>
    <t>okno č.2 - sklep - 800x600 mm - 1kř : 1</t>
  </si>
  <si>
    <t>okno č.3 - sklep - 800x750 mm - 1kř : 4</t>
  </si>
  <si>
    <t>okno č.4 - sklep - 1000x610 mm - 1kř : 1</t>
  </si>
  <si>
    <t>okno č.5 - sklep - 1090x740 mm - 2kř : 2*2</t>
  </si>
  <si>
    <t>okno č.6 - přízemí - 550x1490 mm - 1kř : 2</t>
  </si>
  <si>
    <t>okno č.7 - přízemí - 730x1530 mm - 1kř : 4</t>
  </si>
  <si>
    <t>okno č.11 - patro - 570x2060 mm - 2kř : 2*2</t>
  </si>
  <si>
    <t>okno č.12 - patro - 740x2020 mm - 2kř : 2*2</t>
  </si>
  <si>
    <t>okno č.13 - patro - 1300x2060 mm - 4kř : 8*4</t>
  </si>
  <si>
    <t>okno č.14 - patro - 1500x2060 mm - 4kř : 4*4</t>
  </si>
  <si>
    <t>okno č.16 - přízemí - 930x2670 mm - 2kř : 6*2</t>
  </si>
  <si>
    <t>okno č.17 - přízemí - 1250x2630 mm - 4kř : 6*4</t>
  </si>
  <si>
    <t>okno č.18 - přízemí - 1470x2380 mm - 4kř : 3*4</t>
  </si>
  <si>
    <t>okno č.20 - podkroví - 1480x1470 mm - 2kř : 2*2</t>
  </si>
  <si>
    <t>968061113R00</t>
  </si>
  <si>
    <t>Vyvěšení nebo zavěšení dřevěných křídel oken, plochy přes 1,5 m2</t>
  </si>
  <si>
    <t>okno č.8 - patro - 3x(980x1700) mm - 3x1kř : 3</t>
  </si>
  <si>
    <t>okno č.9 - patro - 980x1700 mm - 1kř : 1</t>
  </si>
  <si>
    <t>okno č.10 - přízemí - 1290x1570 mm - 2kř : 1*2</t>
  </si>
  <si>
    <t>okno č.15.1 - patro - 2030x2000 mm - 4kř : 1*4</t>
  </si>
  <si>
    <t>okno č.15.2 - přízemí - 1930x2050 mm - 4kř : 1*4</t>
  </si>
  <si>
    <t>okno č.19 - přízemí - 1980x2670 mm - 4kř : 1*4</t>
  </si>
  <si>
    <t>okno č.23 - patro - 2410x2930 mm - 5kř : 5</t>
  </si>
  <si>
    <t>968061126R00</t>
  </si>
  <si>
    <t>Vyvěšení nebo zavěšení dřevěných křídel dveří, plochy přes 2 m2</t>
  </si>
  <si>
    <t>balkonové dveře č.21 - patro - 990x2170 mm - 1kř : 2</t>
  </si>
  <si>
    <t>balkonové dveře č.22 - podkroví - 870x2170 mm - 1kř : 1</t>
  </si>
  <si>
    <t>balkonové dveře ve stěně č.23 - patro - 1kř : 1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</si>
  <si>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</si>
  <si>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</si>
  <si>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</si>
  <si>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okno č.1 - sklep - 500x500 mm - 1kř : 0,5*0,5</t>
  </si>
  <si>
    <t>okno č.2 - sklep - 800x600 mm - 1kř : 0,8*0,6</t>
  </si>
  <si>
    <t>okno č.3 - sklep - 800x750 mm - 1kř : 4*0,8*0,75</t>
  </si>
  <si>
    <t>okno č.4 - sklep - 1000x610 mm - 1kř : 1*0,61</t>
  </si>
  <si>
    <t>okno č.5 - sklep - 1090x740 mm - 2kř : 2*1,09*0,74</t>
  </si>
  <si>
    <t>968062245R00</t>
  </si>
  <si>
    <t>Vybourání dřevěných rámů oken jednoduchých, plochy do 2 m2</t>
  </si>
  <si>
    <t>okno č.6 - přízemí - 550x1490 mm - 1kř : 2*0,55*1,94</t>
  </si>
  <si>
    <t>okno č.7 - přízemí - 730x1530 mm - 1kř : 4*0,73*1,53</t>
  </si>
  <si>
    <t>okno č.9 - patro - 980x1700 mm - 1kř : 0,98*1,7</t>
  </si>
  <si>
    <t>okno č.11 - patro - 570x2060 mm - 2kř : 2*0,57*2,06</t>
  </si>
  <si>
    <t>okno č.12 - patro - 740x2020 mm - 2kř : 2*0,74*2,02</t>
  </si>
  <si>
    <t>968062246R00</t>
  </si>
  <si>
    <t>Vybourání dřevěných rámů oken jednoduchých, plochy do 4 m2</t>
  </si>
  <si>
    <t>okno č.10 - přízemí - 1290x1570 mm - 2kř : 1,29*1,57</t>
  </si>
  <si>
    <t>okno č.13 - patro - 1300x2060 mm - 4kř : 8*1,3*2,06</t>
  </si>
  <si>
    <t>okno č.14 - patro - 1500x2060 mm - 4kř : 4*1,5*2,06</t>
  </si>
  <si>
    <t>okno č.16 - přízemí - 930x2670 mm - 2kř : 6*0,93*2,67</t>
  </si>
  <si>
    <t>okno č.17 - přízemí - 1250x2630 mm - 4kř : 6*1,25*2,63</t>
  </si>
  <si>
    <t>okno č.18 - přízemí - 1470x2380 mm - 4kř : 3*1,47*2,38</t>
  </si>
  <si>
    <t>okno č.20 - podkroví - 1480x1470 mm - 2kř : 2*1,48*1,47</t>
  </si>
  <si>
    <t>balkonové dveře č.21 - patro - 990x2170 mm - 1kř : 2*0,99*2,17</t>
  </si>
  <si>
    <t>balkonové dveře č.22 - podkroví - 870x2170 mm - 1kř : 0,87*2,17</t>
  </si>
  <si>
    <t>968062247R00</t>
  </si>
  <si>
    <t>Vybourání dřevěných rámů oken jednoduchých, plochy přes 4 m2</t>
  </si>
  <si>
    <t>okno č.8 - patro - 3x(980x1700) mm - 3x1kř : 3,2*1,7</t>
  </si>
  <si>
    <t>okno č.15.1 - patro - 2030x2000 mm - 4kř : 2,03*2</t>
  </si>
  <si>
    <t>okno č.15.2 - přízemí - 1930x2050 mm - 4kř : 1,93*2,05</t>
  </si>
  <si>
    <t>okno č.19 - přízemí - 1980x2670 mm - 4kř : 1,98*2,67</t>
  </si>
  <si>
    <t>okno č.23 - patro - 2410x2930 mm - 5kř+ dveře : 2,4*2,93</t>
  </si>
  <si>
    <t>968095001R00</t>
  </si>
  <si>
    <t xml:space="preserve">Vybourání vnitřních parapetů dřevěných, šířky do 25 cm,  </t>
  </si>
  <si>
    <t>968095002R00</t>
  </si>
  <si>
    <t xml:space="preserve">Vybourání vnitřních parapetů dřevěných, šířky do 50 cm,  </t>
  </si>
  <si>
    <t>okno č.16 - přízemí - dl.1 m - hl.290 mm : 6*1</t>
  </si>
  <si>
    <t>978059511R00</t>
  </si>
  <si>
    <t>Odsekání a odebrání obkladů stěn z obkládaček vnitřních z jakýchkoliv materiálů, plochy do 1 m2</t>
  </si>
  <si>
    <t>včetně otlučení podkladní omítky až na zdivo,</t>
  </si>
  <si>
    <t xml:space="preserve">odsekání obklad pro nový obklad parapetu a ostění po osazení nového okna : </t>
  </si>
  <si>
    <t>okno č.6 - přízemí - dl. cca 0,7 m, hl.270 mm : 0,7*2*0,27</t>
  </si>
  <si>
    <t>okno č.7 - přízemí - dl. cca 1,6 m, hl.270 mm : (1,6*2*2+0,9*2)*0,27</t>
  </si>
  <si>
    <t>okno č.13 - patro - dl. cca 2,1 m, hl.240 mm : (2,4*2+1,5*2)*0,24</t>
  </si>
  <si>
    <t>okno č.15.1 - patro - dl. cca 2,1 m, hl.190 mm : (2*2+2,03)*0,19</t>
  </si>
  <si>
    <t>okno č.18 - přízemí - dl. cca 2,4 m, hl. 200 mm : (3*2,4*2+3*1,3)*0,2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</si>
  <si>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</si>
  <si>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</si>
  <si>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</si>
  <si>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POL7_</t>
  </si>
  <si>
    <t>oborů 801, 803, 811 a 812</t>
  </si>
  <si>
    <t xml:space="preserve">Hmotnosti z položek s pořadovými čísly: : </t>
  </si>
  <si>
    <t xml:space="preserve">1,2,3,4,5,11,12,13,14, : </t>
  </si>
  <si>
    <t>Součet: : 2,54799</t>
  </si>
  <si>
    <t>764510210RT2</t>
  </si>
  <si>
    <t>Oplechování parapetů z měděného plechu výroba a montáž včetně rohů_x000D_
 rš 100 mm</t>
  </si>
  <si>
    <t>800-764</t>
  </si>
  <si>
    <t xml:space="preserve">překrytí spáry mezi rámem okna a kamenným ostěním, nebo spáry u balkonvých dveří : </t>
  </si>
  <si>
    <t xml:space="preserve">vše rš 100 mm : </t>
  </si>
  <si>
    <t>okno č.1 - sklep - 500x500 mm : 0,55</t>
  </si>
  <si>
    <t>okno č.2 - sklep - 800x600 mm : 0,85</t>
  </si>
  <si>
    <t>okno č.3 - sklep - 800x750 mm : 4*0,85</t>
  </si>
  <si>
    <t>okno č.4 - sklep - 1000x610 mm : 1,1</t>
  </si>
  <si>
    <t>okno č.5 - sklep - 1090x740 mm : 2*1,2</t>
  </si>
  <si>
    <t>okno č.6 - přízemí - 550x1490 mm : 2*0,65</t>
  </si>
  <si>
    <t>okno č.7 - přízemí - 730x1530 mm : 4*0,85</t>
  </si>
  <si>
    <t>okno č.10 - přízemí - 1290x1570 mm : 1,4</t>
  </si>
  <si>
    <t>okno č.15.2 - přízemí - 1930x2050 mm : 2</t>
  </si>
  <si>
    <t>okno č.16 - přízemí - 930x2670 mm : 6*1,05</t>
  </si>
  <si>
    <t>okno č.17 - přízemí - 1250x2630 mm : 6*1,4</t>
  </si>
  <si>
    <t>okno č.18 - přízemí - 1470x2380 mm : 3*1,6</t>
  </si>
  <si>
    <t>okno č.19 - přízemí - 1980x2670 mm : 1*2,05</t>
  </si>
  <si>
    <t>balkonové dveře č.21 - patro - 990x2170 mm : 2*1,1</t>
  </si>
  <si>
    <t>balkonové dveře č.22 - podkroví - 870x2170 mm : 1*1</t>
  </si>
  <si>
    <t>balkonové dveře ve stěně č.23 - patro : 2,7</t>
  </si>
  <si>
    <t>764510220RT2</t>
  </si>
  <si>
    <t>Oplechování parapetů z měděného plechu výroba a montáž včetně rohů_x000D_
 rš 160 mm</t>
  </si>
  <si>
    <t>okno č.20 - podkroví - 1480x1470 mm - rš 150 mm : 1,55*2</t>
  </si>
  <si>
    <t>764510230RT2</t>
  </si>
  <si>
    <t>Oplechování parapetů z měděného plechu výroba a montáž včetně rohů_x000D_
 rš 200 mm</t>
  </si>
  <si>
    <t>okno č.9 - patro - 980x1700 mm - rš 200 mm : 1,3</t>
  </si>
  <si>
    <t>764510240RT2</t>
  </si>
  <si>
    <t>Oplechování parapetů z měděného plechu výroba a montáž včetně rohů_x000D_
 rš 250 mm</t>
  </si>
  <si>
    <t>okno č.8 - patro - 3x(980x1700) mm - rš 250 mm : 3,2</t>
  </si>
  <si>
    <t>okno č.11 - patro - 570x2060 mm - rš 250 mm : 0,62*2</t>
  </si>
  <si>
    <t>okno č.12 - patro - 740x2020 mm - rš 250 mm : 0,8*2</t>
  </si>
  <si>
    <t>okno č.15.1 - patro - 2030x2000 mm - rš 220 mm : 2,1</t>
  </si>
  <si>
    <t>764510250RT2</t>
  </si>
  <si>
    <t>Oplechování parapetů z měděného plechu výroba a montáž včetně rohů_x000D_
 rš 330 mm</t>
  </si>
  <si>
    <t>okno č.13 - patro - 1300x2060 mm - rš 280 mm : 1,35*8</t>
  </si>
  <si>
    <t>okno č.14 - patro - 1500x2060 mm - rš 270 mm : 1,55*4</t>
  </si>
  <si>
    <t>764410850R00</t>
  </si>
  <si>
    <t>Demontáž oplechování parapetů rš od 100 do 330 mm</t>
  </si>
  <si>
    <t>okno č.8 - patro - 3x(980x1700) mm : 3,2</t>
  </si>
  <si>
    <t>okno č.9 - patro - 980x1700 mm : 1,3</t>
  </si>
  <si>
    <t>okno č.11 - patro - 570x2060 mm : 0,62*2</t>
  </si>
  <si>
    <t>okno č.12 - patro - 740x2020 mm : 0,8*2</t>
  </si>
  <si>
    <t>okno č.14 - patro - 1500x2060 mm : 1,55*4</t>
  </si>
  <si>
    <t>okno č.13 - patro - 1300x2060 mm : 1,35*8</t>
  </si>
  <si>
    <t>okno č.15.1 - patro - 2030x2000 mm : 2,1</t>
  </si>
  <si>
    <t>okno č.20 - podkroví - 1480x1470 mm : 1,55*2</t>
  </si>
  <si>
    <t>998764102R00</t>
  </si>
  <si>
    <t>Přesun hmot pro konstrukce klempířské v objektech výšky do 12 m</t>
  </si>
  <si>
    <t>50 m vodorovně</t>
  </si>
  <si>
    <t xml:space="preserve">19,20,21,22,23, : </t>
  </si>
  <si>
    <t>Součet: : 0,11366</t>
  </si>
  <si>
    <t>766601211RT3</t>
  </si>
  <si>
    <t xml:space="preserve">Těsnění připojovací spáry spára ostění, interiér - fólie parotěsná šířky 100 mm samolepicí, výplň PU pěnou, exteriér - páska paropropustná šířky 20 mm, tl. 3/15 mm expanzní,  </t>
  </si>
  <si>
    <t>800-766</t>
  </si>
  <si>
    <t xml:space="preserve">překrytí spáry mezi rámem okna a kamenným ostěním : </t>
  </si>
  <si>
    <t>okno č.1 - sklep - 500x500 mm : 0,5*3</t>
  </si>
  <si>
    <t>okno č.2 - sklep - 800x600 mm : 0,8+0,6*2</t>
  </si>
  <si>
    <t>okno č.3 - sklep - 800x750 mm : 4*(0,8+0,75*2)</t>
  </si>
  <si>
    <t>okno č.4 - sklep - 1000x610 mm : 1+0,61*2</t>
  </si>
  <si>
    <t>okno č.5 - sklep - 1090x740 mm : 2*(1,09+0,74*2)</t>
  </si>
  <si>
    <t>okno č.20 - podkroví - 1480x1470 mm : 2*(1,48+1,47*2)</t>
  </si>
  <si>
    <t>766601229RT3</t>
  </si>
  <si>
    <t>Těsnění připojovací spáry spára parapetu, interiér - fólie parotěsná šířky 100 mm samolepicí, výplň PU pěnou, exteriér - fólie paropropustná šířky 100 mm samolepicí, expanzní páska š. 20 mm pod rám a pod vnější parapet</t>
  </si>
  <si>
    <t>stěna č.23 - patro : 2,7</t>
  </si>
  <si>
    <t>766711001R00</t>
  </si>
  <si>
    <t xml:space="preserve">Montáž otvorových prvků plastových oken a balkonových dveří,  </t>
  </si>
  <si>
    <t>okno č.1 - sklep - 500x500 mm - 1kř : 0,5*4</t>
  </si>
  <si>
    <t>okno č.2 - sklep - 800x600 mm - 1kř : 0,8*2+0,6*2</t>
  </si>
  <si>
    <t>okno č.3 - sklep - 800x750 mm - 1kř : 4*(0,8*2+0,75*2)</t>
  </si>
  <si>
    <t>okno č.4 - sklep - 1000x610 mm - 1kř : 1*2+0,61*2</t>
  </si>
  <si>
    <t>okno č.5 - sklep - 1090x740 mm - 2kř : 2*(1,09*2+0,74*2)</t>
  </si>
  <si>
    <t>okno č.6 - přízemí - 550x1490 mm - 1kř : 2*(0,55*2+1,49*2)</t>
  </si>
  <si>
    <t>okno č.7 - přízemí - 730x1530 mm - 1kř : 4*(0,73*2+0,153*2)</t>
  </si>
  <si>
    <t>okno č.8 - patro - 3x(980x1700) mm - 3x1kř : 3*(0,98*2+1,7*2)</t>
  </si>
  <si>
    <t>okno č.9 - patro - 980x1700 mm - 1kř : 0,98*2+1,7*2</t>
  </si>
  <si>
    <t>okno č.10 - přízemí - 1290x1570 mm - 2kř : 1,29*2+1,57*2</t>
  </si>
  <si>
    <t>okno č.11 - patro - 570x2060 mm - 2kř : 2*(0,57*2+2,06*2)</t>
  </si>
  <si>
    <t>okno č.12 - patro - 740x2020 mm - 2kř : 2*(0,74*2+2,02*2)</t>
  </si>
  <si>
    <t>okno č.13 - patro - 1300x2060 mm - 4kř : 8*(1,3*2+2,06*2)</t>
  </si>
  <si>
    <t>okno č.14 - patro - 1500x2060 mm - 4kř : 4*(1,5*2+2,06*2)</t>
  </si>
  <si>
    <t>okno č.15.1 - patro - 2030x2000 mm - 4kř : 2,03*2+2*2</t>
  </si>
  <si>
    <t>okno č.15.2 - přízemí - 1930x2050 mm - 4kř : 1,93*2+2,05*2</t>
  </si>
  <si>
    <t>okno č.16 - přízemí - 930x2670 mm - 2kř : 6*(0,93*2+2,67*2)</t>
  </si>
  <si>
    <t>okno č.17 - přízemí - 1250x2630 mm - 4kř : 6*(1,25*2+2,63*2)</t>
  </si>
  <si>
    <t>okno č.18 - přízemí - 1470x2380 mm : 3*(1,47*2+2,38*2)</t>
  </si>
  <si>
    <t>okno č.19 - přízemí - 1980x2670 mm : 1,98*2+2,67*2</t>
  </si>
  <si>
    <t>okno č.20 - podkroví - 1480x1470 mm : 2*(1,48*2+1,47*2)</t>
  </si>
  <si>
    <t>balkonové dveře č.21 - patro - 990x2170 mm : 2*(0,99*2+2,17*2)</t>
  </si>
  <si>
    <t>balkonové dveře č.22 - podkroví - 870x2170 mm : 0,87*2+2,17*2</t>
  </si>
  <si>
    <t>766711031R00</t>
  </si>
  <si>
    <t>Montáž otvorových prvků plastových plastových stěn prosklených,</t>
  </si>
  <si>
    <t>okno č.23 - patro - 2410x2930 mm - 5kř+ dveře : 2,4*2+2,93*2</t>
  </si>
  <si>
    <t>766-01</t>
  </si>
  <si>
    <t>Oprava a doplnění dřevem obkládaných ostění vč. nových nátěrů</t>
  </si>
  <si>
    <t>okno č.8 - patro - 3x(980x1700) mm - 3x1kř : 0,2*(3,2+1,8*2)</t>
  </si>
  <si>
    <t>okno č.9 - patro - 980x1700 mm - 1kř : 0,2*(1,1+1,8*2)</t>
  </si>
  <si>
    <t>okno č.17 - přízemí - 1250x2630 mm - 4kř : 3*(1,4*2+2,8*2)*0,6</t>
  </si>
  <si>
    <t>okno č.20 - podkroví - 1480x1470 mm - 2kř : 2*1,6*0,4</t>
  </si>
  <si>
    <t>balkonové dveře č.21 - patro - 990x2170 mm - 1kř : 2*(1,1+2,3*2)*0,2</t>
  </si>
  <si>
    <t>766-02</t>
  </si>
  <si>
    <t>Demontáž a zpětná montáž sítěk v oknech</t>
  </si>
  <si>
    <t>O-01</t>
  </si>
  <si>
    <t>1 - Okno 500x500 mm, jednoduché, 1kř., s izol. dvojsklem, dovnitř otevíravé, viz přehled výplní, výkresy detailů, výkresy nových oken a dveří, popis viz technická zpráva</t>
  </si>
  <si>
    <t>O-02</t>
  </si>
  <si>
    <t>2 - Okno 800x600 mm, jednoduché, 1kř., s izol. dvojsklem, dovnitř otevíravé, viz přehled výplní, výkresy detailů, výkresy nových oken a dveří, popis viz technická zpráva</t>
  </si>
  <si>
    <t>O-03</t>
  </si>
  <si>
    <t>3 - Okno 800x750 mm, jednoduché, 1kř., s izol. dvojsklem, dovnitř otevíravé, viz přehled výplní, výkresy detailů, výkresy nových oken a dveří, popis viz technická zpráva</t>
  </si>
  <si>
    <t>O-04</t>
  </si>
  <si>
    <t>4 - Okno 1000x610 mm,jednoduché, 2kř. se sloupkem, s izol. dvojsklem, dovnitř otevíravé, viz přehled výplní, výkresy detailů, výkresy nových oken a dveří, popis viz technická zpráva</t>
  </si>
  <si>
    <t>O-05</t>
  </si>
  <si>
    <t>5 - Okno 1090x740 mm,jednoduché, 2kř. se sloupkem, s izol. dvojsklem, dovnitř otevíravé, viz přehled výplní, výkresy detailů, výkresy nových oken a dveří, popis viz technická zpráva</t>
  </si>
  <si>
    <t>O-06</t>
  </si>
  <si>
    <t>6 - Okno 550x1490 mm, jednoduché, 1kř., s izol. dvojsklem, dovnitř otevíravé, viz přehled výplní, výkresy detailů, výkresy nových oken a dveří, popis viz technická zpráva</t>
  </si>
  <si>
    <t>O-07</t>
  </si>
  <si>
    <t>7 - Okno 730x1530 mm, jednoduché, 1kř., s izol. dvojsklem, dovnitř otevíravé nebo sklápěcí, viz přehled výplní, výkresy detailů, výkresy nových oken a dveří, popis viz technická zpráva</t>
  </si>
  <si>
    <t>O-08</t>
  </si>
  <si>
    <t>8 - Okno sestava 3x(980x1700) mm, jednoduché, 1kř., s izol. dvojsklem, dovnitř otevíravé, viz přehled výplní, výkresy detailů, výkresy nových oken a dveří, popis viz technická zpráva</t>
  </si>
  <si>
    <t>O-09</t>
  </si>
  <si>
    <t>9 - Okno 980x1700 mm, jednoduché, 1kř., s izol. dvojsklem, dovnitř otevíravé, viz přehled výplní, výkresy detailů, výkresy nových oken a dveří, popis viz technická zpráva</t>
  </si>
  <si>
    <t>O-10</t>
  </si>
  <si>
    <t>10 - Okno 1290x1570 mm, jednoduché, 2kř. se sloupkem, s izol. dvojsklem, dovnitř otevíravé, viz přehled výplní, výkresy detailů, výkresy nových oken a dveří, popis viz technická zpráva</t>
  </si>
  <si>
    <t>O-11</t>
  </si>
  <si>
    <t>11  - Okno 570x2060 mm, jednoduché, 2kř. s poutcem, s izol. dvojsklem, dovnitř otevíravé, viz přehled výplní, výkresy detailů, výkresy nových oken a dveří, popis viz technická zpráva</t>
  </si>
  <si>
    <t>O-12</t>
  </si>
  <si>
    <t>12 - Okno 740x2020 mm, jednoduché, 2kř. s poutcem, s izol. dvojsklem, dovnitř otevíravé, viz přehled výplní, výkresy detailů, výkresy nových oken a dveří, popis viz technická zpráva</t>
  </si>
  <si>
    <t>O-13</t>
  </si>
  <si>
    <t>13 - Okno 1300x2060 mm, jednoduché, 4kř. s poutcem a sloupkem, s izol. dvojsklem, dovnitř O nebo S, viz přehled výplní, výkresy detailů, výkresy nových oken a dveří, popis viz technická zpráva</t>
  </si>
  <si>
    <t>O-14</t>
  </si>
  <si>
    <t>14 - Okno 1500x2060 mm, jednoduché, 4kř. s poutcem a sloupkem, s izol. dvojsklem, dovnitř O nebo S, viz přehled výplní, výkresy detailů, výkresy nových oken a dveří, popis viz technická zpráva</t>
  </si>
  <si>
    <t>O-15.1</t>
  </si>
  <si>
    <t>15.1 - Okno 2030x2000 mm, jednoduché, 4kř. s poutcem a sloupkem, s izol. dvojsklem, dovnitř O nebo S, viz přehled výplní, výkresy detailů, výkresy nových oken a dveří, popis viz technická zpráva</t>
  </si>
  <si>
    <t>O-15.2</t>
  </si>
  <si>
    <t>15.2 - Okno 1930x2050 mm, jednoduché, 4kř. s poutcem a sloupkem, s izol. dvojsklem, dovnitř O nebo S, viz přehled výplní, výkresy detailů, výkresy nových oken a dveří, popis viz technická zpráva</t>
  </si>
  <si>
    <t>O-16</t>
  </si>
  <si>
    <t>16 - Okno 930x2670 mm, jednoduché, 2kř. s poutcem, s izol. dvojsklem, dovnitř otevíravé, viz přehled výplní, výkresy detailů, výkresy nových oken a dveří, popis viz technická zpráva</t>
  </si>
  <si>
    <t>O-17</t>
  </si>
  <si>
    <t>17 - Okno 1250x2630 mm, jednoduché, 4kř. s poutcem a sloupkem, s izol. dvojsklem, dovnitř otevíravé, viz přehled výplní, výkresy detailů, výkresy nových oken a dveří, popis viz technická zpráva</t>
  </si>
  <si>
    <t>O-18</t>
  </si>
  <si>
    <t>18 - Okno 1470x2380 mm, jednoduché, 4kř. s poutcem a sloupkem, s izol. dvojsklem, dovnitř otevíravé, viz přehled výplní, výkresy detailů, výkresy nových oken a dveří, popis viz technická zpráva</t>
  </si>
  <si>
    <t>O-19</t>
  </si>
  <si>
    <t>19 - Okno 1980x2670 mm, jednoduché, 4kř. s poutcem a sloupkem, s izol. dvojsklem, dovnitř O nebo S, viz přehled výplní, výkresy detailů, výkresy nových oken a dveří, popis viz technická zpráva</t>
  </si>
  <si>
    <t>O-20</t>
  </si>
  <si>
    <t>20 - Okno 1480x1470 mm,jednoduché, 2kř. se sloupkem, s izol. dvojsklem, dovnitř O nebo S, viz přehled výplní, výkresy detailů, výkresy nových oken a dveří, popis viz technická zpráva</t>
  </si>
  <si>
    <t>O-21</t>
  </si>
  <si>
    <t>21 - Dveře balkonové 990x2170 mm, 1kř., jednoduché, s izol.dvojsklem, spodní část plná, dovnitř O, viz přehled výplní, výkresy detailů, výkresy nových oken a dveří, popis viz technická zpráva</t>
  </si>
  <si>
    <t>O-22</t>
  </si>
  <si>
    <t>22 - Dveře balkonové 870x2170 mm, 1kř., jednoduché, s izol.dvojsklem, spodní část plná, dovnitř O, viz přehled výplní, výkresy detailů, výkresy nových oken a dveří, popis viz technická zpráva</t>
  </si>
  <si>
    <t>O-23</t>
  </si>
  <si>
    <t>23 - Proskl.stěna 2410x2930 mm, jednoduchá kce, zaskl.izol.dvojskl., spodní výpl.plné., viz přehled výplní, výkresy detailů, výkresy nových oken a dveří, popis viz technická zpráva</t>
  </si>
  <si>
    <t>O-24</t>
  </si>
  <si>
    <t>24 - Okno oválné cca 1170x1370 mm, 2kř. se stř. sloupkem, celková rapase, nátěr krycí bílý, viz přehled výplní, výkresy detailů, výkresy nových oken a dveří, popis viz technická zpráva</t>
  </si>
  <si>
    <t>O-25</t>
  </si>
  <si>
    <t>25 - Proskl. stěna cca 2200x2300 mm s 10ti 1kř., dovnitř.otv.křídly, celková repase prvku vč.obkladu, viz přehled výplní, výkresy detailů, výkresy nových oken a dveří, popis viz technická zpráva</t>
  </si>
  <si>
    <t>998766102R00</t>
  </si>
  <si>
    <t>Přesun hmot pro konstrukce truhlářské v objektech výšky do 12 m</t>
  </si>
  <si>
    <t xml:space="preserve">27,28,29,30,32,33,34,35,36,37,38,39,40,41,42,43,44,45,46,47,48,49,50,51,52,53,54,55,56,57, : </t>
  </si>
  <si>
    <t>Součet: : 3,34796</t>
  </si>
  <si>
    <t>767-01</t>
  </si>
  <si>
    <t>Celková repase mříží - očistění od starých nátěrů a nový nátěr 2x antikor. černou barvou</t>
  </si>
  <si>
    <t>okno č.1 - sklep - cca 600x600 mm : 0,6*0,6</t>
  </si>
  <si>
    <t>okno č.2 - sklep - 900x700 mm : 0,9*0,7</t>
  </si>
  <si>
    <t>okno č.3 - sklep - 900x850 mm : 4*0,9*0,85</t>
  </si>
  <si>
    <t>okno č.4 - sklep - 1100x700 mm : 1,1*0,6</t>
  </si>
  <si>
    <t>771571906R00</t>
  </si>
  <si>
    <t>Opravy podlah z dlaždic keramických režných nebo glazovaných, velikosti 200 x 100 mm</t>
  </si>
  <si>
    <t>800-771</t>
  </si>
  <si>
    <t>balkonové dveře č.21 - patro : 5</t>
  </si>
  <si>
    <t>balkonové dveře č.22 - podkroví : 5</t>
  </si>
  <si>
    <t>998771102R00</t>
  </si>
  <si>
    <t>Přesun hmot pro podlahy z dlaždic v objektech výšky do 12 m</t>
  </si>
  <si>
    <t xml:space="preserve">60, : </t>
  </si>
  <si>
    <t>Součet: : 0,01820</t>
  </si>
  <si>
    <t>775511952R00</t>
  </si>
  <si>
    <t>Doplnění podlah vlysových lepených včetně dodávky materiálu_x000D_
 do tmele, vlysy tloušťky 21 mm, v ploše přes 0,25 do 1 m2</t>
  </si>
  <si>
    <t>800-775</t>
  </si>
  <si>
    <t>všech druhů a tříd, rybinovitě, palubovitě, šachovitě, bez ohoblování (broušení), bez  olištování, do tmele</t>
  </si>
  <si>
    <t xml:space="preserve">oprava podlahy po osazení okna : </t>
  </si>
  <si>
    <t>balkonové dveře č.21 - patro : 1</t>
  </si>
  <si>
    <t>998775102R00</t>
  </si>
  <si>
    <t>Přesun hmot pro podlahy vlysové a parketové v objektech výšky do 12 m</t>
  </si>
  <si>
    <t xml:space="preserve">62, : </t>
  </si>
  <si>
    <t>Součet: : 0,01770</t>
  </si>
  <si>
    <t>776511820R00</t>
  </si>
  <si>
    <t>Odstranění povlakových podlah z nášlapné plochy lepených, s podložkou, z ploch přes 20 m2</t>
  </si>
  <si>
    <t>okno č.23 - patro - předpoklad vč. očištění podkladu : 3</t>
  </si>
  <si>
    <t>776521100R00</t>
  </si>
  <si>
    <t xml:space="preserve">Lepení povlakových podlah z plastů  Lepení povlakových podlah z plastů - pásy z PVC, montáž,  </t>
  </si>
  <si>
    <t>okno č.23 - patro - předpoklad : 3</t>
  </si>
  <si>
    <t>28410102R</t>
  </si>
  <si>
    <t>linoleum přírodní; podklad juta; v rolích; š = 2 000,0 mm; l = 32 000 mm; tl. 2,50 mm; třída zatížení 23, 34, 42; protiskluzné</t>
  </si>
  <si>
    <t>SPCM</t>
  </si>
  <si>
    <t>okno č.23 - patro - předpoklad : 3*1,05</t>
  </si>
  <si>
    <t>998776102R00</t>
  </si>
  <si>
    <t>Přesun hmot pro podlahy povlakové v objektech výšky do 12 m</t>
  </si>
  <si>
    <t>vodorovně do 50 m</t>
  </si>
  <si>
    <t xml:space="preserve">65,66, : </t>
  </si>
  <si>
    <t>Součet: : 0,00989</t>
  </si>
  <si>
    <t>781310121R00</t>
  </si>
  <si>
    <t>Obkládání ostění do tmele šířky přes 150 do 300 mm</t>
  </si>
  <si>
    <t>i nadpraží z obkladaček pórovinových, keramických, hutných i polohutných, do tmele,</t>
  </si>
  <si>
    <t xml:space="preserve">nový obklad ostění po osazení nového okna : </t>
  </si>
  <si>
    <t>okno č.7 - přízemí - dl. cca 1,6 m, hl.270 mm : (0,9+1,6*2)*2</t>
  </si>
  <si>
    <t>okno č.13 - patro - dl. cca 2,1 m, hl.240 mm : (1,4+2,4*2)*2</t>
  </si>
  <si>
    <t>okno č.15.1 - patro - dl. cca 2,1 m, hl.190 mm : 2,2+2*2</t>
  </si>
  <si>
    <t>okno č.18 - přízemí - dl. cca 2,4 m, hl. 200 mm : 3*(1,6+2,4*2)</t>
  </si>
  <si>
    <t>balkonové dveře č.21 - patro - dl.2,2, hl. 200 mm : 1,1+2,2*2</t>
  </si>
  <si>
    <t>781320121R00</t>
  </si>
  <si>
    <t>Obkládání parapetů do tmele šířky přes 150 do 300 mm</t>
  </si>
  <si>
    <t>z obkladaček pórovinových, keramických, hutných i polohutných, do tmele,</t>
  </si>
  <si>
    <t xml:space="preserve">nový obklad parapetu po osazení nového okna : </t>
  </si>
  <si>
    <t>okno č.6 - přízemí - dl. cca 0,7 m, hl.270 mm : 0,7*2</t>
  </si>
  <si>
    <t>okno č.7 - přízemí - dl. cca 0,9 m, hl.270 mm : 0,9*2</t>
  </si>
  <si>
    <t>okno č.13 - patro - dl. cca 1,5 m, hl.240 mm : 1,5*2</t>
  </si>
  <si>
    <t>okno č.15.1 - patro - dl. cca 2,1 m, hl.190 mm : 2,03</t>
  </si>
  <si>
    <t>okno č.18 - přízemí - dl. cca 2,4 m, hl. 200 mm : 3*1,3</t>
  </si>
  <si>
    <t>597623142R</t>
  </si>
  <si>
    <t>dlažba keramická š = 298 mm; l = 298 mm; h = 8,0 mm; pro interiér; barva šedá; mat; PEI 4</t>
  </si>
  <si>
    <t xml:space="preserve">nový obklad parapetu a ostění po osazení nového okna : </t>
  </si>
  <si>
    <t>okno č.6 - přízemí - dl. cca 0,7 m, hl.270 mm - pouze parapet : 0,7*2*0,27</t>
  </si>
  <si>
    <t>okno č.7 - přízemí - dl. cca 1,6 m, hl.270 mm : (1,6*2*2+0,9*2*2)*0,27</t>
  </si>
  <si>
    <t>okno č.13 - patro - dl. cca 2,1 m, hl.240 mm : (2,4*2*2+1,5*2)*0,24</t>
  </si>
  <si>
    <t>okno č.15.1 - patro - dl. cca 2,1 m, hl.190 mm : (2*2+2,03*2)*0,19</t>
  </si>
  <si>
    <t>okno č.18 - přízemí - dl. cca 2,4 m, hl. 200 mm : (3*2,4*2+3*1,3*2)*0,2</t>
  </si>
  <si>
    <t>prořez 10% : 12,0734*0,1</t>
  </si>
  <si>
    <t>998781102R00</t>
  </si>
  <si>
    <t>Přesun hmot pro obklady keramické v objektech výšky do 12 m</t>
  </si>
  <si>
    <t xml:space="preserve">70, : </t>
  </si>
  <si>
    <t>Součet: : 0,23905</t>
  </si>
  <si>
    <t>784121201R00</t>
  </si>
  <si>
    <t>Příprava povrchu Penetrace (napouštění) podkladu vápená, jednonásobná</t>
  </si>
  <si>
    <t>800-784</t>
  </si>
  <si>
    <t>okno č.1 - sklep - 500x500 mm : 0,5*4*0,3</t>
  </si>
  <si>
    <t>okno č.2 - sklep - 800x600 mm : (0,8*2+0,6*2)*0,3</t>
  </si>
  <si>
    <t>okno č.3 - sklep - 800x750 mm : 4*(0,8*2+0,75*2)*0,3</t>
  </si>
  <si>
    <t>okno č.4 - sklep - 1000x610 mm : (1*2+0,61*2)*0,3</t>
  </si>
  <si>
    <t>okno č.5 - sklep - 1090x740 mm : 2*(1,09*2+0,74*2)*0,3</t>
  </si>
  <si>
    <t>okno č.6 - přízemí - 550x1490 mm : 2*(0,55+1,49*2)*0,45</t>
  </si>
  <si>
    <t>okno č.8 - patro - 3x(980x1700) mm : (3,2+1,7*2)*0,3</t>
  </si>
  <si>
    <t>okno č.9 - patro - 980x1700 mm : (0,98+1,7*2)*0,12</t>
  </si>
  <si>
    <t>okno č.10 - přízemí - 1290x1570 mm : (1,29+1,57*2)*0,4</t>
  </si>
  <si>
    <t>okno č.11 - patro - 570x2060 mm : 2*(0,57+2,06*2)*0,3</t>
  </si>
  <si>
    <t>okno č.12 - patro - 740x2020 mm : 2*(0,74+2,02*2)*0,3</t>
  </si>
  <si>
    <t>okno č.13 - patro - 1300x2060 mm : 2*(1,3+2,06*2)*0,3+4*(1,3+2,06*2)*0,4</t>
  </si>
  <si>
    <t>okno č.14 - patro - 1500x2060 mm : 4*(1,5+2,06*2)*0,4</t>
  </si>
  <si>
    <t>okno č.15.1 - patro - 2030x2000 mm : (2,03+2*2)*0,3</t>
  </si>
  <si>
    <t>okno č.15.2 - přízemí - 1930x2050 mm : (1,93+2,05*2)*0,4</t>
  </si>
  <si>
    <t>okno č.16 - přízemí - 930x2670 mm : 6*(0,93+2,67*2)*0,4</t>
  </si>
  <si>
    <t>okno č.17 - přízemí - 1250x2630 mm : 3*(1,25+2,63*2)*0,4</t>
  </si>
  <si>
    <t>okno č.18 - přízemí - 1470x2380 mm : 3*(1,47+2,38*2)*0,2</t>
  </si>
  <si>
    <t>okno č.19 - přízemí - 1980x2670 mm : (1,98+2,67*2)*0,4</t>
  </si>
  <si>
    <t>balkonové dveře č.22 - podkroví - 870x2170 mm : (0,87+2,17*2)*0,2</t>
  </si>
  <si>
    <t>stěna č.23 - patro : (2,41+2,93*2)*0,2</t>
  </si>
  <si>
    <t>rezerva - ostatní plochy : 200</t>
  </si>
  <si>
    <t>784122112R00</t>
  </si>
  <si>
    <t>Malby vápenné se začištěním  , bílé, dvojnásobné</t>
  </si>
  <si>
    <t>979990001R00</t>
  </si>
  <si>
    <t>Poplatek za skládku stavební suti</t>
  </si>
  <si>
    <t>ostatní suť : 5,24191-3,93871</t>
  </si>
  <si>
    <t>979990162R00</t>
  </si>
  <si>
    <t>Poplatek za skládku suti - dřevo+sklo</t>
  </si>
  <si>
    <t>vybouraná okna : 10,8432*0,041</t>
  </si>
  <si>
    <t>13,6056*0,031</t>
  </si>
  <si>
    <t>91,4644*0,027</t>
  </si>
  <si>
    <t>25,7751*0,023</t>
  </si>
  <si>
    <t>979094111R00</t>
  </si>
  <si>
    <t>Nakládání nebo překládání vybouraných hmot</t>
  </si>
  <si>
    <t>POL8_</t>
  </si>
  <si>
    <t xml:space="preserve">Demontážní hmotnosti z položek s pořadovými čísly: : </t>
  </si>
  <si>
    <t xml:space="preserve">7,11,12,13,14,15,16,17,24,64, : </t>
  </si>
  <si>
    <t>Součet: : 5,01682</t>
  </si>
  <si>
    <t>979081111R00</t>
  </si>
  <si>
    <t>Odvoz suti a vybouraných hmot na skládku do 1 km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</si>
  <si>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</si>
  <si>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</si>
  <si>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</si>
  <si>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</si>
  <si>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Součet: : 100,33645</t>
  </si>
  <si>
    <t>005121 R</t>
  </si>
  <si>
    <t>Zařízení staveniště</t>
  </si>
  <si>
    <t>Soubor</t>
  </si>
  <si>
    <t>POL99_2</t>
  </si>
  <si>
    <t>005122010R</t>
  </si>
  <si>
    <t xml:space="preserve">Provoz objednatele </t>
  </si>
  <si>
    <t>POL99_1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</si>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</sst>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21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20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0" fontId="20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MZRCVRQOwXbA6aGNu4T5r6leLqA76jVwDfpzMJ0+yt9VnFNp10D96m7huD5qKOvB/M7BLLoUUy4CndGMlw5MZA==" saltValue="p0P0GTrb1zw6HhTF+wFjg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36</v>
      </c>
      <c r="B1" s="87" t="s">
        <v>41</v>
      </c>
      <c r="C1" s="88"/>
      <c r="D1" s="88"/>
      <c r="E1" s="88"/>
      <c r="F1" s="88"/>
      <c r="G1" s="88"/>
      <c r="H1" s="88"/>
      <c r="I1" s="88"/>
      <c r="J1" s="89"/>
    </row>
    <row r="2" spans="1:15" ht="36" customHeight="1" x14ac:dyDescent="0.2">
      <c r="A2" s="3"/>
      <c r="B2" s="104" t="s">
        <v>22</v>
      </c>
      <c r="C2" s="105"/>
      <c r="D2" s="106" t="s">
        <v>49</v>
      </c>
      <c r="E2" s="107" t="s">
        <v>45</v>
      </c>
      <c r="F2" s="108"/>
      <c r="G2" s="108"/>
      <c r="H2" s="108"/>
      <c r="I2" s="108"/>
      <c r="J2" s="109"/>
      <c r="O2" s="2"/>
    </row>
    <row r="3" spans="1:15" ht="27" customHeight="1" x14ac:dyDescent="0.2">
      <c r="A3" s="3"/>
      <c r="B3" s="110" t="s">
        <v>46</v>
      </c>
      <c r="C3" s="105"/>
      <c r="D3" s="111" t="s">
        <v>43</v>
      </c>
      <c r="E3" s="112" t="s">
        <v>45</v>
      </c>
      <c r="F3" s="113"/>
      <c r="G3" s="113"/>
      <c r="H3" s="113"/>
      <c r="I3" s="113"/>
      <c r="J3" s="114"/>
    </row>
    <row r="4" spans="1:15" ht="23.25" customHeight="1" x14ac:dyDescent="0.2">
      <c r="A4" s="101">
        <v>4999</v>
      </c>
      <c r="B4" s="115" t="s">
        <v>47</v>
      </c>
      <c r="C4" s="116"/>
      <c r="D4" s="117" t="s">
        <v>43</v>
      </c>
      <c r="E4" s="118" t="s">
        <v>44</v>
      </c>
      <c r="F4" s="119"/>
      <c r="G4" s="119"/>
      <c r="H4" s="119"/>
      <c r="I4" s="119"/>
      <c r="J4" s="120"/>
    </row>
    <row r="5" spans="1:15" ht="24" customHeight="1" x14ac:dyDescent="0.2">
      <c r="A5" s="3"/>
      <c r="B5" s="42" t="s">
        <v>42</v>
      </c>
      <c r="C5" s="4"/>
      <c r="D5" s="121" t="s">
        <v>50</v>
      </c>
      <c r="E5" s="24"/>
      <c r="F5" s="24"/>
      <c r="G5" s="24"/>
      <c r="H5" s="26" t="s">
        <v>40</v>
      </c>
      <c r="I5" s="121" t="s">
        <v>54</v>
      </c>
      <c r="J5" s="10"/>
    </row>
    <row r="6" spans="1:15" ht="15.75" customHeight="1" x14ac:dyDescent="0.2">
      <c r="A6" s="3"/>
      <c r="B6" s="37"/>
      <c r="C6" s="24"/>
      <c r="D6" s="121" t="s">
        <v>51</v>
      </c>
      <c r="E6" s="24"/>
      <c r="F6" s="24"/>
      <c r="G6" s="24"/>
      <c r="H6" s="26" t="s">
        <v>34</v>
      </c>
      <c r="I6" s="121" t="s">
        <v>55</v>
      </c>
      <c r="J6" s="10"/>
    </row>
    <row r="7" spans="1:15" ht="15.75" customHeight="1" x14ac:dyDescent="0.2">
      <c r="A7" s="3"/>
      <c r="B7" s="38"/>
      <c r="C7" s="25"/>
      <c r="D7" s="102" t="s">
        <v>53</v>
      </c>
      <c r="E7" s="122" t="s">
        <v>52</v>
      </c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103" t="s">
        <v>56</v>
      </c>
      <c r="E8" s="4"/>
      <c r="F8" s="4"/>
      <c r="G8" s="41"/>
      <c r="H8" s="26" t="s">
        <v>40</v>
      </c>
      <c r="I8" s="121" t="s">
        <v>59</v>
      </c>
      <c r="J8" s="10"/>
    </row>
    <row r="9" spans="1:15" ht="15.75" hidden="1" customHeight="1" x14ac:dyDescent="0.2">
      <c r="A9" s="3"/>
      <c r="B9" s="3"/>
      <c r="C9" s="4"/>
      <c r="D9" s="103" t="s">
        <v>57</v>
      </c>
      <c r="E9" s="4"/>
      <c r="F9" s="4"/>
      <c r="G9" s="41"/>
      <c r="H9" s="26" t="s">
        <v>34</v>
      </c>
      <c r="I9" s="30"/>
      <c r="J9" s="10"/>
    </row>
    <row r="10" spans="1:15" ht="15.75" hidden="1" customHeight="1" x14ac:dyDescent="0.2">
      <c r="A10" s="3"/>
      <c r="B10" s="47"/>
      <c r="C10" s="25"/>
      <c r="D10" s="124" t="s">
        <v>53</v>
      </c>
      <c r="E10" s="123" t="s">
        <v>58</v>
      </c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125"/>
      <c r="E11" s="125"/>
      <c r="F11" s="125"/>
      <c r="G11" s="125"/>
      <c r="H11" s="26" t="s">
        <v>40</v>
      </c>
      <c r="I11" s="130"/>
      <c r="J11" s="10"/>
    </row>
    <row r="12" spans="1:15" ht="15.75" customHeight="1" x14ac:dyDescent="0.2">
      <c r="A12" s="3"/>
      <c r="B12" s="37"/>
      <c r="C12" s="24"/>
      <c r="D12" s="126"/>
      <c r="E12" s="126"/>
      <c r="F12" s="126"/>
      <c r="G12" s="126"/>
      <c r="H12" s="26" t="s">
        <v>34</v>
      </c>
      <c r="I12" s="130"/>
      <c r="J12" s="10"/>
    </row>
    <row r="13" spans="1:15" ht="15.75" customHeight="1" x14ac:dyDescent="0.2">
      <c r="A13" s="3"/>
      <c r="B13" s="38"/>
      <c r="C13" s="25"/>
      <c r="D13" s="129"/>
      <c r="E13" s="127"/>
      <c r="F13" s="128"/>
      <c r="G13" s="128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32</v>
      </c>
      <c r="C15" s="67"/>
      <c r="D15" s="48"/>
      <c r="E15" s="93"/>
      <c r="F15" s="93"/>
      <c r="G15" s="94"/>
      <c r="H15" s="94"/>
      <c r="I15" s="94" t="s">
        <v>29</v>
      </c>
      <c r="J15" s="95"/>
    </row>
    <row r="16" spans="1:15" ht="23.25" customHeight="1" x14ac:dyDescent="0.2">
      <c r="A16" s="196" t="s">
        <v>24</v>
      </c>
      <c r="B16" s="52" t="s">
        <v>24</v>
      </c>
      <c r="C16" s="53"/>
      <c r="D16" s="54"/>
      <c r="E16" s="80"/>
      <c r="F16" s="81"/>
      <c r="G16" s="80"/>
      <c r="H16" s="81"/>
      <c r="I16" s="80">
        <f>SUMIF(F49:F63,A16,I49:I63)+SUMIF(F49:F63,"PSU",I49:I63)</f>
        <v>0</v>
      </c>
      <c r="J16" s="82"/>
    </row>
    <row r="17" spans="1:10" ht="23.25" customHeight="1" x14ac:dyDescent="0.2">
      <c r="A17" s="196" t="s">
        <v>25</v>
      </c>
      <c r="B17" s="52" t="s">
        <v>25</v>
      </c>
      <c r="C17" s="53"/>
      <c r="D17" s="54"/>
      <c r="E17" s="80"/>
      <c r="F17" s="81"/>
      <c r="G17" s="80"/>
      <c r="H17" s="81"/>
      <c r="I17" s="80">
        <f>SUMIF(F49:F63,A17,I49:I63)</f>
        <v>0</v>
      </c>
      <c r="J17" s="82"/>
    </row>
    <row r="18" spans="1:10" ht="23.25" customHeight="1" x14ac:dyDescent="0.2">
      <c r="A18" s="196" t="s">
        <v>26</v>
      </c>
      <c r="B18" s="52" t="s">
        <v>26</v>
      </c>
      <c r="C18" s="53"/>
      <c r="D18" s="54"/>
      <c r="E18" s="80"/>
      <c r="F18" s="81"/>
      <c r="G18" s="80"/>
      <c r="H18" s="81"/>
      <c r="I18" s="80">
        <f>SUMIF(F49:F63,A18,I49:I63)</f>
        <v>0</v>
      </c>
      <c r="J18" s="82"/>
    </row>
    <row r="19" spans="1:10" ht="23.25" customHeight="1" x14ac:dyDescent="0.2">
      <c r="A19" s="196" t="s">
        <v>94</v>
      </c>
      <c r="B19" s="52" t="s">
        <v>27</v>
      </c>
      <c r="C19" s="53"/>
      <c r="D19" s="54"/>
      <c r="E19" s="80"/>
      <c r="F19" s="81"/>
      <c r="G19" s="80"/>
      <c r="H19" s="81"/>
      <c r="I19" s="80">
        <f>SUMIF(F49:F63,A19,I49:I63)</f>
        <v>0</v>
      </c>
      <c r="J19" s="82"/>
    </row>
    <row r="20" spans="1:10" ht="23.25" customHeight="1" x14ac:dyDescent="0.2">
      <c r="A20" s="196" t="s">
        <v>95</v>
      </c>
      <c r="B20" s="52" t="s">
        <v>28</v>
      </c>
      <c r="C20" s="53"/>
      <c r="D20" s="54"/>
      <c r="E20" s="80"/>
      <c r="F20" s="81"/>
      <c r="G20" s="80"/>
      <c r="H20" s="81"/>
      <c r="I20" s="80">
        <f>SUMIF(F49:F63,A20,I49:I63)</f>
        <v>0</v>
      </c>
      <c r="J20" s="82"/>
    </row>
    <row r="21" spans="1:10" ht="23.25" customHeight="1" x14ac:dyDescent="0.2">
      <c r="A21" s="3"/>
      <c r="B21" s="69" t="s">
        <v>29</v>
      </c>
      <c r="C21" s="70"/>
      <c r="D21" s="71"/>
      <c r="E21" s="83"/>
      <c r="F21" s="96"/>
      <c r="G21" s="83"/>
      <c r="H21" s="96"/>
      <c r="I21" s="83">
        <f>SUM(I16:J20)</f>
        <v>0</v>
      </c>
      <c r="J21" s="84"/>
    </row>
    <row r="22" spans="1:10" ht="33" customHeight="1" x14ac:dyDescent="0.2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/>
      <c r="B23" s="52" t="s">
        <v>12</v>
      </c>
      <c r="C23" s="53"/>
      <c r="D23" s="54"/>
      <c r="E23" s="55">
        <v>15</v>
      </c>
      <c r="F23" s="56" t="s">
        <v>0</v>
      </c>
      <c r="G23" s="78">
        <f>ZakladDPHSniVypocet</f>
        <v>0</v>
      </c>
      <c r="H23" s="79"/>
      <c r="I23" s="79"/>
      <c r="J23" s="57" t="str">
        <f t="shared" ref="J23:J28" si="0">Mena</f>
        <v>CZK</v>
      </c>
    </row>
    <row r="24" spans="1:10" ht="23.25" hidden="1" customHeight="1" x14ac:dyDescent="0.2">
      <c r="A24" s="3"/>
      <c r="B24" s="52" t="s">
        <v>13</v>
      </c>
      <c r="C24" s="53"/>
      <c r="D24" s="54"/>
      <c r="E24" s="55">
        <f>SazbaDPH1</f>
        <v>15</v>
      </c>
      <c r="F24" s="56" t="s">
        <v>0</v>
      </c>
      <c r="G24" s="76">
        <f>I23*E23/100</f>
        <v>0</v>
      </c>
      <c r="H24" s="77"/>
      <c r="I24" s="77"/>
      <c r="J24" s="57" t="str">
        <f t="shared" si="0"/>
        <v>CZK</v>
      </c>
    </row>
    <row r="25" spans="1:10" ht="23.25" customHeight="1" x14ac:dyDescent="0.2">
      <c r="A25" s="3"/>
      <c r="B25" s="52" t="s">
        <v>14</v>
      </c>
      <c r="C25" s="53"/>
      <c r="D25" s="54"/>
      <c r="E25" s="55">
        <v>21</v>
      </c>
      <c r="F25" s="56" t="s">
        <v>0</v>
      </c>
      <c r="G25" s="78">
        <f>ZakladDPHZaklVypocet</f>
        <v>0</v>
      </c>
      <c r="H25" s="79"/>
      <c r="I25" s="79"/>
      <c r="J25" s="57" t="str">
        <f t="shared" si="0"/>
        <v>CZK</v>
      </c>
    </row>
    <row r="26" spans="1:10" ht="23.25" hidden="1" customHeight="1" x14ac:dyDescent="0.2">
      <c r="A26" s="3"/>
      <c r="B26" s="44" t="s">
        <v>15</v>
      </c>
      <c r="C26" s="21"/>
      <c r="D26" s="17"/>
      <c r="E26" s="39">
        <f>SazbaDPH2</f>
        <v>21</v>
      </c>
      <c r="F26" s="40" t="s">
        <v>0</v>
      </c>
      <c r="G26" s="90">
        <f>I25*E25/100</f>
        <v>0</v>
      </c>
      <c r="H26" s="91"/>
      <c r="I26" s="91"/>
      <c r="J26" s="51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3" t="s">
        <v>4</v>
      </c>
      <c r="C27" s="19"/>
      <c r="D27" s="22"/>
      <c r="E27" s="19"/>
      <c r="F27" s="20"/>
      <c r="G27" s="92">
        <f>CenaCelkemBezDPH-(ZakladDPHSni+ZakladDPHZakl)</f>
        <v>0</v>
      </c>
      <c r="H27" s="92"/>
      <c r="I27" s="92"/>
      <c r="J27" s="58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69" t="s">
        <v>23</v>
      </c>
      <c r="C28" s="170"/>
      <c r="D28" s="170"/>
      <c r="E28" s="171"/>
      <c r="F28" s="172"/>
      <c r="G28" s="173">
        <f>IF(A28&gt;50, ROUNDUP(A27, 0), ROUNDDOWN(A27, 0))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3"/>
      <c r="B29" s="169" t="s">
        <v>35</v>
      </c>
      <c r="C29" s="175"/>
      <c r="D29" s="175"/>
      <c r="E29" s="175"/>
      <c r="F29" s="175"/>
      <c r="G29" s="176">
        <f>ZakladDPHSni+DPHSni+ZakladDPHZakl+DPHZakl+Zaokrouhleni</f>
        <v>0</v>
      </c>
      <c r="H29" s="176"/>
      <c r="I29" s="176"/>
      <c r="J29" s="177" t="s">
        <v>62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43240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85" t="s">
        <v>48</v>
      </c>
      <c r="E34" s="86"/>
      <c r="F34" s="29"/>
      <c r="G34" s="85"/>
      <c r="H34" s="86"/>
      <c r="I34" s="86"/>
      <c r="J34" s="34"/>
    </row>
    <row r="35" spans="1:10" ht="12.75" customHeight="1" x14ac:dyDescent="0.2">
      <c r="A35" s="3"/>
      <c r="B35" s="3"/>
      <c r="C35" s="4"/>
      <c r="D35" s="75" t="s">
        <v>2</v>
      </c>
      <c r="E35" s="75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7"/>
    </row>
    <row r="38" spans="1:10" ht="25.5" hidden="1" customHeight="1" x14ac:dyDescent="0.2">
      <c r="A38" s="135" t="s">
        <v>37</v>
      </c>
      <c r="B38" s="139" t="s">
        <v>17</v>
      </c>
      <c r="C38" s="140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60</v>
      </c>
      <c r="C39" s="147"/>
      <c r="D39" s="148"/>
      <c r="E39" s="148"/>
      <c r="F39" s="149">
        <f>'01 01 Pol'!AE590</f>
        <v>0</v>
      </c>
      <c r="G39" s="150">
        <f>'01 01 Pol'!AF590</f>
        <v>0</v>
      </c>
      <c r="H39" s="151"/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5">
        <v>2</v>
      </c>
      <c r="B40" s="154" t="s">
        <v>43</v>
      </c>
      <c r="C40" s="155" t="s">
        <v>45</v>
      </c>
      <c r="D40" s="156"/>
      <c r="E40" s="156"/>
      <c r="F40" s="157">
        <f>'01 01 Pol'!AE590</f>
        <v>0</v>
      </c>
      <c r="G40" s="158">
        <f>'01 01 Pol'!AF590</f>
        <v>0</v>
      </c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5">
        <v>3</v>
      </c>
      <c r="B41" s="161" t="s">
        <v>43</v>
      </c>
      <c r="C41" s="147" t="s">
        <v>44</v>
      </c>
      <c r="D41" s="148"/>
      <c r="E41" s="148"/>
      <c r="F41" s="162">
        <f>'01 01 Pol'!AE590</f>
        <v>0</v>
      </c>
      <c r="G41" s="151">
        <f>'01 01 Pol'!AF590</f>
        <v>0</v>
      </c>
      <c r="H41" s="151"/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5"/>
      <c r="B42" s="163" t="s">
        <v>61</v>
      </c>
      <c r="C42" s="164"/>
      <c r="D42" s="164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7">
        <f>SUMIF(A39:A41,"=1",I39:I41)</f>
        <v>0</v>
      </c>
      <c r="J42" s="168">
        <f>SUMIF(A39:A41,"=1",J39:J41)</f>
        <v>0</v>
      </c>
    </row>
    <row r="46" spans="1:10" ht="15.75" x14ac:dyDescent="0.25">
      <c r="B46" s="178" t="s">
        <v>63</v>
      </c>
    </row>
    <row r="48" spans="1:10" ht="25.5" customHeight="1" x14ac:dyDescent="0.2">
      <c r="A48" s="179"/>
      <c r="B48" s="182" t="s">
        <v>17</v>
      </c>
      <c r="C48" s="182" t="s">
        <v>5</v>
      </c>
      <c r="D48" s="183"/>
      <c r="E48" s="183"/>
      <c r="F48" s="184" t="s">
        <v>64</v>
      </c>
      <c r="G48" s="184"/>
      <c r="H48" s="184"/>
      <c r="I48" s="184" t="s">
        <v>29</v>
      </c>
      <c r="J48" s="184" t="s">
        <v>0</v>
      </c>
    </row>
    <row r="49" spans="1:10" ht="25.5" customHeight="1" x14ac:dyDescent="0.2">
      <c r="A49" s="180"/>
      <c r="B49" s="185" t="s">
        <v>65</v>
      </c>
      <c r="C49" s="186" t="s">
        <v>66</v>
      </c>
      <c r="D49" s="187"/>
      <c r="E49" s="187"/>
      <c r="F49" s="192" t="s">
        <v>24</v>
      </c>
      <c r="G49" s="193"/>
      <c r="H49" s="193"/>
      <c r="I49" s="193">
        <f>'01 01 Pol'!G8</f>
        <v>0</v>
      </c>
      <c r="J49" s="190" t="str">
        <f>IF(I64=0,"",I49/I64*100)</f>
        <v/>
      </c>
    </row>
    <row r="50" spans="1:10" ht="25.5" customHeight="1" x14ac:dyDescent="0.2">
      <c r="A50" s="180"/>
      <c r="B50" s="185" t="s">
        <v>67</v>
      </c>
      <c r="C50" s="186" t="s">
        <v>68</v>
      </c>
      <c r="D50" s="187"/>
      <c r="E50" s="187"/>
      <c r="F50" s="192" t="s">
        <v>24</v>
      </c>
      <c r="G50" s="193"/>
      <c r="H50" s="193"/>
      <c r="I50" s="193">
        <f>'01 01 Pol'!G56</f>
        <v>0</v>
      </c>
      <c r="J50" s="190" t="str">
        <f>IF(I64=0,"",I50/I64*100)</f>
        <v/>
      </c>
    </row>
    <row r="51" spans="1:10" ht="25.5" customHeight="1" x14ac:dyDescent="0.2">
      <c r="A51" s="180"/>
      <c r="B51" s="185" t="s">
        <v>69</v>
      </c>
      <c r="C51" s="186" t="s">
        <v>70</v>
      </c>
      <c r="D51" s="187"/>
      <c r="E51" s="187"/>
      <c r="F51" s="192" t="s">
        <v>24</v>
      </c>
      <c r="G51" s="193"/>
      <c r="H51" s="193"/>
      <c r="I51" s="193">
        <f>'01 01 Pol'!G94</f>
        <v>0</v>
      </c>
      <c r="J51" s="190" t="str">
        <f>IF(I64=0,"",I51/I64*100)</f>
        <v/>
      </c>
    </row>
    <row r="52" spans="1:10" ht="25.5" customHeight="1" x14ac:dyDescent="0.2">
      <c r="A52" s="180"/>
      <c r="B52" s="185" t="s">
        <v>71</v>
      </c>
      <c r="C52" s="186" t="s">
        <v>72</v>
      </c>
      <c r="D52" s="187"/>
      <c r="E52" s="187"/>
      <c r="F52" s="192" t="s">
        <v>24</v>
      </c>
      <c r="G52" s="193"/>
      <c r="H52" s="193"/>
      <c r="I52" s="193">
        <f>'01 01 Pol'!G99</f>
        <v>0</v>
      </c>
      <c r="J52" s="190" t="str">
        <f>IF(I64=0,"",I52/I64*100)</f>
        <v/>
      </c>
    </row>
    <row r="53" spans="1:10" ht="25.5" customHeight="1" x14ac:dyDescent="0.2">
      <c r="A53" s="180"/>
      <c r="B53" s="185" t="s">
        <v>73</v>
      </c>
      <c r="C53" s="186" t="s">
        <v>74</v>
      </c>
      <c r="D53" s="187"/>
      <c r="E53" s="187"/>
      <c r="F53" s="192" t="s">
        <v>24</v>
      </c>
      <c r="G53" s="193"/>
      <c r="H53" s="193"/>
      <c r="I53" s="193">
        <f>'01 01 Pol'!G215</f>
        <v>0</v>
      </c>
      <c r="J53" s="190" t="str">
        <f>IF(I64=0,"",I53/I64*100)</f>
        <v/>
      </c>
    </row>
    <row r="54" spans="1:10" ht="25.5" customHeight="1" x14ac:dyDescent="0.2">
      <c r="A54" s="180"/>
      <c r="B54" s="185" t="s">
        <v>75</v>
      </c>
      <c r="C54" s="186" t="s">
        <v>76</v>
      </c>
      <c r="D54" s="187"/>
      <c r="E54" s="187"/>
      <c r="F54" s="192" t="s">
        <v>25</v>
      </c>
      <c r="G54" s="193"/>
      <c r="H54" s="193"/>
      <c r="I54" s="193">
        <f>'01 01 Pol'!G222</f>
        <v>0</v>
      </c>
      <c r="J54" s="190" t="str">
        <f>IF(I64=0,"",I54/I64*100)</f>
        <v/>
      </c>
    </row>
    <row r="55" spans="1:10" ht="25.5" customHeight="1" x14ac:dyDescent="0.2">
      <c r="A55" s="180"/>
      <c r="B55" s="185" t="s">
        <v>77</v>
      </c>
      <c r="C55" s="186" t="s">
        <v>78</v>
      </c>
      <c r="D55" s="187"/>
      <c r="E55" s="187"/>
      <c r="F55" s="192" t="s">
        <v>25</v>
      </c>
      <c r="G55" s="193"/>
      <c r="H55" s="193"/>
      <c r="I55" s="193">
        <f>'01 01 Pol'!G281</f>
        <v>0</v>
      </c>
      <c r="J55" s="190" t="str">
        <f>IF(I64=0,"",I55/I64*100)</f>
        <v/>
      </c>
    </row>
    <row r="56" spans="1:10" ht="25.5" customHeight="1" x14ac:dyDescent="0.2">
      <c r="A56" s="180"/>
      <c r="B56" s="185" t="s">
        <v>79</v>
      </c>
      <c r="C56" s="186" t="s">
        <v>80</v>
      </c>
      <c r="D56" s="187"/>
      <c r="E56" s="187"/>
      <c r="F56" s="192" t="s">
        <v>25</v>
      </c>
      <c r="G56" s="193"/>
      <c r="H56" s="193"/>
      <c r="I56" s="193">
        <f>'01 01 Pol'!G440</f>
        <v>0</v>
      </c>
      <c r="J56" s="190" t="str">
        <f>IF(I64=0,"",I56/I64*100)</f>
        <v/>
      </c>
    </row>
    <row r="57" spans="1:10" ht="25.5" customHeight="1" x14ac:dyDescent="0.2">
      <c r="A57" s="180"/>
      <c r="B57" s="185" t="s">
        <v>81</v>
      </c>
      <c r="C57" s="186" t="s">
        <v>82</v>
      </c>
      <c r="D57" s="187"/>
      <c r="E57" s="187"/>
      <c r="F57" s="192" t="s">
        <v>25</v>
      </c>
      <c r="G57" s="193"/>
      <c r="H57" s="193"/>
      <c r="I57" s="193">
        <f>'01 01 Pol'!G448</f>
        <v>0</v>
      </c>
      <c r="J57" s="190" t="str">
        <f>IF(I64=0,"",I57/I64*100)</f>
        <v/>
      </c>
    </row>
    <row r="58" spans="1:10" ht="25.5" customHeight="1" x14ac:dyDescent="0.2">
      <c r="A58" s="180"/>
      <c r="B58" s="185" t="s">
        <v>83</v>
      </c>
      <c r="C58" s="186" t="s">
        <v>84</v>
      </c>
      <c r="D58" s="187"/>
      <c r="E58" s="187"/>
      <c r="F58" s="192" t="s">
        <v>25</v>
      </c>
      <c r="G58" s="193"/>
      <c r="H58" s="193"/>
      <c r="I58" s="193">
        <f>'01 01 Pol'!G460</f>
        <v>0</v>
      </c>
      <c r="J58" s="190" t="str">
        <f>IF(I64=0,"",I58/I64*100)</f>
        <v/>
      </c>
    </row>
    <row r="59" spans="1:10" ht="25.5" customHeight="1" x14ac:dyDescent="0.2">
      <c r="A59" s="180"/>
      <c r="B59" s="185" t="s">
        <v>85</v>
      </c>
      <c r="C59" s="186" t="s">
        <v>86</v>
      </c>
      <c r="D59" s="187"/>
      <c r="E59" s="187"/>
      <c r="F59" s="192" t="s">
        <v>25</v>
      </c>
      <c r="G59" s="193"/>
      <c r="H59" s="193"/>
      <c r="I59" s="193">
        <f>'01 01 Pol'!G473</f>
        <v>0</v>
      </c>
      <c r="J59" s="190" t="str">
        <f>IF(I64=0,"",I59/I64*100)</f>
        <v/>
      </c>
    </row>
    <row r="60" spans="1:10" ht="25.5" customHeight="1" x14ac:dyDescent="0.2">
      <c r="A60" s="180"/>
      <c r="B60" s="185" t="s">
        <v>87</v>
      </c>
      <c r="C60" s="186" t="s">
        <v>88</v>
      </c>
      <c r="D60" s="187"/>
      <c r="E60" s="187"/>
      <c r="F60" s="192" t="s">
        <v>25</v>
      </c>
      <c r="G60" s="193"/>
      <c r="H60" s="193"/>
      <c r="I60" s="193">
        <f>'01 01 Pol'!G492</f>
        <v>0</v>
      </c>
      <c r="J60" s="190" t="str">
        <f>IF(I64=0,"",I60/I64*100)</f>
        <v/>
      </c>
    </row>
    <row r="61" spans="1:10" ht="25.5" customHeight="1" x14ac:dyDescent="0.2">
      <c r="A61" s="180"/>
      <c r="B61" s="185" t="s">
        <v>89</v>
      </c>
      <c r="C61" s="186" t="s">
        <v>90</v>
      </c>
      <c r="D61" s="187"/>
      <c r="E61" s="187"/>
      <c r="F61" s="192" t="s">
        <v>25</v>
      </c>
      <c r="G61" s="193"/>
      <c r="H61" s="193"/>
      <c r="I61" s="193">
        <f>'01 01 Pol'!G528</f>
        <v>0</v>
      </c>
      <c r="J61" s="190" t="str">
        <f>IF(I64=0,"",I61/I64*100)</f>
        <v/>
      </c>
    </row>
    <row r="62" spans="1:10" ht="25.5" customHeight="1" x14ac:dyDescent="0.2">
      <c r="A62" s="180"/>
      <c r="B62" s="185" t="s">
        <v>91</v>
      </c>
      <c r="C62" s="186" t="s">
        <v>92</v>
      </c>
      <c r="D62" s="187"/>
      <c r="E62" s="187"/>
      <c r="F62" s="192" t="s">
        <v>93</v>
      </c>
      <c r="G62" s="193"/>
      <c r="H62" s="193"/>
      <c r="I62" s="193">
        <f>'01 01 Pol'!G558</f>
        <v>0</v>
      </c>
      <c r="J62" s="190" t="str">
        <f>IF(I64=0,"",I62/I64*100)</f>
        <v/>
      </c>
    </row>
    <row r="63" spans="1:10" ht="25.5" customHeight="1" x14ac:dyDescent="0.2">
      <c r="A63" s="180"/>
      <c r="B63" s="185" t="s">
        <v>94</v>
      </c>
      <c r="C63" s="186" t="s">
        <v>27</v>
      </c>
      <c r="D63" s="187"/>
      <c r="E63" s="187"/>
      <c r="F63" s="192" t="s">
        <v>94</v>
      </c>
      <c r="G63" s="193"/>
      <c r="H63" s="193"/>
      <c r="I63" s="193">
        <f>'01 01 Pol'!G584</f>
        <v>0</v>
      </c>
      <c r="J63" s="190" t="str">
        <f>IF(I64=0,"",I63/I64*100)</f>
        <v/>
      </c>
    </row>
    <row r="64" spans="1:10" ht="25.5" customHeight="1" x14ac:dyDescent="0.2">
      <c r="A64" s="181"/>
      <c r="B64" s="188" t="s">
        <v>1</v>
      </c>
      <c r="C64" s="188"/>
      <c r="D64" s="189"/>
      <c r="E64" s="189"/>
      <c r="F64" s="194"/>
      <c r="G64" s="195"/>
      <c r="H64" s="195"/>
      <c r="I64" s="195">
        <f>SUM(I49:I63)</f>
        <v>0</v>
      </c>
      <c r="J64" s="191">
        <f>SUM(J49:J63)</f>
        <v>0</v>
      </c>
    </row>
    <row r="65" spans="6:10" x14ac:dyDescent="0.2">
      <c r="F65" s="133"/>
      <c r="G65" s="132"/>
      <c r="H65" s="133"/>
      <c r="I65" s="132"/>
      <c r="J65" s="134"/>
    </row>
    <row r="66" spans="6:10" x14ac:dyDescent="0.2">
      <c r="F66" s="133"/>
      <c r="G66" s="132"/>
      <c r="H66" s="133"/>
      <c r="I66" s="132"/>
      <c r="J66" s="134"/>
    </row>
    <row r="67" spans="6:10" x14ac:dyDescent="0.2">
      <c r="F67" s="133"/>
      <c r="G67" s="132"/>
      <c r="H67" s="133"/>
      <c r="I67" s="132"/>
      <c r="J67" s="134"/>
    </row>
  </sheetData>
  <sheetProtection algorithmName="SHA-512" hashValue="u2kkraMWQWoPsy0j8G1CkjtBWQgWG/abNYxdVP+/ShSjMqaYI/Z/grYqvj+6mMl08TbKJ3TfUIVhbLQtPpgJNg==" saltValue="kWIxYzJilw2myaDIL2/d7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7" t="s">
        <v>6</v>
      </c>
      <c r="B1" s="97"/>
      <c r="C1" s="98"/>
      <c r="D1" s="97"/>
      <c r="E1" s="97"/>
      <c r="F1" s="97"/>
      <c r="G1" s="97"/>
    </row>
    <row r="2" spans="1:7" ht="24.95" customHeight="1" x14ac:dyDescent="0.2">
      <c r="A2" s="73" t="s">
        <v>7</v>
      </c>
      <c r="B2" s="72"/>
      <c r="C2" s="99"/>
      <c r="D2" s="99"/>
      <c r="E2" s="99"/>
      <c r="F2" s="99"/>
      <c r="G2" s="100"/>
    </row>
    <row r="3" spans="1:7" ht="24.95" customHeight="1" x14ac:dyDescent="0.2">
      <c r="A3" s="73" t="s">
        <v>8</v>
      </c>
      <c r="B3" s="72"/>
      <c r="C3" s="99"/>
      <c r="D3" s="99"/>
      <c r="E3" s="99"/>
      <c r="F3" s="99"/>
      <c r="G3" s="100"/>
    </row>
    <row r="4" spans="1:7" ht="24.95" customHeight="1" x14ac:dyDescent="0.2">
      <c r="A4" s="73" t="s">
        <v>9</v>
      </c>
      <c r="B4" s="72"/>
      <c r="C4" s="99"/>
      <c r="D4" s="99"/>
      <c r="E4" s="99"/>
      <c r="F4" s="99"/>
      <c r="G4" s="100"/>
    </row>
    <row r="5" spans="1:7" x14ac:dyDescent="0.2">
      <c r="B5" s="6"/>
      <c r="C5" s="7"/>
      <c r="D5" s="8"/>
    </row>
  </sheetData>
  <sheetProtection algorithmName="SHA-512" hashValue="5kzW2qEM++Tg2bC7IAzq0D9DCd/kv3pN951/Jll7qmA2Zjlw/UlDLpMSMGuiG/em8xZJMjXWs1gWLKxYv7GqXQ==" saltValue="vjf547kwl2RkyhS/Wxpf0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95C8-B387-4264-85C7-117E9954F48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31" customWidth="1"/>
    <col min="3" max="3" width="63.28515625" style="13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96</v>
      </c>
      <c r="B1" s="198"/>
      <c r="C1" s="198"/>
      <c r="D1" s="198"/>
      <c r="E1" s="198"/>
      <c r="F1" s="198"/>
      <c r="G1" s="198"/>
      <c r="AG1" t="s">
        <v>97</v>
      </c>
    </row>
    <row r="2" spans="1:60" ht="24.95" customHeight="1" x14ac:dyDescent="0.2">
      <c r="A2" s="199" t="s">
        <v>7</v>
      </c>
      <c r="B2" s="72" t="s">
        <v>49</v>
      </c>
      <c r="C2" s="202" t="s">
        <v>45</v>
      </c>
      <c r="D2" s="200"/>
      <c r="E2" s="200"/>
      <c r="F2" s="200"/>
      <c r="G2" s="201"/>
      <c r="AG2" t="s">
        <v>98</v>
      </c>
    </row>
    <row r="3" spans="1:60" ht="24.95" customHeight="1" x14ac:dyDescent="0.2">
      <c r="A3" s="199" t="s">
        <v>8</v>
      </c>
      <c r="B3" s="72" t="s">
        <v>43</v>
      </c>
      <c r="C3" s="202" t="s">
        <v>45</v>
      </c>
      <c r="D3" s="200"/>
      <c r="E3" s="200"/>
      <c r="F3" s="200"/>
      <c r="G3" s="201"/>
      <c r="AC3" s="131" t="s">
        <v>98</v>
      </c>
      <c r="AG3" t="s">
        <v>99</v>
      </c>
    </row>
    <row r="4" spans="1:60" ht="24.95" customHeight="1" x14ac:dyDescent="0.2">
      <c r="A4" s="203" t="s">
        <v>9</v>
      </c>
      <c r="B4" s="204" t="s">
        <v>43</v>
      </c>
      <c r="C4" s="205" t="s">
        <v>44</v>
      </c>
      <c r="D4" s="206"/>
      <c r="E4" s="206"/>
      <c r="F4" s="206"/>
      <c r="G4" s="207"/>
      <c r="AG4" t="s">
        <v>100</v>
      </c>
    </row>
    <row r="5" spans="1:60" x14ac:dyDescent="0.2">
      <c r="D5" s="197"/>
    </row>
    <row r="6" spans="1:60" ht="38.25" x14ac:dyDescent="0.2">
      <c r="A6" s="209" t="s">
        <v>101</v>
      </c>
      <c r="B6" s="211" t="s">
        <v>102</v>
      </c>
      <c r="C6" s="211" t="s">
        <v>103</v>
      </c>
      <c r="D6" s="210" t="s">
        <v>104</v>
      </c>
      <c r="E6" s="209" t="s">
        <v>105</v>
      </c>
      <c r="F6" s="208" t="s">
        <v>106</v>
      </c>
      <c r="G6" s="209" t="s">
        <v>29</v>
      </c>
      <c r="H6" s="212" t="s">
        <v>30</v>
      </c>
      <c r="I6" s="212" t="s">
        <v>107</v>
      </c>
      <c r="J6" s="212" t="s">
        <v>31</v>
      </c>
      <c r="K6" s="212" t="s">
        <v>108</v>
      </c>
      <c r="L6" s="212" t="s">
        <v>109</v>
      </c>
      <c r="M6" s="212" t="s">
        <v>110</v>
      </c>
      <c r="N6" s="212" t="s">
        <v>111</v>
      </c>
      <c r="O6" s="212" t="s">
        <v>112</v>
      </c>
      <c r="P6" s="212" t="s">
        <v>113</v>
      </c>
      <c r="Q6" s="212" t="s">
        <v>114</v>
      </c>
      <c r="R6" s="212" t="s">
        <v>115</v>
      </c>
      <c r="S6" s="212" t="s">
        <v>116</v>
      </c>
      <c r="T6" s="212" t="s">
        <v>117</v>
      </c>
      <c r="U6" s="212" t="s">
        <v>118</v>
      </c>
      <c r="V6" s="212" t="s">
        <v>119</v>
      </c>
      <c r="W6" s="212" t="s">
        <v>120</v>
      </c>
    </row>
    <row r="7" spans="1:60" hidden="1" x14ac:dyDescent="0.2">
      <c r="A7" s="5"/>
      <c r="B7" s="6"/>
      <c r="C7" s="6"/>
      <c r="D7" s="8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</row>
    <row r="8" spans="1:60" x14ac:dyDescent="0.2">
      <c r="A8" s="228" t="s">
        <v>121</v>
      </c>
      <c r="B8" s="229" t="s">
        <v>65</v>
      </c>
      <c r="C8" s="247" t="s">
        <v>66</v>
      </c>
      <c r="D8" s="230"/>
      <c r="E8" s="231"/>
      <c r="F8" s="232"/>
      <c r="G8" s="232">
        <f>SUMIF(AG9:AG55,"&lt;&gt;NOR",G9:G55)</f>
        <v>0</v>
      </c>
      <c r="H8" s="232"/>
      <c r="I8" s="232">
        <f>SUM(I9:I55)</f>
        <v>0</v>
      </c>
      <c r="J8" s="232"/>
      <c r="K8" s="232">
        <f>SUM(K9:K55)</f>
        <v>0</v>
      </c>
      <c r="L8" s="232"/>
      <c r="M8" s="232">
        <f>SUM(M9:M55)</f>
        <v>0</v>
      </c>
      <c r="N8" s="232"/>
      <c r="O8" s="232">
        <f>SUM(O9:O55)</f>
        <v>1.86</v>
      </c>
      <c r="P8" s="232"/>
      <c r="Q8" s="232">
        <f>SUM(Q9:Q55)</f>
        <v>0</v>
      </c>
      <c r="R8" s="232"/>
      <c r="S8" s="232"/>
      <c r="T8" s="233"/>
      <c r="U8" s="227"/>
      <c r="V8" s="227">
        <f>SUM(V9:V55)</f>
        <v>91.21</v>
      </c>
      <c r="W8" s="227"/>
      <c r="AG8" t="s">
        <v>122</v>
      </c>
    </row>
    <row r="9" spans="1:60" outlineLevel="1" x14ac:dyDescent="0.2">
      <c r="A9" s="234">
        <v>1</v>
      </c>
      <c r="B9" s="235" t="s">
        <v>123</v>
      </c>
      <c r="C9" s="248" t="s">
        <v>124</v>
      </c>
      <c r="D9" s="236" t="s">
        <v>125</v>
      </c>
      <c r="E9" s="237">
        <v>501.73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3.7100000000000002E-3</v>
      </c>
      <c r="O9" s="239">
        <f>ROUND(E9*N9,2)</f>
        <v>1.86</v>
      </c>
      <c r="P9" s="239">
        <v>0</v>
      </c>
      <c r="Q9" s="239">
        <f>ROUND(E9*P9,2)</f>
        <v>0</v>
      </c>
      <c r="R9" s="239" t="s">
        <v>126</v>
      </c>
      <c r="S9" s="239" t="s">
        <v>127</v>
      </c>
      <c r="T9" s="240" t="s">
        <v>127</v>
      </c>
      <c r="U9" s="222">
        <v>0.18180000000000002</v>
      </c>
      <c r="V9" s="222">
        <f>ROUND(E9*U9,2)</f>
        <v>91.21</v>
      </c>
      <c r="W9" s="222"/>
      <c r="X9" s="213"/>
      <c r="Y9" s="213"/>
      <c r="Z9" s="213"/>
      <c r="AA9" s="213"/>
      <c r="AB9" s="213"/>
      <c r="AC9" s="213"/>
      <c r="AD9" s="213"/>
      <c r="AE9" s="213"/>
      <c r="AF9" s="213"/>
      <c r="AG9" s="213" t="s">
        <v>128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49" t="s">
        <v>129</v>
      </c>
      <c r="D10" s="223"/>
      <c r="E10" s="224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13"/>
      <c r="Y10" s="213"/>
      <c r="Z10" s="213"/>
      <c r="AA10" s="213"/>
      <c r="AB10" s="213"/>
      <c r="AC10" s="213"/>
      <c r="AD10" s="213"/>
      <c r="AE10" s="213"/>
      <c r="AF10" s="213"/>
      <c r="AG10" s="213" t="s">
        <v>130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49" t="s">
        <v>131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13"/>
      <c r="Y11" s="213"/>
      <c r="Z11" s="213"/>
      <c r="AA11" s="213"/>
      <c r="AB11" s="213"/>
      <c r="AC11" s="213"/>
      <c r="AD11" s="213"/>
      <c r="AE11" s="213"/>
      <c r="AF11" s="213"/>
      <c r="AG11" s="213" t="s">
        <v>130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49" t="s">
        <v>132</v>
      </c>
      <c r="D12" s="223"/>
      <c r="E12" s="224">
        <v>2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13"/>
      <c r="Y12" s="213"/>
      <c r="Z12" s="213"/>
      <c r="AA12" s="213"/>
      <c r="AB12" s="213"/>
      <c r="AC12" s="213"/>
      <c r="AD12" s="213"/>
      <c r="AE12" s="213"/>
      <c r="AF12" s="213"/>
      <c r="AG12" s="213" t="s">
        <v>130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49" t="s">
        <v>133</v>
      </c>
      <c r="D13" s="223"/>
      <c r="E13" s="224">
        <v>2.8000000000000003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13"/>
      <c r="Y13" s="213"/>
      <c r="Z13" s="213"/>
      <c r="AA13" s="213"/>
      <c r="AB13" s="213"/>
      <c r="AC13" s="213"/>
      <c r="AD13" s="213"/>
      <c r="AE13" s="213"/>
      <c r="AF13" s="213"/>
      <c r="AG13" s="213" t="s">
        <v>130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49" t="s">
        <v>134</v>
      </c>
      <c r="D14" s="223"/>
      <c r="E14" s="224">
        <v>12.4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13"/>
      <c r="Y14" s="213"/>
      <c r="Z14" s="213"/>
      <c r="AA14" s="213"/>
      <c r="AB14" s="213"/>
      <c r="AC14" s="213"/>
      <c r="AD14" s="213"/>
      <c r="AE14" s="213"/>
      <c r="AF14" s="213"/>
      <c r="AG14" s="213" t="s">
        <v>130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49" t="s">
        <v>135</v>
      </c>
      <c r="D15" s="223"/>
      <c r="E15" s="224">
        <v>3.22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13"/>
      <c r="Y15" s="213"/>
      <c r="Z15" s="213"/>
      <c r="AA15" s="213"/>
      <c r="AB15" s="213"/>
      <c r="AC15" s="213"/>
      <c r="AD15" s="213"/>
      <c r="AE15" s="213"/>
      <c r="AF15" s="213"/>
      <c r="AG15" s="213" t="s">
        <v>130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49" t="s">
        <v>136</v>
      </c>
      <c r="D16" s="223"/>
      <c r="E16" s="224">
        <v>7.32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13"/>
      <c r="Y16" s="213"/>
      <c r="Z16" s="213"/>
      <c r="AA16" s="213"/>
      <c r="AB16" s="213"/>
      <c r="AC16" s="213"/>
      <c r="AD16" s="213"/>
      <c r="AE16" s="213"/>
      <c r="AF16" s="213"/>
      <c r="AG16" s="213" t="s">
        <v>130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49" t="s">
        <v>137</v>
      </c>
      <c r="D17" s="223"/>
      <c r="E17" s="224">
        <v>7.0600000000000005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13"/>
      <c r="Y17" s="213"/>
      <c r="Z17" s="213"/>
      <c r="AA17" s="213"/>
      <c r="AB17" s="213"/>
      <c r="AC17" s="213"/>
      <c r="AD17" s="213"/>
      <c r="AE17" s="213"/>
      <c r="AF17" s="213"/>
      <c r="AG17" s="213" t="s">
        <v>130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49" t="s">
        <v>138</v>
      </c>
      <c r="D18" s="223"/>
      <c r="E18" s="224">
        <v>7.58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13"/>
      <c r="Y18" s="213"/>
      <c r="Z18" s="213"/>
      <c r="AA18" s="213"/>
      <c r="AB18" s="213"/>
      <c r="AC18" s="213"/>
      <c r="AD18" s="213"/>
      <c r="AE18" s="213"/>
      <c r="AF18" s="213"/>
      <c r="AG18" s="213" t="s">
        <v>130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49" t="s">
        <v>139</v>
      </c>
      <c r="D19" s="223"/>
      <c r="E19" s="224">
        <v>6.6000000000000005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13"/>
      <c r="Y19" s="213"/>
      <c r="Z19" s="213"/>
      <c r="AA19" s="213"/>
      <c r="AB19" s="213"/>
      <c r="AC19" s="213"/>
      <c r="AD19" s="213"/>
      <c r="AE19" s="213"/>
      <c r="AF19" s="213"/>
      <c r="AG19" s="213" t="s">
        <v>130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49" t="s">
        <v>140</v>
      </c>
      <c r="D20" s="223"/>
      <c r="E20" s="224">
        <v>4.3800000000000008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13"/>
      <c r="Y20" s="213"/>
      <c r="Z20" s="213"/>
      <c r="AA20" s="213"/>
      <c r="AB20" s="213"/>
      <c r="AC20" s="213"/>
      <c r="AD20" s="213"/>
      <c r="AE20" s="213"/>
      <c r="AF20" s="213"/>
      <c r="AG20" s="213" t="s">
        <v>130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49" t="s">
        <v>141</v>
      </c>
      <c r="D21" s="223"/>
      <c r="E21" s="224">
        <v>4.4300000000000006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13"/>
      <c r="Y21" s="213"/>
      <c r="Z21" s="213"/>
      <c r="AA21" s="213"/>
      <c r="AB21" s="213"/>
      <c r="AC21" s="213"/>
      <c r="AD21" s="213"/>
      <c r="AE21" s="213"/>
      <c r="AF21" s="213"/>
      <c r="AG21" s="213" t="s">
        <v>130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49" t="s">
        <v>142</v>
      </c>
      <c r="D22" s="223"/>
      <c r="E22" s="224">
        <v>9.3800000000000008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13"/>
      <c r="Y22" s="213"/>
      <c r="Z22" s="213"/>
      <c r="AA22" s="213"/>
      <c r="AB22" s="213"/>
      <c r="AC22" s="213"/>
      <c r="AD22" s="213"/>
      <c r="AE22" s="213"/>
      <c r="AF22" s="213"/>
      <c r="AG22" s="213" t="s">
        <v>130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49" t="s">
        <v>143</v>
      </c>
      <c r="D23" s="223"/>
      <c r="E23" s="224">
        <v>9.56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13"/>
      <c r="Y23" s="213"/>
      <c r="Z23" s="213"/>
      <c r="AA23" s="213"/>
      <c r="AB23" s="213"/>
      <c r="AC23" s="213"/>
      <c r="AD23" s="213"/>
      <c r="AE23" s="213"/>
      <c r="AF23" s="213"/>
      <c r="AG23" s="213" t="s">
        <v>130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49" t="s">
        <v>144</v>
      </c>
      <c r="D24" s="223"/>
      <c r="E24" s="224">
        <v>32.520000000000003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13"/>
      <c r="Y24" s="213"/>
      <c r="Z24" s="213"/>
      <c r="AA24" s="213"/>
      <c r="AB24" s="213"/>
      <c r="AC24" s="213"/>
      <c r="AD24" s="213"/>
      <c r="AE24" s="213"/>
      <c r="AF24" s="213"/>
      <c r="AG24" s="213" t="s">
        <v>130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49" t="s">
        <v>145</v>
      </c>
      <c r="D25" s="223"/>
      <c r="E25" s="224">
        <v>22.48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13"/>
      <c r="Y25" s="213"/>
      <c r="Z25" s="213"/>
      <c r="AA25" s="213"/>
      <c r="AB25" s="213"/>
      <c r="AC25" s="213"/>
      <c r="AD25" s="213"/>
      <c r="AE25" s="213"/>
      <c r="AF25" s="213"/>
      <c r="AG25" s="213" t="s">
        <v>130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49" t="s">
        <v>146</v>
      </c>
      <c r="D26" s="223"/>
      <c r="E26" s="224">
        <v>6.03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13"/>
      <c r="Y26" s="213"/>
      <c r="Z26" s="213"/>
      <c r="AA26" s="213"/>
      <c r="AB26" s="213"/>
      <c r="AC26" s="213"/>
      <c r="AD26" s="213"/>
      <c r="AE26" s="213"/>
      <c r="AF26" s="213"/>
      <c r="AG26" s="213" t="s">
        <v>130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49" t="s">
        <v>147</v>
      </c>
      <c r="D27" s="223"/>
      <c r="E27" s="224">
        <v>6.03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13"/>
      <c r="Y27" s="213"/>
      <c r="Z27" s="213"/>
      <c r="AA27" s="213"/>
      <c r="AB27" s="213"/>
      <c r="AC27" s="213"/>
      <c r="AD27" s="213"/>
      <c r="AE27" s="213"/>
      <c r="AF27" s="213"/>
      <c r="AG27" s="213" t="s">
        <v>130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49" t="s">
        <v>148</v>
      </c>
      <c r="D28" s="223"/>
      <c r="E28" s="224">
        <v>37.620000000000005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13"/>
      <c r="Y28" s="213"/>
      <c r="Z28" s="213"/>
      <c r="AA28" s="213"/>
      <c r="AB28" s="213"/>
      <c r="AC28" s="213"/>
      <c r="AD28" s="213"/>
      <c r="AE28" s="213"/>
      <c r="AF28" s="213"/>
      <c r="AG28" s="213" t="s">
        <v>130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49" t="s">
        <v>149</v>
      </c>
      <c r="D29" s="223"/>
      <c r="E29" s="224">
        <v>19.53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13"/>
      <c r="Y29" s="213"/>
      <c r="Z29" s="213"/>
      <c r="AA29" s="213"/>
      <c r="AB29" s="213"/>
      <c r="AC29" s="213"/>
      <c r="AD29" s="213"/>
      <c r="AE29" s="213"/>
      <c r="AF29" s="213"/>
      <c r="AG29" s="213" t="s">
        <v>130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49" t="s">
        <v>150</v>
      </c>
      <c r="D30" s="223"/>
      <c r="E30" s="224">
        <v>18.690000000000001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13"/>
      <c r="Y30" s="213"/>
      <c r="Z30" s="213"/>
      <c r="AA30" s="213"/>
      <c r="AB30" s="213"/>
      <c r="AC30" s="213"/>
      <c r="AD30" s="213"/>
      <c r="AE30" s="213"/>
      <c r="AF30" s="213"/>
      <c r="AG30" s="213" t="s">
        <v>130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49" t="s">
        <v>151</v>
      </c>
      <c r="D31" s="223"/>
      <c r="E31" s="224">
        <v>7.32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13"/>
      <c r="Y31" s="213"/>
      <c r="Z31" s="213"/>
      <c r="AA31" s="213"/>
      <c r="AB31" s="213"/>
      <c r="AC31" s="213"/>
      <c r="AD31" s="213"/>
      <c r="AE31" s="213"/>
      <c r="AF31" s="213"/>
      <c r="AG31" s="213" t="s">
        <v>130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49" t="s">
        <v>152</v>
      </c>
      <c r="D32" s="223"/>
      <c r="E32" s="224">
        <v>5.2100000000000009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13"/>
      <c r="Y32" s="213"/>
      <c r="Z32" s="213"/>
      <c r="AA32" s="213"/>
      <c r="AB32" s="213"/>
      <c r="AC32" s="213"/>
      <c r="AD32" s="213"/>
      <c r="AE32" s="213"/>
      <c r="AF32" s="213"/>
      <c r="AG32" s="213" t="s">
        <v>130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49" t="s">
        <v>153</v>
      </c>
      <c r="D33" s="223"/>
      <c r="E33" s="224">
        <v>8.2700000000000014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13"/>
      <c r="Y33" s="213"/>
      <c r="Z33" s="213"/>
      <c r="AA33" s="213"/>
      <c r="AB33" s="213"/>
      <c r="AC33" s="213"/>
      <c r="AD33" s="213"/>
      <c r="AE33" s="213"/>
      <c r="AF33" s="213"/>
      <c r="AG33" s="213" t="s">
        <v>130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0" t="s">
        <v>154</v>
      </c>
      <c r="D34" s="225"/>
      <c r="E34" s="226">
        <v>240.43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13"/>
      <c r="Y34" s="213"/>
      <c r="Z34" s="213"/>
      <c r="AA34" s="213"/>
      <c r="AB34" s="213"/>
      <c r="AC34" s="213"/>
      <c r="AD34" s="213"/>
      <c r="AE34" s="213"/>
      <c r="AF34" s="213"/>
      <c r="AG34" s="213" t="s">
        <v>130</v>
      </c>
      <c r="AH34" s="213">
        <v>1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49" t="s">
        <v>155</v>
      </c>
      <c r="D35" s="223"/>
      <c r="E35" s="224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13"/>
      <c r="Y35" s="213"/>
      <c r="Z35" s="213"/>
      <c r="AA35" s="213"/>
      <c r="AB35" s="213"/>
      <c r="AC35" s="213"/>
      <c r="AD35" s="213"/>
      <c r="AE35" s="213"/>
      <c r="AF35" s="213"/>
      <c r="AG35" s="213" t="s">
        <v>130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49" t="s">
        <v>137</v>
      </c>
      <c r="D36" s="223"/>
      <c r="E36" s="224">
        <v>7.0600000000000005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13"/>
      <c r="Y36" s="213"/>
      <c r="Z36" s="213"/>
      <c r="AA36" s="213"/>
      <c r="AB36" s="213"/>
      <c r="AC36" s="213"/>
      <c r="AD36" s="213"/>
      <c r="AE36" s="213"/>
      <c r="AF36" s="213"/>
      <c r="AG36" s="213" t="s">
        <v>130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49" t="s">
        <v>156</v>
      </c>
      <c r="D37" s="223"/>
      <c r="E37" s="224">
        <v>15.16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13"/>
      <c r="Y37" s="213"/>
      <c r="Z37" s="213"/>
      <c r="AA37" s="213"/>
      <c r="AB37" s="213"/>
      <c r="AC37" s="213"/>
      <c r="AD37" s="213"/>
      <c r="AE37" s="213"/>
      <c r="AF37" s="213"/>
      <c r="AG37" s="213" t="s">
        <v>130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49" t="s">
        <v>139</v>
      </c>
      <c r="D38" s="223"/>
      <c r="E38" s="224">
        <v>6.6000000000000005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13"/>
      <c r="Y38" s="213"/>
      <c r="Z38" s="213"/>
      <c r="AA38" s="213"/>
      <c r="AB38" s="213"/>
      <c r="AC38" s="213"/>
      <c r="AD38" s="213"/>
      <c r="AE38" s="213"/>
      <c r="AF38" s="213"/>
      <c r="AG38" s="213" t="s">
        <v>130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49" t="s">
        <v>140</v>
      </c>
      <c r="D39" s="223"/>
      <c r="E39" s="224">
        <v>4.3800000000000008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13"/>
      <c r="Y39" s="213"/>
      <c r="Z39" s="213"/>
      <c r="AA39" s="213"/>
      <c r="AB39" s="213"/>
      <c r="AC39" s="213"/>
      <c r="AD39" s="213"/>
      <c r="AE39" s="213"/>
      <c r="AF39" s="213"/>
      <c r="AG39" s="213" t="s">
        <v>130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49" t="s">
        <v>141</v>
      </c>
      <c r="D40" s="223"/>
      <c r="E40" s="224">
        <v>4.4300000000000006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13"/>
      <c r="Y40" s="213"/>
      <c r="Z40" s="213"/>
      <c r="AA40" s="213"/>
      <c r="AB40" s="213"/>
      <c r="AC40" s="213"/>
      <c r="AD40" s="213"/>
      <c r="AE40" s="213"/>
      <c r="AF40" s="213"/>
      <c r="AG40" s="213" t="s">
        <v>130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49" t="s">
        <v>142</v>
      </c>
      <c r="D41" s="223"/>
      <c r="E41" s="224">
        <v>9.3800000000000008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13"/>
      <c r="Y41" s="213"/>
      <c r="Z41" s="213"/>
      <c r="AA41" s="213"/>
      <c r="AB41" s="213"/>
      <c r="AC41" s="213"/>
      <c r="AD41" s="213"/>
      <c r="AE41" s="213"/>
      <c r="AF41" s="213"/>
      <c r="AG41" s="213" t="s">
        <v>130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49" t="s">
        <v>143</v>
      </c>
      <c r="D42" s="223"/>
      <c r="E42" s="224">
        <v>9.56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13"/>
      <c r="Y42" s="213"/>
      <c r="Z42" s="213"/>
      <c r="AA42" s="213"/>
      <c r="AB42" s="213"/>
      <c r="AC42" s="213"/>
      <c r="AD42" s="213"/>
      <c r="AE42" s="213"/>
      <c r="AF42" s="213"/>
      <c r="AG42" s="213" t="s">
        <v>130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49" t="s">
        <v>157</v>
      </c>
      <c r="D43" s="223"/>
      <c r="E43" s="224">
        <v>43.360000000000007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13"/>
      <c r="Y43" s="213"/>
      <c r="Z43" s="213"/>
      <c r="AA43" s="213"/>
      <c r="AB43" s="213"/>
      <c r="AC43" s="213"/>
      <c r="AD43" s="213"/>
      <c r="AE43" s="213"/>
      <c r="AF43" s="213"/>
      <c r="AG43" s="213" t="s">
        <v>130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49" t="s">
        <v>145</v>
      </c>
      <c r="D44" s="223"/>
      <c r="E44" s="224">
        <v>22.48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13"/>
      <c r="Y44" s="213"/>
      <c r="Z44" s="213"/>
      <c r="AA44" s="213"/>
      <c r="AB44" s="213"/>
      <c r="AC44" s="213"/>
      <c r="AD44" s="213"/>
      <c r="AE44" s="213"/>
      <c r="AF44" s="213"/>
      <c r="AG44" s="213" t="s">
        <v>130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49" t="s">
        <v>146</v>
      </c>
      <c r="D45" s="223"/>
      <c r="E45" s="224">
        <v>6.03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13"/>
      <c r="Y45" s="213"/>
      <c r="Z45" s="213"/>
      <c r="AA45" s="213"/>
      <c r="AB45" s="213"/>
      <c r="AC45" s="213"/>
      <c r="AD45" s="213"/>
      <c r="AE45" s="213"/>
      <c r="AF45" s="213"/>
      <c r="AG45" s="213" t="s">
        <v>130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49" t="s">
        <v>147</v>
      </c>
      <c r="D46" s="223"/>
      <c r="E46" s="224">
        <v>6.03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13"/>
      <c r="Y46" s="213"/>
      <c r="Z46" s="213"/>
      <c r="AA46" s="213"/>
      <c r="AB46" s="213"/>
      <c r="AC46" s="213"/>
      <c r="AD46" s="213"/>
      <c r="AE46" s="213"/>
      <c r="AF46" s="213"/>
      <c r="AG46" s="213" t="s">
        <v>130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49" t="s">
        <v>148</v>
      </c>
      <c r="D47" s="223"/>
      <c r="E47" s="224">
        <v>37.620000000000005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13"/>
      <c r="Y47" s="213"/>
      <c r="Z47" s="213"/>
      <c r="AA47" s="213"/>
      <c r="AB47" s="213"/>
      <c r="AC47" s="213"/>
      <c r="AD47" s="213"/>
      <c r="AE47" s="213"/>
      <c r="AF47" s="213"/>
      <c r="AG47" s="213" t="s">
        <v>130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49" t="s">
        <v>158</v>
      </c>
      <c r="D48" s="223"/>
      <c r="E48" s="224">
        <v>39.06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13"/>
      <c r="Y48" s="213"/>
      <c r="Z48" s="213"/>
      <c r="AA48" s="213"/>
      <c r="AB48" s="213"/>
      <c r="AC48" s="213"/>
      <c r="AD48" s="213"/>
      <c r="AE48" s="213"/>
      <c r="AF48" s="213"/>
      <c r="AG48" s="213" t="s">
        <v>130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49" t="s">
        <v>150</v>
      </c>
      <c r="D49" s="223"/>
      <c r="E49" s="224">
        <v>18.690000000000001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13"/>
      <c r="Y49" s="213"/>
      <c r="Z49" s="213"/>
      <c r="AA49" s="213"/>
      <c r="AB49" s="213"/>
      <c r="AC49" s="213"/>
      <c r="AD49" s="213"/>
      <c r="AE49" s="213"/>
      <c r="AF49" s="213"/>
      <c r="AG49" s="213" t="s">
        <v>130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49" t="s">
        <v>151</v>
      </c>
      <c r="D50" s="223"/>
      <c r="E50" s="224">
        <v>7.32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13"/>
      <c r="Y50" s="213"/>
      <c r="Z50" s="213"/>
      <c r="AA50" s="213"/>
      <c r="AB50" s="213"/>
      <c r="AC50" s="213"/>
      <c r="AD50" s="213"/>
      <c r="AE50" s="213"/>
      <c r="AF50" s="213"/>
      <c r="AG50" s="213" t="s">
        <v>130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49" t="s">
        <v>159</v>
      </c>
      <c r="D51" s="223"/>
      <c r="E51" s="224">
        <v>10.66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13"/>
      <c r="Y51" s="213"/>
      <c r="Z51" s="213"/>
      <c r="AA51" s="213"/>
      <c r="AB51" s="213"/>
      <c r="AC51" s="213"/>
      <c r="AD51" s="213"/>
      <c r="AE51" s="213"/>
      <c r="AF51" s="213"/>
      <c r="AG51" s="213" t="s">
        <v>130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49" t="s">
        <v>152</v>
      </c>
      <c r="D52" s="223"/>
      <c r="E52" s="224">
        <v>5.2100000000000009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">
        <v>130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49" t="s">
        <v>153</v>
      </c>
      <c r="D53" s="223"/>
      <c r="E53" s="224">
        <v>8.2700000000000014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13"/>
      <c r="Y53" s="213"/>
      <c r="Z53" s="213"/>
      <c r="AA53" s="213"/>
      <c r="AB53" s="213"/>
      <c r="AC53" s="213"/>
      <c r="AD53" s="213"/>
      <c r="AE53" s="213"/>
      <c r="AF53" s="213"/>
      <c r="AG53" s="213" t="s">
        <v>130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0" t="s">
        <v>154</v>
      </c>
      <c r="D54" s="225"/>
      <c r="E54" s="226">
        <v>261.3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13"/>
      <c r="Y54" s="213"/>
      <c r="Z54" s="213"/>
      <c r="AA54" s="213"/>
      <c r="AB54" s="213"/>
      <c r="AC54" s="213"/>
      <c r="AD54" s="213"/>
      <c r="AE54" s="213"/>
      <c r="AF54" s="213"/>
      <c r="AG54" s="213" t="s">
        <v>130</v>
      </c>
      <c r="AH54" s="213">
        <v>1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1"/>
      <c r="D55" s="241"/>
      <c r="E55" s="241"/>
      <c r="F55" s="241"/>
      <c r="G55" s="241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">
        <v>160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">
      <c r="A56" s="228" t="s">
        <v>121</v>
      </c>
      <c r="B56" s="229" t="s">
        <v>67</v>
      </c>
      <c r="C56" s="247" t="s">
        <v>68</v>
      </c>
      <c r="D56" s="230"/>
      <c r="E56" s="231"/>
      <c r="F56" s="232"/>
      <c r="G56" s="232">
        <f>SUMIF(AG57:AG93,"&lt;&gt;NOR",G57:G93)</f>
        <v>0</v>
      </c>
      <c r="H56" s="232"/>
      <c r="I56" s="232">
        <f>SUM(I57:I93)</f>
        <v>0</v>
      </c>
      <c r="J56" s="232"/>
      <c r="K56" s="232">
        <f>SUM(K57:K93)</f>
        <v>0</v>
      </c>
      <c r="L56" s="232"/>
      <c r="M56" s="232">
        <f>SUM(M57:M93)</f>
        <v>0</v>
      </c>
      <c r="N56" s="232"/>
      <c r="O56" s="232">
        <f>SUM(O57:O93)</f>
        <v>0.55000000000000004</v>
      </c>
      <c r="P56" s="232"/>
      <c r="Q56" s="232">
        <f>SUM(Q57:Q93)</f>
        <v>0</v>
      </c>
      <c r="R56" s="232"/>
      <c r="S56" s="232"/>
      <c r="T56" s="233"/>
      <c r="U56" s="227"/>
      <c r="V56" s="227">
        <f>SUM(V57:V93)</f>
        <v>19.03</v>
      </c>
      <c r="W56" s="227"/>
      <c r="AG56" t="s">
        <v>122</v>
      </c>
    </row>
    <row r="57" spans="1:60" outlineLevel="1" x14ac:dyDescent="0.2">
      <c r="A57" s="234">
        <v>2</v>
      </c>
      <c r="B57" s="235" t="s">
        <v>161</v>
      </c>
      <c r="C57" s="248" t="s">
        <v>162</v>
      </c>
      <c r="D57" s="236" t="s">
        <v>125</v>
      </c>
      <c r="E57" s="237">
        <v>14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8.8700000000000011E-3</v>
      </c>
      <c r="O57" s="239">
        <f>ROUND(E57*N57,2)</f>
        <v>0.12</v>
      </c>
      <c r="P57" s="239">
        <v>0</v>
      </c>
      <c r="Q57" s="239">
        <f>ROUND(E57*P57,2)</f>
        <v>0</v>
      </c>
      <c r="R57" s="239" t="s">
        <v>163</v>
      </c>
      <c r="S57" s="239" t="s">
        <v>127</v>
      </c>
      <c r="T57" s="240" t="s">
        <v>127</v>
      </c>
      <c r="U57" s="222">
        <v>0.53</v>
      </c>
      <c r="V57" s="222">
        <f>ROUND(E57*U57,2)</f>
        <v>7.42</v>
      </c>
      <c r="W57" s="222"/>
      <c r="X57" s="213"/>
      <c r="Y57" s="213"/>
      <c r="Z57" s="213"/>
      <c r="AA57" s="213"/>
      <c r="AB57" s="213"/>
      <c r="AC57" s="213"/>
      <c r="AD57" s="213"/>
      <c r="AE57" s="213"/>
      <c r="AF57" s="213"/>
      <c r="AG57" s="213" t="s">
        <v>128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2" t="s">
        <v>164</v>
      </c>
      <c r="D58" s="243"/>
      <c r="E58" s="243"/>
      <c r="F58" s="243"/>
      <c r="G58" s="243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13"/>
      <c r="Y58" s="213"/>
      <c r="Z58" s="213"/>
      <c r="AA58" s="213"/>
      <c r="AB58" s="213"/>
      <c r="AC58" s="213"/>
      <c r="AD58" s="213"/>
      <c r="AE58" s="213"/>
      <c r="AF58" s="213"/>
      <c r="AG58" s="213" t="s">
        <v>165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42" t="str">
        <f>C58</f>
        <v>na montážní pěnu, zapravení omítky pod parapetem, těsnění spáry mezi parapetem a rámem okna, dodávka silikonu.</v>
      </c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49" t="s">
        <v>129</v>
      </c>
      <c r="D59" s="223"/>
      <c r="E59" s="224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13"/>
      <c r="Y59" s="213"/>
      <c r="Z59" s="213"/>
      <c r="AA59" s="213"/>
      <c r="AB59" s="213"/>
      <c r="AC59" s="213"/>
      <c r="AD59" s="213"/>
      <c r="AE59" s="213"/>
      <c r="AF59" s="213"/>
      <c r="AG59" s="213" t="s">
        <v>130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49" t="s">
        <v>166</v>
      </c>
      <c r="D60" s="223"/>
      <c r="E60" s="224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13"/>
      <c r="Y60" s="213"/>
      <c r="Z60" s="213"/>
      <c r="AA60" s="213"/>
      <c r="AB60" s="213"/>
      <c r="AC60" s="213"/>
      <c r="AD60" s="213"/>
      <c r="AE60" s="213"/>
      <c r="AF60" s="213"/>
      <c r="AG60" s="213" t="s">
        <v>130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49" t="s">
        <v>167</v>
      </c>
      <c r="D61" s="223"/>
      <c r="E61" s="224">
        <v>5.6000000000000005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">
        <v>130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49" t="s">
        <v>168</v>
      </c>
      <c r="D62" s="223"/>
      <c r="E62" s="224">
        <v>3.2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13"/>
      <c r="Y62" s="213"/>
      <c r="Z62" s="213"/>
      <c r="AA62" s="213"/>
      <c r="AB62" s="213"/>
      <c r="AC62" s="213"/>
      <c r="AD62" s="213"/>
      <c r="AE62" s="213"/>
      <c r="AF62" s="213"/>
      <c r="AG62" s="213" t="s">
        <v>130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49" t="s">
        <v>169</v>
      </c>
      <c r="D63" s="223"/>
      <c r="E63" s="224">
        <v>2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">
        <v>130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49" t="s">
        <v>170</v>
      </c>
      <c r="D64" s="223"/>
      <c r="E64" s="224">
        <v>3.2</v>
      </c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13"/>
      <c r="Y64" s="213"/>
      <c r="Z64" s="213"/>
      <c r="AA64" s="213"/>
      <c r="AB64" s="213"/>
      <c r="AC64" s="213"/>
      <c r="AD64" s="213"/>
      <c r="AE64" s="213"/>
      <c r="AF64" s="213"/>
      <c r="AG64" s="213" t="s">
        <v>130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1"/>
      <c r="D65" s="241"/>
      <c r="E65" s="241"/>
      <c r="F65" s="241"/>
      <c r="G65" s="241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13"/>
      <c r="Y65" s="213"/>
      <c r="Z65" s="213"/>
      <c r="AA65" s="213"/>
      <c r="AB65" s="213"/>
      <c r="AC65" s="213"/>
      <c r="AD65" s="213"/>
      <c r="AE65" s="213"/>
      <c r="AF65" s="213"/>
      <c r="AG65" s="213" t="s">
        <v>160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 x14ac:dyDescent="0.2">
      <c r="A66" s="234">
        <v>3</v>
      </c>
      <c r="B66" s="235" t="s">
        <v>171</v>
      </c>
      <c r="C66" s="248" t="s">
        <v>172</v>
      </c>
      <c r="D66" s="236" t="s">
        <v>125</v>
      </c>
      <c r="E66" s="237">
        <v>4.2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1.0120000000000001E-2</v>
      </c>
      <c r="O66" s="239">
        <f>ROUND(E66*N66,2)</f>
        <v>0.04</v>
      </c>
      <c r="P66" s="239">
        <v>0</v>
      </c>
      <c r="Q66" s="239">
        <f>ROUND(E66*P66,2)</f>
        <v>0</v>
      </c>
      <c r="R66" s="239" t="s">
        <v>163</v>
      </c>
      <c r="S66" s="239" t="s">
        <v>127</v>
      </c>
      <c r="T66" s="240" t="s">
        <v>127</v>
      </c>
      <c r="U66" s="222">
        <v>0.35500000000000004</v>
      </c>
      <c r="V66" s="222">
        <f>ROUND(E66*U66,2)</f>
        <v>1.49</v>
      </c>
      <c r="W66" s="222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">
        <v>128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2" t="s">
        <v>164</v>
      </c>
      <c r="D67" s="243"/>
      <c r="E67" s="243"/>
      <c r="F67" s="243"/>
      <c r="G67" s="243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13"/>
      <c r="Y67" s="213"/>
      <c r="Z67" s="213"/>
      <c r="AA67" s="213"/>
      <c r="AB67" s="213"/>
      <c r="AC67" s="213"/>
      <c r="AD67" s="213"/>
      <c r="AE67" s="213"/>
      <c r="AF67" s="213"/>
      <c r="AG67" s="213" t="s">
        <v>165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42" t="str">
        <f>C67</f>
        <v>na montážní pěnu, zapravení omítky pod parapetem, těsnění spáry mezi parapetem a rámem okna, dodávka silikonu.</v>
      </c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49" t="s">
        <v>129</v>
      </c>
      <c r="D68" s="223"/>
      <c r="E68" s="224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13"/>
      <c r="Y68" s="213"/>
      <c r="Z68" s="213"/>
      <c r="AA68" s="213"/>
      <c r="AB68" s="213"/>
      <c r="AC68" s="213"/>
      <c r="AD68" s="213"/>
      <c r="AE68" s="213"/>
      <c r="AF68" s="213"/>
      <c r="AG68" s="213" t="s">
        <v>130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49" t="s">
        <v>166</v>
      </c>
      <c r="D69" s="223"/>
      <c r="E69" s="224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13"/>
      <c r="Y69" s="213"/>
      <c r="Z69" s="213"/>
      <c r="AA69" s="213"/>
      <c r="AB69" s="213"/>
      <c r="AC69" s="213"/>
      <c r="AD69" s="213"/>
      <c r="AE69" s="213"/>
      <c r="AF69" s="213"/>
      <c r="AG69" s="213" t="s">
        <v>130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49" t="s">
        <v>173</v>
      </c>
      <c r="D70" s="223"/>
      <c r="E70" s="224">
        <v>3.2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">
        <v>130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49" t="s">
        <v>174</v>
      </c>
      <c r="D71" s="223"/>
      <c r="E71" s="224">
        <v>1</v>
      </c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">
        <v>130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1"/>
      <c r="D72" s="241"/>
      <c r="E72" s="241"/>
      <c r="F72" s="241"/>
      <c r="G72" s="241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">
        <v>160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34">
        <v>4</v>
      </c>
      <c r="B73" s="235" t="s">
        <v>175</v>
      </c>
      <c r="C73" s="248" t="s">
        <v>176</v>
      </c>
      <c r="D73" s="236" t="s">
        <v>125</v>
      </c>
      <c r="E73" s="237">
        <v>19.100000000000001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1.4070000000000001E-2</v>
      </c>
      <c r="O73" s="239">
        <f>ROUND(E73*N73,2)</f>
        <v>0.27</v>
      </c>
      <c r="P73" s="239">
        <v>0</v>
      </c>
      <c r="Q73" s="239">
        <f>ROUND(E73*P73,2)</f>
        <v>0</v>
      </c>
      <c r="R73" s="239" t="s">
        <v>163</v>
      </c>
      <c r="S73" s="239" t="s">
        <v>127</v>
      </c>
      <c r="T73" s="240" t="s">
        <v>127</v>
      </c>
      <c r="U73" s="222">
        <v>0.53</v>
      </c>
      <c r="V73" s="222">
        <f>ROUND(E73*U73,2)</f>
        <v>10.119999999999999</v>
      </c>
      <c r="W73" s="222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">
        <v>128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2" t="s">
        <v>164</v>
      </c>
      <c r="D74" s="243"/>
      <c r="E74" s="243"/>
      <c r="F74" s="243"/>
      <c r="G74" s="243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">
        <v>165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42" t="str">
        <f>C74</f>
        <v>na montážní pěnu, zapravení omítky pod parapetem, těsnění spáry mezi parapetem a rámem okna, dodávka silikonu.</v>
      </c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49" t="s">
        <v>129</v>
      </c>
      <c r="D75" s="223"/>
      <c r="E75" s="224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">
        <v>130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49" t="s">
        <v>166</v>
      </c>
      <c r="D76" s="223"/>
      <c r="E76" s="224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">
        <v>130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49" t="s">
        <v>177</v>
      </c>
      <c r="D77" s="223"/>
      <c r="E77" s="224">
        <v>1.6</v>
      </c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">
        <v>130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49" t="s">
        <v>178</v>
      </c>
      <c r="D78" s="223"/>
      <c r="E78" s="224">
        <v>1.3</v>
      </c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">
        <v>130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49" t="s">
        <v>179</v>
      </c>
      <c r="D79" s="223"/>
      <c r="E79" s="224">
        <v>1.2000000000000002</v>
      </c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13"/>
      <c r="Y79" s="213"/>
      <c r="Z79" s="213"/>
      <c r="AA79" s="213"/>
      <c r="AB79" s="213"/>
      <c r="AC79" s="213"/>
      <c r="AD79" s="213"/>
      <c r="AE79" s="213"/>
      <c r="AF79" s="213"/>
      <c r="AG79" s="213" t="s">
        <v>130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49" t="s">
        <v>180</v>
      </c>
      <c r="D80" s="223"/>
      <c r="E80" s="224">
        <v>1.6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13"/>
      <c r="Y80" s="213"/>
      <c r="Z80" s="213"/>
      <c r="AA80" s="213"/>
      <c r="AB80" s="213"/>
      <c r="AC80" s="213"/>
      <c r="AD80" s="213"/>
      <c r="AE80" s="213"/>
      <c r="AF80" s="213"/>
      <c r="AG80" s="213" t="s">
        <v>130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49" t="s">
        <v>181</v>
      </c>
      <c r="D81" s="223"/>
      <c r="E81" s="224">
        <v>2.8000000000000003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13"/>
      <c r="Y81" s="213"/>
      <c r="Z81" s="213"/>
      <c r="AA81" s="213"/>
      <c r="AB81" s="213"/>
      <c r="AC81" s="213"/>
      <c r="AD81" s="213"/>
      <c r="AE81" s="213"/>
      <c r="AF81" s="213"/>
      <c r="AG81" s="213" t="s">
        <v>130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49" t="s">
        <v>182</v>
      </c>
      <c r="D82" s="223"/>
      <c r="E82" s="224">
        <v>3.2</v>
      </c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13"/>
      <c r="Y82" s="213"/>
      <c r="Z82" s="213"/>
      <c r="AA82" s="213"/>
      <c r="AB82" s="213"/>
      <c r="AC82" s="213"/>
      <c r="AD82" s="213"/>
      <c r="AE82" s="213"/>
      <c r="AF82" s="213"/>
      <c r="AG82" s="213" t="s">
        <v>130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49" t="s">
        <v>183</v>
      </c>
      <c r="D83" s="223"/>
      <c r="E83" s="224">
        <v>3.2</v>
      </c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13"/>
      <c r="Y83" s="213"/>
      <c r="Z83" s="213"/>
      <c r="AA83" s="213"/>
      <c r="AB83" s="213"/>
      <c r="AC83" s="213"/>
      <c r="AD83" s="213"/>
      <c r="AE83" s="213"/>
      <c r="AF83" s="213"/>
      <c r="AG83" s="213" t="s">
        <v>130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49" t="s">
        <v>184</v>
      </c>
      <c r="D84" s="223"/>
      <c r="E84" s="224">
        <v>4.2</v>
      </c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13"/>
      <c r="Y84" s="213"/>
      <c r="Z84" s="213"/>
      <c r="AA84" s="213"/>
      <c r="AB84" s="213"/>
      <c r="AC84" s="213"/>
      <c r="AD84" s="213"/>
      <c r="AE84" s="213"/>
      <c r="AF84" s="213"/>
      <c r="AG84" s="213" t="s">
        <v>130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1"/>
      <c r="D85" s="241"/>
      <c r="E85" s="241"/>
      <c r="F85" s="241"/>
      <c r="G85" s="241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13"/>
      <c r="Y85" s="213"/>
      <c r="Z85" s="213"/>
      <c r="AA85" s="213"/>
      <c r="AB85" s="213"/>
      <c r="AC85" s="213"/>
      <c r="AD85" s="213"/>
      <c r="AE85" s="213"/>
      <c r="AF85" s="213"/>
      <c r="AG85" s="213" t="s">
        <v>160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34">
        <v>5</v>
      </c>
      <c r="B86" s="235" t="s">
        <v>185</v>
      </c>
      <c r="C86" s="248" t="s">
        <v>186</v>
      </c>
      <c r="D86" s="236" t="s">
        <v>125</v>
      </c>
      <c r="E86" s="237">
        <v>14.700000000000001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8.2000000000000007E-3</v>
      </c>
      <c r="O86" s="239">
        <f>ROUND(E86*N86,2)</f>
        <v>0.12</v>
      </c>
      <c r="P86" s="239">
        <v>0</v>
      </c>
      <c r="Q86" s="239">
        <f>ROUND(E86*P86,2)</f>
        <v>0</v>
      </c>
      <c r="R86" s="239"/>
      <c r="S86" s="239" t="s">
        <v>187</v>
      </c>
      <c r="T86" s="240" t="s">
        <v>188</v>
      </c>
      <c r="U86" s="222">
        <v>0</v>
      </c>
      <c r="V86" s="222">
        <f>ROUND(E86*U86,2)</f>
        <v>0</v>
      </c>
      <c r="W86" s="222"/>
      <c r="X86" s="213"/>
      <c r="Y86" s="213"/>
      <c r="Z86" s="213"/>
      <c r="AA86" s="213"/>
      <c r="AB86" s="213"/>
      <c r="AC86" s="213"/>
      <c r="AD86" s="213"/>
      <c r="AE86" s="213"/>
      <c r="AF86" s="213"/>
      <c r="AG86" s="213" t="s">
        <v>189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49" t="s">
        <v>129</v>
      </c>
      <c r="D87" s="223"/>
      <c r="E87" s="224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13"/>
      <c r="Y87" s="213"/>
      <c r="Z87" s="213"/>
      <c r="AA87" s="213"/>
      <c r="AB87" s="213"/>
      <c r="AC87" s="213"/>
      <c r="AD87" s="213"/>
      <c r="AE87" s="213"/>
      <c r="AF87" s="213"/>
      <c r="AG87" s="213" t="s">
        <v>130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49" t="s">
        <v>167</v>
      </c>
      <c r="D88" s="223"/>
      <c r="E88" s="224">
        <v>5.6000000000000005</v>
      </c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13"/>
      <c r="Y88" s="213"/>
      <c r="Z88" s="213"/>
      <c r="AA88" s="213"/>
      <c r="AB88" s="213"/>
      <c r="AC88" s="213"/>
      <c r="AD88" s="213"/>
      <c r="AE88" s="213"/>
      <c r="AF88" s="213"/>
      <c r="AG88" s="213" t="s">
        <v>130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49" t="s">
        <v>168</v>
      </c>
      <c r="D89" s="223"/>
      <c r="E89" s="224">
        <v>3.2</v>
      </c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13"/>
      <c r="Y89" s="213"/>
      <c r="Z89" s="213"/>
      <c r="AA89" s="213"/>
      <c r="AB89" s="213"/>
      <c r="AC89" s="213"/>
      <c r="AD89" s="213"/>
      <c r="AE89" s="213"/>
      <c r="AF89" s="213"/>
      <c r="AG89" s="213" t="s">
        <v>130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49" t="s">
        <v>169</v>
      </c>
      <c r="D90" s="223"/>
      <c r="E90" s="224">
        <v>2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13"/>
      <c r="Y90" s="213"/>
      <c r="Z90" s="213"/>
      <c r="AA90" s="213"/>
      <c r="AB90" s="213"/>
      <c r="AC90" s="213"/>
      <c r="AD90" s="213"/>
      <c r="AE90" s="213"/>
      <c r="AF90" s="213"/>
      <c r="AG90" s="213" t="s">
        <v>130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49" t="s">
        <v>170</v>
      </c>
      <c r="D91" s="223"/>
      <c r="E91" s="224">
        <v>3.2</v>
      </c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13"/>
      <c r="Y91" s="213"/>
      <c r="Z91" s="213"/>
      <c r="AA91" s="213"/>
      <c r="AB91" s="213"/>
      <c r="AC91" s="213"/>
      <c r="AD91" s="213"/>
      <c r="AE91" s="213"/>
      <c r="AF91" s="213"/>
      <c r="AG91" s="213" t="s">
        <v>130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49" t="s">
        <v>190</v>
      </c>
      <c r="D92" s="223"/>
      <c r="E92" s="224">
        <v>0.70000000000000007</v>
      </c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13"/>
      <c r="Y92" s="213"/>
      <c r="Z92" s="213"/>
      <c r="AA92" s="213"/>
      <c r="AB92" s="213"/>
      <c r="AC92" s="213"/>
      <c r="AD92" s="213"/>
      <c r="AE92" s="213"/>
      <c r="AF92" s="213"/>
      <c r="AG92" s="213" t="s">
        <v>130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1"/>
      <c r="D93" s="241"/>
      <c r="E93" s="241"/>
      <c r="F93" s="241"/>
      <c r="G93" s="241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13"/>
      <c r="Y93" s="213"/>
      <c r="Z93" s="213"/>
      <c r="AA93" s="213"/>
      <c r="AB93" s="213"/>
      <c r="AC93" s="213"/>
      <c r="AD93" s="213"/>
      <c r="AE93" s="213"/>
      <c r="AF93" s="213"/>
      <c r="AG93" s="213" t="s">
        <v>160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x14ac:dyDescent="0.2">
      <c r="A94" s="228" t="s">
        <v>121</v>
      </c>
      <c r="B94" s="229" t="s">
        <v>69</v>
      </c>
      <c r="C94" s="247" t="s">
        <v>70</v>
      </c>
      <c r="D94" s="230"/>
      <c r="E94" s="231"/>
      <c r="F94" s="232"/>
      <c r="G94" s="232">
        <f>SUMIF(AG95:AG98,"&lt;&gt;NOR",G95:G98)</f>
        <v>0</v>
      </c>
      <c r="H94" s="232"/>
      <c r="I94" s="232">
        <f>SUM(I95:I98)</f>
        <v>0</v>
      </c>
      <c r="J94" s="232"/>
      <c r="K94" s="232">
        <f>SUM(K95:K98)</f>
        <v>0</v>
      </c>
      <c r="L94" s="232"/>
      <c r="M94" s="232">
        <f>SUM(M95:M98)</f>
        <v>0</v>
      </c>
      <c r="N94" s="232"/>
      <c r="O94" s="232">
        <f>SUM(O95:O98)</f>
        <v>0</v>
      </c>
      <c r="P94" s="232"/>
      <c r="Q94" s="232">
        <f>SUM(Q95:Q98)</f>
        <v>0</v>
      </c>
      <c r="R94" s="232"/>
      <c r="S94" s="232"/>
      <c r="T94" s="233"/>
      <c r="U94" s="227"/>
      <c r="V94" s="227">
        <f>SUM(V95:V98)</f>
        <v>25</v>
      </c>
      <c r="W94" s="227"/>
      <c r="AG94" t="s">
        <v>122</v>
      </c>
    </row>
    <row r="95" spans="1:60" outlineLevel="1" x14ac:dyDescent="0.2">
      <c r="A95" s="234">
        <v>6</v>
      </c>
      <c r="B95" s="235" t="s">
        <v>191</v>
      </c>
      <c r="C95" s="248" t="s">
        <v>192</v>
      </c>
      <c r="D95" s="236" t="s">
        <v>193</v>
      </c>
      <c r="E95" s="237">
        <v>25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39" t="s">
        <v>194</v>
      </c>
      <c r="S95" s="239" t="s">
        <v>127</v>
      </c>
      <c r="T95" s="240" t="s">
        <v>127</v>
      </c>
      <c r="U95" s="222">
        <v>1</v>
      </c>
      <c r="V95" s="222">
        <f>ROUND(E95*U95,2)</f>
        <v>25</v>
      </c>
      <c r="W95" s="222"/>
      <c r="X95" s="213"/>
      <c r="Y95" s="213"/>
      <c r="Z95" s="213"/>
      <c r="AA95" s="213"/>
      <c r="AB95" s="213"/>
      <c r="AC95" s="213"/>
      <c r="AD95" s="213"/>
      <c r="AE95" s="213"/>
      <c r="AF95" s="213"/>
      <c r="AG95" s="213" t="s">
        <v>195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20"/>
      <c r="B96" s="221"/>
      <c r="C96" s="249" t="s">
        <v>196</v>
      </c>
      <c r="D96" s="223"/>
      <c r="E96" s="224">
        <v>10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13"/>
      <c r="Y96" s="213"/>
      <c r="Z96" s="213"/>
      <c r="AA96" s="213"/>
      <c r="AB96" s="213"/>
      <c r="AC96" s="213"/>
      <c r="AD96" s="213"/>
      <c r="AE96" s="213"/>
      <c r="AF96" s="213"/>
      <c r="AG96" s="213" t="s">
        <v>130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49" t="s">
        <v>197</v>
      </c>
      <c r="D97" s="223"/>
      <c r="E97" s="224">
        <v>15</v>
      </c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13"/>
      <c r="Y97" s="213"/>
      <c r="Z97" s="213"/>
      <c r="AA97" s="213"/>
      <c r="AB97" s="213"/>
      <c r="AC97" s="213"/>
      <c r="AD97" s="213"/>
      <c r="AE97" s="213"/>
      <c r="AF97" s="213"/>
      <c r="AG97" s="213" t="s">
        <v>130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1"/>
      <c r="D98" s="241"/>
      <c r="E98" s="241"/>
      <c r="F98" s="241"/>
      <c r="G98" s="241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13"/>
      <c r="Y98" s="213"/>
      <c r="Z98" s="213"/>
      <c r="AA98" s="213"/>
      <c r="AB98" s="213"/>
      <c r="AC98" s="213"/>
      <c r="AD98" s="213"/>
      <c r="AE98" s="213"/>
      <c r="AF98" s="213"/>
      <c r="AG98" s="213" t="s">
        <v>160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x14ac:dyDescent="0.2">
      <c r="A99" s="228" t="s">
        <v>121</v>
      </c>
      <c r="B99" s="229" t="s">
        <v>71</v>
      </c>
      <c r="C99" s="247" t="s">
        <v>72</v>
      </c>
      <c r="D99" s="230"/>
      <c r="E99" s="231"/>
      <c r="F99" s="232"/>
      <c r="G99" s="232">
        <f>SUMIF(AG100:AG214,"&lt;&gt;NOR",G100:G214)</f>
        <v>0</v>
      </c>
      <c r="H99" s="232"/>
      <c r="I99" s="232">
        <f>SUM(I100:I214)</f>
        <v>0</v>
      </c>
      <c r="J99" s="232"/>
      <c r="K99" s="232">
        <f>SUM(K100:K214)</f>
        <v>0</v>
      </c>
      <c r="L99" s="232"/>
      <c r="M99" s="232">
        <f>SUM(M100:M214)</f>
        <v>0</v>
      </c>
      <c r="N99" s="232"/>
      <c r="O99" s="232">
        <f>SUM(O100:O214)</f>
        <v>0.12000000000000001</v>
      </c>
      <c r="P99" s="232"/>
      <c r="Q99" s="232">
        <f>SUM(Q100:Q214)</f>
        <v>4.97</v>
      </c>
      <c r="R99" s="232"/>
      <c r="S99" s="232"/>
      <c r="T99" s="233"/>
      <c r="U99" s="227"/>
      <c r="V99" s="227">
        <f>SUM(V100:V214)</f>
        <v>54.19</v>
      </c>
      <c r="W99" s="227"/>
      <c r="AG99" t="s">
        <v>122</v>
      </c>
    </row>
    <row r="100" spans="1:60" outlineLevel="1" x14ac:dyDescent="0.2">
      <c r="A100" s="234">
        <v>7</v>
      </c>
      <c r="B100" s="235" t="s">
        <v>198</v>
      </c>
      <c r="C100" s="248" t="s">
        <v>199</v>
      </c>
      <c r="D100" s="236" t="s">
        <v>200</v>
      </c>
      <c r="E100" s="237">
        <v>0.2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0.02</v>
      </c>
      <c r="Q100" s="239">
        <f>ROUND(E100*P100,2)</f>
        <v>0</v>
      </c>
      <c r="R100" s="239" t="s">
        <v>201</v>
      </c>
      <c r="S100" s="239" t="s">
        <v>127</v>
      </c>
      <c r="T100" s="240" t="s">
        <v>127</v>
      </c>
      <c r="U100" s="222">
        <v>0.24000000000000002</v>
      </c>
      <c r="V100" s="222">
        <f>ROUND(E100*U100,2)</f>
        <v>0.05</v>
      </c>
      <c r="W100" s="222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128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2" t="s">
        <v>202</v>
      </c>
      <c r="D101" s="243"/>
      <c r="E101" s="243"/>
      <c r="F101" s="243"/>
      <c r="G101" s="243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165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49" t="s">
        <v>203</v>
      </c>
      <c r="D102" s="223"/>
      <c r="E102" s="224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130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49" t="s">
        <v>204</v>
      </c>
      <c r="D103" s="223"/>
      <c r="E103" s="224">
        <v>0.1</v>
      </c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130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49" t="s">
        <v>205</v>
      </c>
      <c r="D104" s="223"/>
      <c r="E104" s="224">
        <v>0.1</v>
      </c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130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1"/>
      <c r="D105" s="241"/>
      <c r="E105" s="241"/>
      <c r="F105" s="241"/>
      <c r="G105" s="241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160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34">
        <v>8</v>
      </c>
      <c r="B106" s="235" t="s">
        <v>206</v>
      </c>
      <c r="C106" s="248" t="s">
        <v>207</v>
      </c>
      <c r="D106" s="236" t="s">
        <v>208</v>
      </c>
      <c r="E106" s="237">
        <v>125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39" t="s">
        <v>201</v>
      </c>
      <c r="S106" s="239" t="s">
        <v>127</v>
      </c>
      <c r="T106" s="240" t="s">
        <v>127</v>
      </c>
      <c r="U106" s="222">
        <v>3.0000000000000002E-2</v>
      </c>
      <c r="V106" s="222">
        <f>ROUND(E106*U106,2)</f>
        <v>3.75</v>
      </c>
      <c r="W106" s="222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128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2" t="s">
        <v>209</v>
      </c>
      <c r="D107" s="243"/>
      <c r="E107" s="243"/>
      <c r="F107" s="243"/>
      <c r="G107" s="243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165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49" t="s">
        <v>129</v>
      </c>
      <c r="D108" s="223"/>
      <c r="E108" s="224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130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49" t="s">
        <v>210</v>
      </c>
      <c r="D109" s="223"/>
      <c r="E109" s="224">
        <v>1</v>
      </c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130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49" t="s">
        <v>211</v>
      </c>
      <c r="D110" s="223"/>
      <c r="E110" s="224">
        <v>1</v>
      </c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130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49" t="s">
        <v>212</v>
      </c>
      <c r="D111" s="223"/>
      <c r="E111" s="224">
        <v>4</v>
      </c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130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49" t="s">
        <v>213</v>
      </c>
      <c r="D112" s="223"/>
      <c r="E112" s="224">
        <v>1</v>
      </c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130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49" t="s">
        <v>214</v>
      </c>
      <c r="D113" s="223"/>
      <c r="E113" s="224">
        <v>4</v>
      </c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130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49" t="s">
        <v>215</v>
      </c>
      <c r="D114" s="223"/>
      <c r="E114" s="224">
        <v>2</v>
      </c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130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49" t="s">
        <v>216</v>
      </c>
      <c r="D115" s="223"/>
      <c r="E115" s="224">
        <v>4</v>
      </c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130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49" t="s">
        <v>217</v>
      </c>
      <c r="D116" s="223"/>
      <c r="E116" s="224">
        <v>4</v>
      </c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130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49" t="s">
        <v>218</v>
      </c>
      <c r="D117" s="223"/>
      <c r="E117" s="224">
        <v>4</v>
      </c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130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49" t="s">
        <v>219</v>
      </c>
      <c r="D118" s="223"/>
      <c r="E118" s="224">
        <v>32</v>
      </c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130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49" t="s">
        <v>220</v>
      </c>
      <c r="D119" s="223"/>
      <c r="E119" s="224">
        <v>16</v>
      </c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130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49" t="s">
        <v>221</v>
      </c>
      <c r="D120" s="223"/>
      <c r="E120" s="224">
        <v>12</v>
      </c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130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49" t="s">
        <v>222</v>
      </c>
      <c r="D121" s="223"/>
      <c r="E121" s="224">
        <v>24</v>
      </c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130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49" t="s">
        <v>223</v>
      </c>
      <c r="D122" s="223"/>
      <c r="E122" s="224">
        <v>12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130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49" t="s">
        <v>224</v>
      </c>
      <c r="D123" s="223"/>
      <c r="E123" s="224">
        <v>4</v>
      </c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130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1"/>
      <c r="D124" s="241"/>
      <c r="E124" s="241"/>
      <c r="F124" s="241"/>
      <c r="G124" s="241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160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34">
        <v>9</v>
      </c>
      <c r="B125" s="235" t="s">
        <v>225</v>
      </c>
      <c r="C125" s="248" t="s">
        <v>226</v>
      </c>
      <c r="D125" s="236" t="s">
        <v>208</v>
      </c>
      <c r="E125" s="237">
        <v>35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21</v>
      </c>
      <c r="M125" s="239">
        <f>G125*(1+L125/100)</f>
        <v>0</v>
      </c>
      <c r="N125" s="239">
        <v>0</v>
      </c>
      <c r="O125" s="239">
        <f>ROUND(E125*N125,2)</f>
        <v>0</v>
      </c>
      <c r="P125" s="239">
        <v>0</v>
      </c>
      <c r="Q125" s="239">
        <f>ROUND(E125*P125,2)</f>
        <v>0</v>
      </c>
      <c r="R125" s="239" t="s">
        <v>201</v>
      </c>
      <c r="S125" s="239" t="s">
        <v>127</v>
      </c>
      <c r="T125" s="240" t="s">
        <v>127</v>
      </c>
      <c r="U125" s="222">
        <v>6.0000000000000005E-2</v>
      </c>
      <c r="V125" s="222">
        <f>ROUND(E125*U125,2)</f>
        <v>2.1</v>
      </c>
      <c r="W125" s="222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128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2" t="s">
        <v>209</v>
      </c>
      <c r="D126" s="243"/>
      <c r="E126" s="243"/>
      <c r="F126" s="243"/>
      <c r="G126" s="243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165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49" t="s">
        <v>129</v>
      </c>
      <c r="D127" s="223"/>
      <c r="E127" s="224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130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49" t="s">
        <v>227</v>
      </c>
      <c r="D128" s="223"/>
      <c r="E128" s="224">
        <v>3</v>
      </c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130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49" t="s">
        <v>228</v>
      </c>
      <c r="D129" s="223"/>
      <c r="E129" s="224">
        <v>1</v>
      </c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130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49" t="s">
        <v>229</v>
      </c>
      <c r="D130" s="223"/>
      <c r="E130" s="224">
        <v>2</v>
      </c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130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49" t="s">
        <v>230</v>
      </c>
      <c r="D131" s="223"/>
      <c r="E131" s="224">
        <v>4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130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49" t="s">
        <v>231</v>
      </c>
      <c r="D132" s="223"/>
      <c r="E132" s="224">
        <v>4</v>
      </c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130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49" t="s">
        <v>221</v>
      </c>
      <c r="D133" s="223"/>
      <c r="E133" s="224">
        <v>12</v>
      </c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130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49" t="s">
        <v>232</v>
      </c>
      <c r="D134" s="223"/>
      <c r="E134" s="224">
        <v>4</v>
      </c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130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49" t="s">
        <v>233</v>
      </c>
      <c r="D135" s="223"/>
      <c r="E135" s="224">
        <v>5</v>
      </c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130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1"/>
      <c r="D136" s="241"/>
      <c r="E136" s="241"/>
      <c r="F136" s="241"/>
      <c r="G136" s="241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160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34">
        <v>10</v>
      </c>
      <c r="B137" s="235" t="s">
        <v>234</v>
      </c>
      <c r="C137" s="248" t="s">
        <v>235</v>
      </c>
      <c r="D137" s="236" t="s">
        <v>208</v>
      </c>
      <c r="E137" s="237">
        <v>4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9">
        <v>0</v>
      </c>
      <c r="O137" s="239">
        <f>ROUND(E137*N137,2)</f>
        <v>0</v>
      </c>
      <c r="P137" s="239">
        <v>0</v>
      </c>
      <c r="Q137" s="239">
        <f>ROUND(E137*P137,2)</f>
        <v>0</v>
      </c>
      <c r="R137" s="239" t="s">
        <v>201</v>
      </c>
      <c r="S137" s="239" t="s">
        <v>127</v>
      </c>
      <c r="T137" s="240" t="s">
        <v>127</v>
      </c>
      <c r="U137" s="222">
        <v>9.0000000000000011E-2</v>
      </c>
      <c r="V137" s="222">
        <f>ROUND(E137*U137,2)</f>
        <v>0.36</v>
      </c>
      <c r="W137" s="222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128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2" t="s">
        <v>209</v>
      </c>
      <c r="D138" s="243"/>
      <c r="E138" s="243"/>
      <c r="F138" s="243"/>
      <c r="G138" s="243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165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49" t="s">
        <v>129</v>
      </c>
      <c r="D139" s="223"/>
      <c r="E139" s="224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 t="s">
        <v>130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49" t="s">
        <v>236</v>
      </c>
      <c r="D140" s="223"/>
      <c r="E140" s="224">
        <v>2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130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49" t="s">
        <v>237</v>
      </c>
      <c r="D141" s="223"/>
      <c r="E141" s="224">
        <v>1</v>
      </c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 t="s">
        <v>130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49" t="s">
        <v>238</v>
      </c>
      <c r="D142" s="223"/>
      <c r="E142" s="224">
        <v>1</v>
      </c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130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1"/>
      <c r="D143" s="241"/>
      <c r="E143" s="241"/>
      <c r="F143" s="241"/>
      <c r="G143" s="241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160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34">
        <v>11</v>
      </c>
      <c r="B144" s="235" t="s">
        <v>239</v>
      </c>
      <c r="C144" s="248" t="s">
        <v>240</v>
      </c>
      <c r="D144" s="236" t="s">
        <v>200</v>
      </c>
      <c r="E144" s="237">
        <v>5.3532000000000002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9">
        <v>2.1900000000000001E-3</v>
      </c>
      <c r="O144" s="239">
        <f>ROUND(E144*N144,2)</f>
        <v>0.01</v>
      </c>
      <c r="P144" s="239">
        <v>4.1000000000000002E-2</v>
      </c>
      <c r="Q144" s="239">
        <f>ROUND(E144*P144,2)</f>
        <v>0.22</v>
      </c>
      <c r="R144" s="239" t="s">
        <v>201</v>
      </c>
      <c r="S144" s="239" t="s">
        <v>127</v>
      </c>
      <c r="T144" s="240" t="s">
        <v>127</v>
      </c>
      <c r="U144" s="222">
        <v>0.52</v>
      </c>
      <c r="V144" s="222">
        <f>ROUND(E144*U144,2)</f>
        <v>2.78</v>
      </c>
      <c r="W144" s="222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128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2" t="s">
        <v>241</v>
      </c>
      <c r="D145" s="243"/>
      <c r="E145" s="243"/>
      <c r="F145" s="243"/>
      <c r="G145" s="243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165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49" t="s">
        <v>129</v>
      </c>
      <c r="D146" s="223"/>
      <c r="E146" s="224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130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49" t="s">
        <v>242</v>
      </c>
      <c r="D147" s="223"/>
      <c r="E147" s="224">
        <v>0.25</v>
      </c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130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49" t="s">
        <v>243</v>
      </c>
      <c r="D148" s="223"/>
      <c r="E148" s="224">
        <v>0.48000000000000004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 t="s">
        <v>130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49" t="s">
        <v>244</v>
      </c>
      <c r="D149" s="223"/>
      <c r="E149" s="224">
        <v>2.4000000000000004</v>
      </c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130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49" t="s">
        <v>245</v>
      </c>
      <c r="D150" s="223"/>
      <c r="E150" s="224">
        <v>0.6100000000000001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130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49" t="s">
        <v>246</v>
      </c>
      <c r="D151" s="223"/>
      <c r="E151" s="224">
        <v>1.6132000000000002</v>
      </c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 t="s">
        <v>130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1"/>
      <c r="D152" s="241"/>
      <c r="E152" s="241"/>
      <c r="F152" s="241"/>
      <c r="G152" s="241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160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4">
        <v>12</v>
      </c>
      <c r="B153" s="235" t="s">
        <v>247</v>
      </c>
      <c r="C153" s="248" t="s">
        <v>248</v>
      </c>
      <c r="D153" s="236" t="s">
        <v>200</v>
      </c>
      <c r="E153" s="237">
        <v>13.605600000000001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9">
        <v>1E-3</v>
      </c>
      <c r="O153" s="239">
        <f>ROUND(E153*N153,2)</f>
        <v>0.01</v>
      </c>
      <c r="P153" s="239">
        <v>3.1000000000000003E-2</v>
      </c>
      <c r="Q153" s="239">
        <f>ROUND(E153*P153,2)</f>
        <v>0.42</v>
      </c>
      <c r="R153" s="239" t="s">
        <v>201</v>
      </c>
      <c r="S153" s="239" t="s">
        <v>127</v>
      </c>
      <c r="T153" s="240" t="s">
        <v>127</v>
      </c>
      <c r="U153" s="222">
        <v>0.33100000000000002</v>
      </c>
      <c r="V153" s="222">
        <f>ROUND(E153*U153,2)</f>
        <v>4.5</v>
      </c>
      <c r="W153" s="222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128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2" t="s">
        <v>241</v>
      </c>
      <c r="D154" s="243"/>
      <c r="E154" s="243"/>
      <c r="F154" s="243"/>
      <c r="G154" s="243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165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49" t="s">
        <v>129</v>
      </c>
      <c r="D155" s="223"/>
      <c r="E155" s="224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130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49" t="s">
        <v>249</v>
      </c>
      <c r="D156" s="223"/>
      <c r="E156" s="224">
        <v>2.1340000000000003</v>
      </c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 t="s">
        <v>130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49" t="s">
        <v>250</v>
      </c>
      <c r="D157" s="223"/>
      <c r="E157" s="224">
        <v>4.4676</v>
      </c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 t="s">
        <v>130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49" t="s">
        <v>251</v>
      </c>
      <c r="D158" s="223"/>
      <c r="E158" s="224">
        <v>1.6660000000000001</v>
      </c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130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49" t="s">
        <v>252</v>
      </c>
      <c r="D159" s="223"/>
      <c r="E159" s="224">
        <v>2.3484000000000003</v>
      </c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130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49" t="s">
        <v>253</v>
      </c>
      <c r="D160" s="223"/>
      <c r="E160" s="224">
        <v>2.9896000000000003</v>
      </c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130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1"/>
      <c r="D161" s="241"/>
      <c r="E161" s="241"/>
      <c r="F161" s="241"/>
      <c r="G161" s="241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 t="s">
        <v>160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34">
        <v>13</v>
      </c>
      <c r="B162" s="235" t="s">
        <v>254</v>
      </c>
      <c r="C162" s="248" t="s">
        <v>255</v>
      </c>
      <c r="D162" s="236" t="s">
        <v>200</v>
      </c>
      <c r="E162" s="237">
        <v>91.464400000000012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9">
        <v>9.2000000000000003E-4</v>
      </c>
      <c r="O162" s="239">
        <f>ROUND(E162*N162,2)</f>
        <v>0.08</v>
      </c>
      <c r="P162" s="239">
        <v>2.7000000000000003E-2</v>
      </c>
      <c r="Q162" s="239">
        <f>ROUND(E162*P162,2)</f>
        <v>2.4700000000000002</v>
      </c>
      <c r="R162" s="239" t="s">
        <v>201</v>
      </c>
      <c r="S162" s="239" t="s">
        <v>127</v>
      </c>
      <c r="T162" s="240" t="s">
        <v>127</v>
      </c>
      <c r="U162" s="222">
        <v>0.26300000000000001</v>
      </c>
      <c r="V162" s="222">
        <f>ROUND(E162*U162,2)</f>
        <v>24.06</v>
      </c>
      <c r="W162" s="222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128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2" t="s">
        <v>241</v>
      </c>
      <c r="D163" s="243"/>
      <c r="E163" s="243"/>
      <c r="F163" s="243"/>
      <c r="G163" s="243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165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49" t="s">
        <v>129</v>
      </c>
      <c r="D164" s="223"/>
      <c r="E164" s="224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130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49" t="s">
        <v>256</v>
      </c>
      <c r="D165" s="223"/>
      <c r="E165" s="224">
        <v>2.0253000000000001</v>
      </c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130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49" t="s">
        <v>257</v>
      </c>
      <c r="D166" s="223"/>
      <c r="E166" s="224">
        <v>21.424000000000003</v>
      </c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130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49" t="s">
        <v>258</v>
      </c>
      <c r="D167" s="223"/>
      <c r="E167" s="224">
        <v>12.360000000000001</v>
      </c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 t="s">
        <v>130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49" t="s">
        <v>259</v>
      </c>
      <c r="D168" s="223"/>
      <c r="E168" s="224">
        <v>14.8986</v>
      </c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130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49" t="s">
        <v>260</v>
      </c>
      <c r="D169" s="223"/>
      <c r="E169" s="224">
        <v>19.725000000000001</v>
      </c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 t="s">
        <v>130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49" t="s">
        <v>261</v>
      </c>
      <c r="D170" s="223"/>
      <c r="E170" s="224">
        <v>10.495800000000001</v>
      </c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130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49" t="s">
        <v>262</v>
      </c>
      <c r="D171" s="223"/>
      <c r="E171" s="224">
        <v>4.3512000000000004</v>
      </c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130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49" t="s">
        <v>263</v>
      </c>
      <c r="D172" s="223"/>
      <c r="E172" s="224">
        <v>4.2966000000000006</v>
      </c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 t="s">
        <v>130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49" t="s">
        <v>264</v>
      </c>
      <c r="D173" s="223"/>
      <c r="E173" s="224">
        <v>1.8879000000000001</v>
      </c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130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1"/>
      <c r="D174" s="241"/>
      <c r="E174" s="241"/>
      <c r="F174" s="241"/>
      <c r="G174" s="241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 t="s">
        <v>160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34">
        <v>14</v>
      </c>
      <c r="B175" s="235" t="s">
        <v>265</v>
      </c>
      <c r="C175" s="248" t="s">
        <v>266</v>
      </c>
      <c r="D175" s="236" t="s">
        <v>200</v>
      </c>
      <c r="E175" s="237">
        <v>25.775100000000002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9">
        <v>8.2000000000000009E-4</v>
      </c>
      <c r="O175" s="239">
        <f>ROUND(E175*N175,2)</f>
        <v>0.02</v>
      </c>
      <c r="P175" s="239">
        <v>2.3000000000000003E-2</v>
      </c>
      <c r="Q175" s="239">
        <f>ROUND(E175*P175,2)</f>
        <v>0.59</v>
      </c>
      <c r="R175" s="239" t="s">
        <v>201</v>
      </c>
      <c r="S175" s="239" t="s">
        <v>127</v>
      </c>
      <c r="T175" s="240" t="s">
        <v>127</v>
      </c>
      <c r="U175" s="222">
        <v>0.21500000000000002</v>
      </c>
      <c r="V175" s="222">
        <f>ROUND(E175*U175,2)</f>
        <v>5.54</v>
      </c>
      <c r="W175" s="222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128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2" t="s">
        <v>241</v>
      </c>
      <c r="D176" s="243"/>
      <c r="E176" s="243"/>
      <c r="F176" s="243"/>
      <c r="G176" s="243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 t="s">
        <v>165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49" t="s">
        <v>129</v>
      </c>
      <c r="D177" s="223"/>
      <c r="E177" s="224"/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 t="s">
        <v>130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49" t="s">
        <v>267</v>
      </c>
      <c r="D178" s="223"/>
      <c r="E178" s="224">
        <v>5.44</v>
      </c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 t="s">
        <v>130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49" t="s">
        <v>268</v>
      </c>
      <c r="D179" s="223"/>
      <c r="E179" s="224">
        <v>4.0600000000000005</v>
      </c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 t="s">
        <v>130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49" t="s">
        <v>269</v>
      </c>
      <c r="D180" s="223"/>
      <c r="E180" s="224">
        <v>3.9565000000000001</v>
      </c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 t="s">
        <v>130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49" t="s">
        <v>270</v>
      </c>
      <c r="D181" s="223"/>
      <c r="E181" s="224">
        <v>5.2866000000000009</v>
      </c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 t="s">
        <v>130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49" t="s">
        <v>271</v>
      </c>
      <c r="D182" s="223"/>
      <c r="E182" s="224">
        <v>7.032</v>
      </c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 t="s">
        <v>130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1"/>
      <c r="D183" s="241"/>
      <c r="E183" s="241"/>
      <c r="F183" s="241"/>
      <c r="G183" s="241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 t="s">
        <v>160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34">
        <v>15</v>
      </c>
      <c r="B184" s="235" t="s">
        <v>272</v>
      </c>
      <c r="C184" s="248" t="s">
        <v>273</v>
      </c>
      <c r="D184" s="236" t="s">
        <v>125</v>
      </c>
      <c r="E184" s="237">
        <v>4.2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9">
        <v>0</v>
      </c>
      <c r="O184" s="239">
        <f>ROUND(E184*N184,2)</f>
        <v>0</v>
      </c>
      <c r="P184" s="239">
        <v>1.1130000000000001E-2</v>
      </c>
      <c r="Q184" s="239">
        <f>ROUND(E184*P184,2)</f>
        <v>0.05</v>
      </c>
      <c r="R184" s="239" t="s">
        <v>201</v>
      </c>
      <c r="S184" s="239" t="s">
        <v>127</v>
      </c>
      <c r="T184" s="240" t="s">
        <v>127</v>
      </c>
      <c r="U184" s="222">
        <v>8.3000000000000004E-2</v>
      </c>
      <c r="V184" s="222">
        <f>ROUND(E184*U184,2)</f>
        <v>0.35</v>
      </c>
      <c r="W184" s="222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 t="s">
        <v>128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49" t="s">
        <v>129</v>
      </c>
      <c r="D185" s="223"/>
      <c r="E185" s="224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 t="s">
        <v>130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49" t="s">
        <v>173</v>
      </c>
      <c r="D186" s="223"/>
      <c r="E186" s="224">
        <v>3.2</v>
      </c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 t="s">
        <v>130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49" t="s">
        <v>174</v>
      </c>
      <c r="D187" s="223"/>
      <c r="E187" s="224">
        <v>1</v>
      </c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 t="s">
        <v>130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51"/>
      <c r="D188" s="241"/>
      <c r="E188" s="241"/>
      <c r="F188" s="241"/>
      <c r="G188" s="241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 t="s">
        <v>160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34">
        <v>16</v>
      </c>
      <c r="B189" s="235" t="s">
        <v>274</v>
      </c>
      <c r="C189" s="248" t="s">
        <v>275</v>
      </c>
      <c r="D189" s="236" t="s">
        <v>125</v>
      </c>
      <c r="E189" s="237">
        <v>39.1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9">
        <v>0</v>
      </c>
      <c r="O189" s="239">
        <f>ROUND(E189*N189,2)</f>
        <v>0</v>
      </c>
      <c r="P189" s="239">
        <v>1.507E-2</v>
      </c>
      <c r="Q189" s="239">
        <f>ROUND(E189*P189,2)</f>
        <v>0.59</v>
      </c>
      <c r="R189" s="239" t="s">
        <v>201</v>
      </c>
      <c r="S189" s="239" t="s">
        <v>127</v>
      </c>
      <c r="T189" s="240" t="s">
        <v>127</v>
      </c>
      <c r="U189" s="222">
        <v>0.11</v>
      </c>
      <c r="V189" s="222">
        <f>ROUND(E189*U189,2)</f>
        <v>4.3</v>
      </c>
      <c r="W189" s="222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 t="s">
        <v>128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49" t="s">
        <v>129</v>
      </c>
      <c r="D190" s="223"/>
      <c r="E190" s="224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130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49" t="s">
        <v>177</v>
      </c>
      <c r="D191" s="223"/>
      <c r="E191" s="224">
        <v>1.6</v>
      </c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 t="s">
        <v>130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49" t="s">
        <v>178</v>
      </c>
      <c r="D192" s="223"/>
      <c r="E192" s="224">
        <v>1.3</v>
      </c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 t="s">
        <v>130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49" t="s">
        <v>179</v>
      </c>
      <c r="D193" s="223"/>
      <c r="E193" s="224">
        <v>1.2000000000000002</v>
      </c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 t="s">
        <v>130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49" t="s">
        <v>180</v>
      </c>
      <c r="D194" s="223"/>
      <c r="E194" s="224">
        <v>1.6</v>
      </c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 t="s">
        <v>130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49" t="s">
        <v>181</v>
      </c>
      <c r="D195" s="223"/>
      <c r="E195" s="224">
        <v>2.8000000000000003</v>
      </c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 t="s">
        <v>130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49" t="s">
        <v>167</v>
      </c>
      <c r="D196" s="223"/>
      <c r="E196" s="224">
        <v>5.6000000000000005</v>
      </c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 t="s">
        <v>130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49" t="s">
        <v>168</v>
      </c>
      <c r="D197" s="223"/>
      <c r="E197" s="224">
        <v>3.2</v>
      </c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 t="s">
        <v>130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49" t="s">
        <v>182</v>
      </c>
      <c r="D198" s="223"/>
      <c r="E198" s="224">
        <v>3.2</v>
      </c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 t="s">
        <v>130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49" t="s">
        <v>183</v>
      </c>
      <c r="D199" s="223"/>
      <c r="E199" s="224">
        <v>3.2</v>
      </c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 t="s">
        <v>130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49" t="s">
        <v>276</v>
      </c>
      <c r="D200" s="223"/>
      <c r="E200" s="224">
        <v>6</v>
      </c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 t="s">
        <v>130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49" t="s">
        <v>184</v>
      </c>
      <c r="D201" s="223"/>
      <c r="E201" s="224">
        <v>4.2</v>
      </c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 t="s">
        <v>130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49" t="s">
        <v>169</v>
      </c>
      <c r="D202" s="223"/>
      <c r="E202" s="224">
        <v>2</v>
      </c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 t="s">
        <v>130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49" t="s">
        <v>170</v>
      </c>
      <c r="D203" s="223"/>
      <c r="E203" s="224">
        <v>3.2</v>
      </c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 t="s">
        <v>130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1"/>
      <c r="D204" s="241"/>
      <c r="E204" s="241"/>
      <c r="F204" s="241"/>
      <c r="G204" s="241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 t="s">
        <v>160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ht="22.5" outlineLevel="1" x14ac:dyDescent="0.2">
      <c r="A205" s="234">
        <v>17</v>
      </c>
      <c r="B205" s="235" t="s">
        <v>277</v>
      </c>
      <c r="C205" s="248" t="s">
        <v>278</v>
      </c>
      <c r="D205" s="236" t="s">
        <v>200</v>
      </c>
      <c r="E205" s="237">
        <v>9.2697000000000003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9">
        <v>0</v>
      </c>
      <c r="O205" s="239">
        <f>ROUND(E205*N205,2)</f>
        <v>0</v>
      </c>
      <c r="P205" s="239">
        <v>6.8000000000000005E-2</v>
      </c>
      <c r="Q205" s="239">
        <f>ROUND(E205*P205,2)</f>
        <v>0.63</v>
      </c>
      <c r="R205" s="239" t="s">
        <v>201</v>
      </c>
      <c r="S205" s="239" t="s">
        <v>127</v>
      </c>
      <c r="T205" s="240" t="s">
        <v>127</v>
      </c>
      <c r="U205" s="222">
        <v>0.69000000000000006</v>
      </c>
      <c r="V205" s="222">
        <f>ROUND(E205*U205,2)</f>
        <v>6.4</v>
      </c>
      <c r="W205" s="222"/>
      <c r="X205" s="213"/>
      <c r="Y205" s="213"/>
      <c r="Z205" s="213"/>
      <c r="AA205" s="213"/>
      <c r="AB205" s="213"/>
      <c r="AC205" s="213"/>
      <c r="AD205" s="213"/>
      <c r="AE205" s="213"/>
      <c r="AF205" s="213"/>
      <c r="AG205" s="213" t="s">
        <v>128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52" t="s">
        <v>279</v>
      </c>
      <c r="D206" s="243"/>
      <c r="E206" s="243"/>
      <c r="F206" s="243"/>
      <c r="G206" s="243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 t="s">
        <v>165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49" t="s">
        <v>129</v>
      </c>
      <c r="D207" s="223"/>
      <c r="E207" s="224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13"/>
      <c r="Y207" s="213"/>
      <c r="Z207" s="213"/>
      <c r="AA207" s="213"/>
      <c r="AB207" s="213"/>
      <c r="AC207" s="213"/>
      <c r="AD207" s="213"/>
      <c r="AE207" s="213"/>
      <c r="AF207" s="213"/>
      <c r="AG207" s="213" t="s">
        <v>130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49" t="s">
        <v>280</v>
      </c>
      <c r="D208" s="223"/>
      <c r="E208" s="224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13"/>
      <c r="Y208" s="213"/>
      <c r="Z208" s="213"/>
      <c r="AA208" s="213"/>
      <c r="AB208" s="213"/>
      <c r="AC208" s="213"/>
      <c r="AD208" s="213"/>
      <c r="AE208" s="213"/>
      <c r="AF208" s="213"/>
      <c r="AG208" s="213" t="s">
        <v>130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49" t="s">
        <v>281</v>
      </c>
      <c r="D209" s="223"/>
      <c r="E209" s="224">
        <v>0.378</v>
      </c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13"/>
      <c r="Y209" s="213"/>
      <c r="Z209" s="213"/>
      <c r="AA209" s="213"/>
      <c r="AB209" s="213"/>
      <c r="AC209" s="213"/>
      <c r="AD209" s="213"/>
      <c r="AE209" s="213"/>
      <c r="AF209" s="213"/>
      <c r="AG209" s="213" t="s">
        <v>130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49" t="s">
        <v>282</v>
      </c>
      <c r="D210" s="223"/>
      <c r="E210" s="224">
        <v>2.2140000000000004</v>
      </c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13"/>
      <c r="Y210" s="213"/>
      <c r="Z210" s="213"/>
      <c r="AA210" s="213"/>
      <c r="AB210" s="213"/>
      <c r="AC210" s="213"/>
      <c r="AD210" s="213"/>
      <c r="AE210" s="213"/>
      <c r="AF210" s="213"/>
      <c r="AG210" s="213" t="s">
        <v>130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49" t="s">
        <v>283</v>
      </c>
      <c r="D211" s="223"/>
      <c r="E211" s="224">
        <v>1.8720000000000001</v>
      </c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13"/>
      <c r="Y211" s="213"/>
      <c r="Z211" s="213"/>
      <c r="AA211" s="213"/>
      <c r="AB211" s="213"/>
      <c r="AC211" s="213"/>
      <c r="AD211" s="213"/>
      <c r="AE211" s="213"/>
      <c r="AF211" s="213"/>
      <c r="AG211" s="213" t="s">
        <v>130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49" t="s">
        <v>284</v>
      </c>
      <c r="D212" s="223"/>
      <c r="E212" s="224">
        <v>1.1457000000000002</v>
      </c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13"/>
      <c r="Y212" s="213"/>
      <c r="Z212" s="213"/>
      <c r="AA212" s="213"/>
      <c r="AB212" s="213"/>
      <c r="AC212" s="213"/>
      <c r="AD212" s="213"/>
      <c r="AE212" s="213"/>
      <c r="AF212" s="213"/>
      <c r="AG212" s="213" t="s">
        <v>130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49" t="s">
        <v>285</v>
      </c>
      <c r="D213" s="223"/>
      <c r="E213" s="224">
        <v>3.66</v>
      </c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13"/>
      <c r="Y213" s="213"/>
      <c r="Z213" s="213"/>
      <c r="AA213" s="213"/>
      <c r="AB213" s="213"/>
      <c r="AC213" s="213"/>
      <c r="AD213" s="213"/>
      <c r="AE213" s="213"/>
      <c r="AF213" s="213"/>
      <c r="AG213" s="213" t="s">
        <v>130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51"/>
      <c r="D214" s="241"/>
      <c r="E214" s="241"/>
      <c r="F214" s="241"/>
      <c r="G214" s="241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13"/>
      <c r="Y214" s="213"/>
      <c r="Z214" s="213"/>
      <c r="AA214" s="213"/>
      <c r="AB214" s="213"/>
      <c r="AC214" s="213"/>
      <c r="AD214" s="213"/>
      <c r="AE214" s="213"/>
      <c r="AF214" s="213"/>
      <c r="AG214" s="213" t="s">
        <v>160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x14ac:dyDescent="0.2">
      <c r="A215" s="228" t="s">
        <v>121</v>
      </c>
      <c r="B215" s="229" t="s">
        <v>73</v>
      </c>
      <c r="C215" s="247" t="s">
        <v>74</v>
      </c>
      <c r="D215" s="230"/>
      <c r="E215" s="231"/>
      <c r="F215" s="232"/>
      <c r="G215" s="232">
        <f>SUMIF(AG216:AG221,"&lt;&gt;NOR",G216:G221)</f>
        <v>0</v>
      </c>
      <c r="H215" s="232"/>
      <c r="I215" s="232">
        <f>SUM(I216:I221)</f>
        <v>0</v>
      </c>
      <c r="J215" s="232"/>
      <c r="K215" s="232">
        <f>SUM(K216:K221)</f>
        <v>0</v>
      </c>
      <c r="L215" s="232"/>
      <c r="M215" s="232">
        <f>SUM(M216:M221)</f>
        <v>0</v>
      </c>
      <c r="N215" s="232"/>
      <c r="O215" s="232">
        <f>SUM(O216:O221)</f>
        <v>0</v>
      </c>
      <c r="P215" s="232"/>
      <c r="Q215" s="232">
        <f>SUM(Q216:Q221)</f>
        <v>0</v>
      </c>
      <c r="R215" s="232"/>
      <c r="S215" s="232"/>
      <c r="T215" s="233"/>
      <c r="U215" s="227"/>
      <c r="V215" s="227">
        <f>SUM(V216:V221)</f>
        <v>4.82</v>
      </c>
      <c r="W215" s="227"/>
      <c r="AG215" t="s">
        <v>122</v>
      </c>
    </row>
    <row r="216" spans="1:60" ht="33.75" outlineLevel="1" x14ac:dyDescent="0.2">
      <c r="A216" s="234">
        <v>18</v>
      </c>
      <c r="B216" s="235" t="s">
        <v>286</v>
      </c>
      <c r="C216" s="248" t="s">
        <v>287</v>
      </c>
      <c r="D216" s="236" t="s">
        <v>288</v>
      </c>
      <c r="E216" s="237">
        <v>2.5479900000000004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39" t="s">
        <v>126</v>
      </c>
      <c r="S216" s="239" t="s">
        <v>127</v>
      </c>
      <c r="T216" s="240" t="s">
        <v>127</v>
      </c>
      <c r="U216" s="222">
        <v>1.8920000000000001</v>
      </c>
      <c r="V216" s="222">
        <f>ROUND(E216*U216,2)</f>
        <v>4.82</v>
      </c>
      <c r="W216" s="222"/>
      <c r="X216" s="213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289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52" t="s">
        <v>290</v>
      </c>
      <c r="D217" s="243"/>
      <c r="E217" s="243"/>
      <c r="F217" s="243"/>
      <c r="G217" s="243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13"/>
      <c r="Y217" s="213"/>
      <c r="Z217" s="213"/>
      <c r="AA217" s="213"/>
      <c r="AB217" s="213"/>
      <c r="AC217" s="213"/>
      <c r="AD217" s="213"/>
      <c r="AE217" s="213"/>
      <c r="AF217" s="213"/>
      <c r="AG217" s="213" t="s">
        <v>165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49" t="s">
        <v>291</v>
      </c>
      <c r="D218" s="223"/>
      <c r="E218" s="224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13"/>
      <c r="Y218" s="213"/>
      <c r="Z218" s="213"/>
      <c r="AA218" s="213"/>
      <c r="AB218" s="213"/>
      <c r="AC218" s="213"/>
      <c r="AD218" s="213"/>
      <c r="AE218" s="213"/>
      <c r="AF218" s="213"/>
      <c r="AG218" s="213" t="s">
        <v>130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49" t="s">
        <v>292</v>
      </c>
      <c r="D219" s="223"/>
      <c r="E219" s="224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13"/>
      <c r="Y219" s="213"/>
      <c r="Z219" s="213"/>
      <c r="AA219" s="213"/>
      <c r="AB219" s="213"/>
      <c r="AC219" s="213"/>
      <c r="AD219" s="213"/>
      <c r="AE219" s="213"/>
      <c r="AF219" s="213"/>
      <c r="AG219" s="213" t="s">
        <v>130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49" t="s">
        <v>293</v>
      </c>
      <c r="D220" s="223"/>
      <c r="E220" s="224">
        <v>2.5479900000000004</v>
      </c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13"/>
      <c r="Y220" s="213"/>
      <c r="Z220" s="213"/>
      <c r="AA220" s="213"/>
      <c r="AB220" s="213"/>
      <c r="AC220" s="213"/>
      <c r="AD220" s="213"/>
      <c r="AE220" s="213"/>
      <c r="AF220" s="213"/>
      <c r="AG220" s="213" t="s">
        <v>130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51"/>
      <c r="D221" s="241"/>
      <c r="E221" s="241"/>
      <c r="F221" s="241"/>
      <c r="G221" s="241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13"/>
      <c r="Y221" s="213"/>
      <c r="Z221" s="213"/>
      <c r="AA221" s="213"/>
      <c r="AB221" s="213"/>
      <c r="AC221" s="213"/>
      <c r="AD221" s="213"/>
      <c r="AE221" s="213"/>
      <c r="AF221" s="213"/>
      <c r="AG221" s="213" t="s">
        <v>160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x14ac:dyDescent="0.2">
      <c r="A222" s="228" t="s">
        <v>121</v>
      </c>
      <c r="B222" s="229" t="s">
        <v>75</v>
      </c>
      <c r="C222" s="247" t="s">
        <v>76</v>
      </c>
      <c r="D222" s="230"/>
      <c r="E222" s="231"/>
      <c r="F222" s="232"/>
      <c r="G222" s="232">
        <f>SUMIF(AG223:AG280,"&lt;&gt;NOR",G223:G280)</f>
        <v>0</v>
      </c>
      <c r="H222" s="232"/>
      <c r="I222" s="232">
        <f>SUM(I223:I280)</f>
        <v>0</v>
      </c>
      <c r="J222" s="232"/>
      <c r="K222" s="232">
        <f>SUM(K223:K280)</f>
        <v>0</v>
      </c>
      <c r="L222" s="232"/>
      <c r="M222" s="232">
        <f>SUM(M223:M280)</f>
        <v>0</v>
      </c>
      <c r="N222" s="232"/>
      <c r="O222" s="232">
        <f>SUM(O223:O280)</f>
        <v>0.11</v>
      </c>
      <c r="P222" s="232"/>
      <c r="Q222" s="232">
        <f>SUM(Q223:Q280)</f>
        <v>0.04</v>
      </c>
      <c r="R222" s="232"/>
      <c r="S222" s="232"/>
      <c r="T222" s="233"/>
      <c r="U222" s="227"/>
      <c r="V222" s="227">
        <f>SUM(V223:V280)</f>
        <v>55.72999999999999</v>
      </c>
      <c r="W222" s="227"/>
      <c r="AG222" t="s">
        <v>122</v>
      </c>
    </row>
    <row r="223" spans="1:60" ht="22.5" outlineLevel="1" x14ac:dyDescent="0.2">
      <c r="A223" s="234">
        <v>19</v>
      </c>
      <c r="B223" s="235" t="s">
        <v>294</v>
      </c>
      <c r="C223" s="248" t="s">
        <v>295</v>
      </c>
      <c r="D223" s="236" t="s">
        <v>125</v>
      </c>
      <c r="E223" s="237">
        <v>43.85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9">
        <v>8.4000000000000003E-4</v>
      </c>
      <c r="O223" s="239">
        <f>ROUND(E223*N223,2)</f>
        <v>0.04</v>
      </c>
      <c r="P223" s="239">
        <v>0</v>
      </c>
      <c r="Q223" s="239">
        <f>ROUND(E223*P223,2)</f>
        <v>0</v>
      </c>
      <c r="R223" s="239" t="s">
        <v>296</v>
      </c>
      <c r="S223" s="239" t="s">
        <v>127</v>
      </c>
      <c r="T223" s="240" t="s">
        <v>127</v>
      </c>
      <c r="U223" s="222">
        <v>0.66815000000000002</v>
      </c>
      <c r="V223" s="222">
        <f>ROUND(E223*U223,2)</f>
        <v>29.3</v>
      </c>
      <c r="W223" s="222"/>
      <c r="X223" s="213"/>
      <c r="Y223" s="213"/>
      <c r="Z223" s="213"/>
      <c r="AA223" s="213"/>
      <c r="AB223" s="213"/>
      <c r="AC223" s="213"/>
      <c r="AD223" s="213"/>
      <c r="AE223" s="213"/>
      <c r="AF223" s="213"/>
      <c r="AG223" s="213" t="s">
        <v>128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49" t="s">
        <v>129</v>
      </c>
      <c r="D224" s="223"/>
      <c r="E224" s="224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13"/>
      <c r="Y224" s="213"/>
      <c r="Z224" s="213"/>
      <c r="AA224" s="213"/>
      <c r="AB224" s="213"/>
      <c r="AC224" s="213"/>
      <c r="AD224" s="213"/>
      <c r="AE224" s="213"/>
      <c r="AF224" s="213"/>
      <c r="AG224" s="213" t="s">
        <v>130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49" t="s">
        <v>297</v>
      </c>
      <c r="D225" s="223"/>
      <c r="E225" s="224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13"/>
      <c r="Y225" s="213"/>
      <c r="Z225" s="213"/>
      <c r="AA225" s="213"/>
      <c r="AB225" s="213"/>
      <c r="AC225" s="213"/>
      <c r="AD225" s="213"/>
      <c r="AE225" s="213"/>
      <c r="AF225" s="213"/>
      <c r="AG225" s="213" t="s">
        <v>130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49" t="s">
        <v>298</v>
      </c>
      <c r="D226" s="223"/>
      <c r="E226" s="224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13"/>
      <c r="Y226" s="213"/>
      <c r="Z226" s="213"/>
      <c r="AA226" s="213"/>
      <c r="AB226" s="213"/>
      <c r="AC226" s="213"/>
      <c r="AD226" s="213"/>
      <c r="AE226" s="213"/>
      <c r="AF226" s="213"/>
      <c r="AG226" s="213" t="s">
        <v>130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49" t="s">
        <v>299</v>
      </c>
      <c r="D227" s="223"/>
      <c r="E227" s="224">
        <v>0.55000000000000004</v>
      </c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13"/>
      <c r="Y227" s="213"/>
      <c r="Z227" s="213"/>
      <c r="AA227" s="213"/>
      <c r="AB227" s="213"/>
      <c r="AC227" s="213"/>
      <c r="AD227" s="213"/>
      <c r="AE227" s="213"/>
      <c r="AF227" s="213"/>
      <c r="AG227" s="213" t="s">
        <v>130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49" t="s">
        <v>300</v>
      </c>
      <c r="D228" s="223"/>
      <c r="E228" s="224">
        <v>0.85000000000000009</v>
      </c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13"/>
      <c r="Y228" s="213"/>
      <c r="Z228" s="213"/>
      <c r="AA228" s="213"/>
      <c r="AB228" s="213"/>
      <c r="AC228" s="213"/>
      <c r="AD228" s="213"/>
      <c r="AE228" s="213"/>
      <c r="AF228" s="213"/>
      <c r="AG228" s="213" t="s">
        <v>130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49" t="s">
        <v>301</v>
      </c>
      <c r="D229" s="223"/>
      <c r="E229" s="224">
        <v>3.4000000000000004</v>
      </c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13"/>
      <c r="Y229" s="213"/>
      <c r="Z229" s="213"/>
      <c r="AA229" s="213"/>
      <c r="AB229" s="213"/>
      <c r="AC229" s="213"/>
      <c r="AD229" s="213"/>
      <c r="AE229" s="213"/>
      <c r="AF229" s="213"/>
      <c r="AG229" s="213" t="s">
        <v>130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49" t="s">
        <v>302</v>
      </c>
      <c r="D230" s="223"/>
      <c r="E230" s="224">
        <v>1.1000000000000001</v>
      </c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13"/>
      <c r="Y230" s="213"/>
      <c r="Z230" s="213"/>
      <c r="AA230" s="213"/>
      <c r="AB230" s="213"/>
      <c r="AC230" s="213"/>
      <c r="AD230" s="213"/>
      <c r="AE230" s="213"/>
      <c r="AF230" s="213"/>
      <c r="AG230" s="213" t="s">
        <v>130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49" t="s">
        <v>303</v>
      </c>
      <c r="D231" s="223"/>
      <c r="E231" s="224">
        <v>2.4000000000000004</v>
      </c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13"/>
      <c r="Y231" s="213"/>
      <c r="Z231" s="213"/>
      <c r="AA231" s="213"/>
      <c r="AB231" s="213"/>
      <c r="AC231" s="213"/>
      <c r="AD231" s="213"/>
      <c r="AE231" s="213"/>
      <c r="AF231" s="213"/>
      <c r="AG231" s="213" t="s">
        <v>130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49" t="s">
        <v>304</v>
      </c>
      <c r="D232" s="223"/>
      <c r="E232" s="224">
        <v>1.3</v>
      </c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13"/>
      <c r="Y232" s="213"/>
      <c r="Z232" s="213"/>
      <c r="AA232" s="213"/>
      <c r="AB232" s="213"/>
      <c r="AC232" s="213"/>
      <c r="AD232" s="213"/>
      <c r="AE232" s="213"/>
      <c r="AF232" s="213"/>
      <c r="AG232" s="213" t="s">
        <v>130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49" t="s">
        <v>305</v>
      </c>
      <c r="D233" s="223"/>
      <c r="E233" s="224">
        <v>3.4000000000000004</v>
      </c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13"/>
      <c r="Y233" s="213"/>
      <c r="Z233" s="213"/>
      <c r="AA233" s="213"/>
      <c r="AB233" s="213"/>
      <c r="AC233" s="213"/>
      <c r="AD233" s="213"/>
      <c r="AE233" s="213"/>
      <c r="AF233" s="213"/>
      <c r="AG233" s="213" t="s">
        <v>130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49" t="s">
        <v>306</v>
      </c>
      <c r="D234" s="223"/>
      <c r="E234" s="224">
        <v>1.4000000000000001</v>
      </c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13"/>
      <c r="Y234" s="213"/>
      <c r="Z234" s="213"/>
      <c r="AA234" s="213"/>
      <c r="AB234" s="213"/>
      <c r="AC234" s="213"/>
      <c r="AD234" s="213"/>
      <c r="AE234" s="213"/>
      <c r="AF234" s="213"/>
      <c r="AG234" s="213" t="s">
        <v>130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49" t="s">
        <v>307</v>
      </c>
      <c r="D235" s="223"/>
      <c r="E235" s="224">
        <v>2</v>
      </c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13"/>
      <c r="Y235" s="213"/>
      <c r="Z235" s="213"/>
      <c r="AA235" s="213"/>
      <c r="AB235" s="213"/>
      <c r="AC235" s="213"/>
      <c r="AD235" s="213"/>
      <c r="AE235" s="213"/>
      <c r="AF235" s="213"/>
      <c r="AG235" s="213" t="s">
        <v>130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49" t="s">
        <v>308</v>
      </c>
      <c r="D236" s="223"/>
      <c r="E236" s="224">
        <v>6.3000000000000007</v>
      </c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13"/>
      <c r="Y236" s="213"/>
      <c r="Z236" s="213"/>
      <c r="AA236" s="213"/>
      <c r="AB236" s="213"/>
      <c r="AC236" s="213"/>
      <c r="AD236" s="213"/>
      <c r="AE236" s="213"/>
      <c r="AF236" s="213"/>
      <c r="AG236" s="213" t="s">
        <v>130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49" t="s">
        <v>309</v>
      </c>
      <c r="D237" s="223"/>
      <c r="E237" s="224">
        <v>8.4</v>
      </c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13"/>
      <c r="Y237" s="213"/>
      <c r="Z237" s="213"/>
      <c r="AA237" s="213"/>
      <c r="AB237" s="213"/>
      <c r="AC237" s="213"/>
      <c r="AD237" s="213"/>
      <c r="AE237" s="213"/>
      <c r="AF237" s="213"/>
      <c r="AG237" s="213" t="s">
        <v>130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49" t="s">
        <v>310</v>
      </c>
      <c r="D238" s="223"/>
      <c r="E238" s="224">
        <v>4.8000000000000007</v>
      </c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13"/>
      <c r="Y238" s="213"/>
      <c r="Z238" s="213"/>
      <c r="AA238" s="213"/>
      <c r="AB238" s="213"/>
      <c r="AC238" s="213"/>
      <c r="AD238" s="213"/>
      <c r="AE238" s="213"/>
      <c r="AF238" s="213"/>
      <c r="AG238" s="213" t="s">
        <v>130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49" t="s">
        <v>311</v>
      </c>
      <c r="D239" s="223"/>
      <c r="E239" s="224">
        <v>2.0500000000000003</v>
      </c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13"/>
      <c r="Y239" s="213"/>
      <c r="Z239" s="213"/>
      <c r="AA239" s="213"/>
      <c r="AB239" s="213"/>
      <c r="AC239" s="213"/>
      <c r="AD239" s="213"/>
      <c r="AE239" s="213"/>
      <c r="AF239" s="213"/>
      <c r="AG239" s="213" t="s">
        <v>130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49" t="s">
        <v>312</v>
      </c>
      <c r="D240" s="223"/>
      <c r="E240" s="224">
        <v>2.2000000000000002</v>
      </c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13"/>
      <c r="Y240" s="213"/>
      <c r="Z240" s="213"/>
      <c r="AA240" s="213"/>
      <c r="AB240" s="213"/>
      <c r="AC240" s="213"/>
      <c r="AD240" s="213"/>
      <c r="AE240" s="213"/>
      <c r="AF240" s="213"/>
      <c r="AG240" s="213" t="s">
        <v>130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49" t="s">
        <v>313</v>
      </c>
      <c r="D241" s="223"/>
      <c r="E241" s="224">
        <v>1</v>
      </c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13"/>
      <c r="Y241" s="213"/>
      <c r="Z241" s="213"/>
      <c r="AA241" s="213"/>
      <c r="AB241" s="213"/>
      <c r="AC241" s="213"/>
      <c r="AD241" s="213"/>
      <c r="AE241" s="213"/>
      <c r="AF241" s="213"/>
      <c r="AG241" s="213" t="s">
        <v>130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49" t="s">
        <v>314</v>
      </c>
      <c r="D242" s="223"/>
      <c r="E242" s="224">
        <v>2.7</v>
      </c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13"/>
      <c r="Y242" s="213"/>
      <c r="Z242" s="213"/>
      <c r="AA242" s="213"/>
      <c r="AB242" s="213"/>
      <c r="AC242" s="213"/>
      <c r="AD242" s="213"/>
      <c r="AE242" s="213"/>
      <c r="AF242" s="213"/>
      <c r="AG242" s="213" t="s">
        <v>130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51"/>
      <c r="D243" s="241"/>
      <c r="E243" s="241"/>
      <c r="F243" s="241"/>
      <c r="G243" s="241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13"/>
      <c r="Y243" s="213"/>
      <c r="Z243" s="213"/>
      <c r="AA243" s="213"/>
      <c r="AB243" s="213"/>
      <c r="AC243" s="213"/>
      <c r="AD243" s="213"/>
      <c r="AE243" s="213"/>
      <c r="AF243" s="213"/>
      <c r="AG243" s="213" t="s">
        <v>160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ht="22.5" outlineLevel="1" x14ac:dyDescent="0.2">
      <c r="A244" s="234">
        <v>20</v>
      </c>
      <c r="B244" s="235" t="s">
        <v>315</v>
      </c>
      <c r="C244" s="248" t="s">
        <v>316</v>
      </c>
      <c r="D244" s="236" t="s">
        <v>125</v>
      </c>
      <c r="E244" s="237">
        <v>3.1</v>
      </c>
      <c r="F244" s="238"/>
      <c r="G244" s="239">
        <f>ROUND(E244*F244,2)</f>
        <v>0</v>
      </c>
      <c r="H244" s="238"/>
      <c r="I244" s="239">
        <f>ROUND(E244*H244,2)</f>
        <v>0</v>
      </c>
      <c r="J244" s="238"/>
      <c r="K244" s="239">
        <f>ROUND(E244*J244,2)</f>
        <v>0</v>
      </c>
      <c r="L244" s="239">
        <v>21</v>
      </c>
      <c r="M244" s="239">
        <f>G244*(1+L244/100)</f>
        <v>0</v>
      </c>
      <c r="N244" s="239">
        <v>1.42E-3</v>
      </c>
      <c r="O244" s="239">
        <f>ROUND(E244*N244,2)</f>
        <v>0</v>
      </c>
      <c r="P244" s="239">
        <v>0</v>
      </c>
      <c r="Q244" s="239">
        <f>ROUND(E244*P244,2)</f>
        <v>0</v>
      </c>
      <c r="R244" s="239" t="s">
        <v>296</v>
      </c>
      <c r="S244" s="239" t="s">
        <v>127</v>
      </c>
      <c r="T244" s="240" t="s">
        <v>127</v>
      </c>
      <c r="U244" s="222">
        <v>0.69000000000000006</v>
      </c>
      <c r="V244" s="222">
        <f>ROUND(E244*U244,2)</f>
        <v>2.14</v>
      </c>
      <c r="W244" s="222"/>
      <c r="X244" s="213"/>
      <c r="Y244" s="213"/>
      <c r="Z244" s="213"/>
      <c r="AA244" s="213"/>
      <c r="AB244" s="213"/>
      <c r="AC244" s="213"/>
      <c r="AD244" s="213"/>
      <c r="AE244" s="213"/>
      <c r="AF244" s="213"/>
      <c r="AG244" s="213" t="s">
        <v>128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20"/>
      <c r="B245" s="221"/>
      <c r="C245" s="249" t="s">
        <v>129</v>
      </c>
      <c r="D245" s="223"/>
      <c r="E245" s="224"/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13"/>
      <c r="Y245" s="213"/>
      <c r="Z245" s="213"/>
      <c r="AA245" s="213"/>
      <c r="AB245" s="213"/>
      <c r="AC245" s="213"/>
      <c r="AD245" s="213"/>
      <c r="AE245" s="213"/>
      <c r="AF245" s="213"/>
      <c r="AG245" s="213" t="s">
        <v>130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49" t="s">
        <v>317</v>
      </c>
      <c r="D246" s="223"/>
      <c r="E246" s="224">
        <v>3.1</v>
      </c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13"/>
      <c r="Y246" s="213"/>
      <c r="Z246" s="213"/>
      <c r="AA246" s="213"/>
      <c r="AB246" s="213"/>
      <c r="AC246" s="213"/>
      <c r="AD246" s="213"/>
      <c r="AE246" s="213"/>
      <c r="AF246" s="213"/>
      <c r="AG246" s="213" t="s">
        <v>130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1"/>
      <c r="D247" s="241"/>
      <c r="E247" s="241"/>
      <c r="F247" s="241"/>
      <c r="G247" s="241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13"/>
      <c r="Y247" s="213"/>
      <c r="Z247" s="213"/>
      <c r="AA247" s="213"/>
      <c r="AB247" s="213"/>
      <c r="AC247" s="213"/>
      <c r="AD247" s="213"/>
      <c r="AE247" s="213"/>
      <c r="AF247" s="213"/>
      <c r="AG247" s="213" t="s">
        <v>160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ht="22.5" outlineLevel="1" x14ac:dyDescent="0.2">
      <c r="A248" s="234">
        <v>21</v>
      </c>
      <c r="B248" s="235" t="s">
        <v>318</v>
      </c>
      <c r="C248" s="248" t="s">
        <v>319</v>
      </c>
      <c r="D248" s="236" t="s">
        <v>125</v>
      </c>
      <c r="E248" s="237">
        <v>1.3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21</v>
      </c>
      <c r="M248" s="239">
        <f>G248*(1+L248/100)</f>
        <v>0</v>
      </c>
      <c r="N248" s="239">
        <v>1.8100000000000002E-3</v>
      </c>
      <c r="O248" s="239">
        <f>ROUND(E248*N248,2)</f>
        <v>0</v>
      </c>
      <c r="P248" s="239">
        <v>0</v>
      </c>
      <c r="Q248" s="239">
        <f>ROUND(E248*P248,2)</f>
        <v>0</v>
      </c>
      <c r="R248" s="239" t="s">
        <v>296</v>
      </c>
      <c r="S248" s="239" t="s">
        <v>127</v>
      </c>
      <c r="T248" s="240" t="s">
        <v>127</v>
      </c>
      <c r="U248" s="222">
        <v>0.72910000000000008</v>
      </c>
      <c r="V248" s="222">
        <f>ROUND(E248*U248,2)</f>
        <v>0.95</v>
      </c>
      <c r="W248" s="222"/>
      <c r="X248" s="213"/>
      <c r="Y248" s="213"/>
      <c r="Z248" s="213"/>
      <c r="AA248" s="213"/>
      <c r="AB248" s="213"/>
      <c r="AC248" s="213"/>
      <c r="AD248" s="213"/>
      <c r="AE248" s="213"/>
      <c r="AF248" s="213"/>
      <c r="AG248" s="213" t="s">
        <v>128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49" t="s">
        <v>129</v>
      </c>
      <c r="D249" s="223"/>
      <c r="E249" s="224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13"/>
      <c r="Y249" s="213"/>
      <c r="Z249" s="213"/>
      <c r="AA249" s="213"/>
      <c r="AB249" s="213"/>
      <c r="AC249" s="213"/>
      <c r="AD249" s="213"/>
      <c r="AE249" s="213"/>
      <c r="AF249" s="213"/>
      <c r="AG249" s="213" t="s">
        <v>130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49" t="s">
        <v>320</v>
      </c>
      <c r="D250" s="223"/>
      <c r="E250" s="224">
        <v>1.3</v>
      </c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13"/>
      <c r="Y250" s="213"/>
      <c r="Z250" s="213"/>
      <c r="AA250" s="213"/>
      <c r="AB250" s="213"/>
      <c r="AC250" s="213"/>
      <c r="AD250" s="213"/>
      <c r="AE250" s="213"/>
      <c r="AF250" s="213"/>
      <c r="AG250" s="213" t="s">
        <v>130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51"/>
      <c r="D251" s="241"/>
      <c r="E251" s="241"/>
      <c r="F251" s="241"/>
      <c r="G251" s="241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13"/>
      <c r="Y251" s="213"/>
      <c r="Z251" s="213"/>
      <c r="AA251" s="213"/>
      <c r="AB251" s="213"/>
      <c r="AC251" s="213"/>
      <c r="AD251" s="213"/>
      <c r="AE251" s="213"/>
      <c r="AF251" s="213"/>
      <c r="AG251" s="213" t="s">
        <v>160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ht="22.5" outlineLevel="1" x14ac:dyDescent="0.2">
      <c r="A252" s="234">
        <v>22</v>
      </c>
      <c r="B252" s="235" t="s">
        <v>321</v>
      </c>
      <c r="C252" s="248" t="s">
        <v>322</v>
      </c>
      <c r="D252" s="236" t="s">
        <v>125</v>
      </c>
      <c r="E252" s="237">
        <v>8.14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9">
        <v>2.2800000000000003E-3</v>
      </c>
      <c r="O252" s="239">
        <f>ROUND(E252*N252,2)</f>
        <v>0.02</v>
      </c>
      <c r="P252" s="239">
        <v>0</v>
      </c>
      <c r="Q252" s="239">
        <f>ROUND(E252*P252,2)</f>
        <v>0</v>
      </c>
      <c r="R252" s="239" t="s">
        <v>296</v>
      </c>
      <c r="S252" s="239" t="s">
        <v>127</v>
      </c>
      <c r="T252" s="240" t="s">
        <v>127</v>
      </c>
      <c r="U252" s="222">
        <v>0.77050000000000007</v>
      </c>
      <c r="V252" s="222">
        <f>ROUND(E252*U252,2)</f>
        <v>6.27</v>
      </c>
      <c r="W252" s="222"/>
      <c r="X252" s="213"/>
      <c r="Y252" s="213"/>
      <c r="Z252" s="213"/>
      <c r="AA252" s="213"/>
      <c r="AB252" s="213"/>
      <c r="AC252" s="213"/>
      <c r="AD252" s="213"/>
      <c r="AE252" s="213"/>
      <c r="AF252" s="213"/>
      <c r="AG252" s="213" t="s">
        <v>128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49" t="s">
        <v>129</v>
      </c>
      <c r="D253" s="223"/>
      <c r="E253" s="224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13"/>
      <c r="Y253" s="213"/>
      <c r="Z253" s="213"/>
      <c r="AA253" s="213"/>
      <c r="AB253" s="213"/>
      <c r="AC253" s="213"/>
      <c r="AD253" s="213"/>
      <c r="AE253" s="213"/>
      <c r="AF253" s="213"/>
      <c r="AG253" s="213" t="s">
        <v>130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49" t="s">
        <v>323</v>
      </c>
      <c r="D254" s="223"/>
      <c r="E254" s="224">
        <v>3.2</v>
      </c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13"/>
      <c r="Y254" s="213"/>
      <c r="Z254" s="213"/>
      <c r="AA254" s="213"/>
      <c r="AB254" s="213"/>
      <c r="AC254" s="213"/>
      <c r="AD254" s="213"/>
      <c r="AE254" s="213"/>
      <c r="AF254" s="213"/>
      <c r="AG254" s="213" t="s">
        <v>130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49" t="s">
        <v>324</v>
      </c>
      <c r="D255" s="223"/>
      <c r="E255" s="224">
        <v>1.2400000000000002</v>
      </c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13"/>
      <c r="Y255" s="213"/>
      <c r="Z255" s="213"/>
      <c r="AA255" s="213"/>
      <c r="AB255" s="213"/>
      <c r="AC255" s="213"/>
      <c r="AD255" s="213"/>
      <c r="AE255" s="213"/>
      <c r="AF255" s="213"/>
      <c r="AG255" s="213" t="s">
        <v>130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49" t="s">
        <v>325</v>
      </c>
      <c r="D256" s="223"/>
      <c r="E256" s="224">
        <v>1.6</v>
      </c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13"/>
      <c r="Y256" s="213"/>
      <c r="Z256" s="213"/>
      <c r="AA256" s="213"/>
      <c r="AB256" s="213"/>
      <c r="AC256" s="213"/>
      <c r="AD256" s="213"/>
      <c r="AE256" s="213"/>
      <c r="AF256" s="213"/>
      <c r="AG256" s="213" t="s">
        <v>130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49" t="s">
        <v>326</v>
      </c>
      <c r="D257" s="223"/>
      <c r="E257" s="224">
        <v>2.1</v>
      </c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13"/>
      <c r="Y257" s="213"/>
      <c r="Z257" s="213"/>
      <c r="AA257" s="213"/>
      <c r="AB257" s="213"/>
      <c r="AC257" s="213"/>
      <c r="AD257" s="213"/>
      <c r="AE257" s="213"/>
      <c r="AF257" s="213"/>
      <c r="AG257" s="213" t="s">
        <v>130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1"/>
      <c r="D258" s="241"/>
      <c r="E258" s="241"/>
      <c r="F258" s="241"/>
      <c r="G258" s="241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13"/>
      <c r="Y258" s="213"/>
      <c r="Z258" s="213"/>
      <c r="AA258" s="213"/>
      <c r="AB258" s="213"/>
      <c r="AC258" s="213"/>
      <c r="AD258" s="213"/>
      <c r="AE258" s="213"/>
      <c r="AF258" s="213"/>
      <c r="AG258" s="213" t="s">
        <v>160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ht="22.5" outlineLevel="1" x14ac:dyDescent="0.2">
      <c r="A259" s="234">
        <v>23</v>
      </c>
      <c r="B259" s="235" t="s">
        <v>327</v>
      </c>
      <c r="C259" s="248" t="s">
        <v>328</v>
      </c>
      <c r="D259" s="236" t="s">
        <v>125</v>
      </c>
      <c r="E259" s="237">
        <v>17</v>
      </c>
      <c r="F259" s="238"/>
      <c r="G259" s="239">
        <f>ROUND(E259*F259,2)</f>
        <v>0</v>
      </c>
      <c r="H259" s="238"/>
      <c r="I259" s="239">
        <f>ROUND(E259*H259,2)</f>
        <v>0</v>
      </c>
      <c r="J259" s="238"/>
      <c r="K259" s="239">
        <f>ROUND(E259*J259,2)</f>
        <v>0</v>
      </c>
      <c r="L259" s="239">
        <v>21</v>
      </c>
      <c r="M259" s="239">
        <f>G259*(1+L259/100)</f>
        <v>0</v>
      </c>
      <c r="N259" s="239">
        <v>3.0300000000000001E-3</v>
      </c>
      <c r="O259" s="239">
        <f>ROUND(E259*N259,2)</f>
        <v>0.05</v>
      </c>
      <c r="P259" s="239">
        <v>0</v>
      </c>
      <c r="Q259" s="239">
        <f>ROUND(E259*P259,2)</f>
        <v>0</v>
      </c>
      <c r="R259" s="239" t="s">
        <v>296</v>
      </c>
      <c r="S259" s="239" t="s">
        <v>127</v>
      </c>
      <c r="T259" s="240" t="s">
        <v>127</v>
      </c>
      <c r="U259" s="222">
        <v>0.81190000000000007</v>
      </c>
      <c r="V259" s="222">
        <f>ROUND(E259*U259,2)</f>
        <v>13.8</v>
      </c>
      <c r="W259" s="222"/>
      <c r="X259" s="213"/>
      <c r="Y259" s="213"/>
      <c r="Z259" s="213"/>
      <c r="AA259" s="213"/>
      <c r="AB259" s="213"/>
      <c r="AC259" s="213"/>
      <c r="AD259" s="213"/>
      <c r="AE259" s="213"/>
      <c r="AF259" s="213"/>
      <c r="AG259" s="213" t="s">
        <v>128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49" t="s">
        <v>129</v>
      </c>
      <c r="D260" s="223"/>
      <c r="E260" s="224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13"/>
      <c r="Y260" s="213"/>
      <c r="Z260" s="213"/>
      <c r="AA260" s="213"/>
      <c r="AB260" s="213"/>
      <c r="AC260" s="213"/>
      <c r="AD260" s="213"/>
      <c r="AE260" s="213"/>
      <c r="AF260" s="213"/>
      <c r="AG260" s="213" t="s">
        <v>130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49" t="s">
        <v>329</v>
      </c>
      <c r="D261" s="223"/>
      <c r="E261" s="224">
        <v>10.8</v>
      </c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13"/>
      <c r="Y261" s="213"/>
      <c r="Z261" s="213"/>
      <c r="AA261" s="213"/>
      <c r="AB261" s="213"/>
      <c r="AC261" s="213"/>
      <c r="AD261" s="213"/>
      <c r="AE261" s="213"/>
      <c r="AF261" s="213"/>
      <c r="AG261" s="213" t="s">
        <v>130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49" t="s">
        <v>330</v>
      </c>
      <c r="D262" s="223"/>
      <c r="E262" s="224">
        <v>6.2</v>
      </c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13"/>
      <c r="Y262" s="213"/>
      <c r="Z262" s="213"/>
      <c r="AA262" s="213"/>
      <c r="AB262" s="213"/>
      <c r="AC262" s="213"/>
      <c r="AD262" s="213"/>
      <c r="AE262" s="213"/>
      <c r="AF262" s="213"/>
      <c r="AG262" s="213" t="s">
        <v>130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51"/>
      <c r="D263" s="241"/>
      <c r="E263" s="241"/>
      <c r="F263" s="241"/>
      <c r="G263" s="241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13"/>
      <c r="Y263" s="213"/>
      <c r="Z263" s="213"/>
      <c r="AA263" s="213"/>
      <c r="AB263" s="213"/>
      <c r="AC263" s="213"/>
      <c r="AD263" s="213"/>
      <c r="AE263" s="213"/>
      <c r="AF263" s="213"/>
      <c r="AG263" s="213" t="s">
        <v>160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34">
        <v>24</v>
      </c>
      <c r="B264" s="235" t="s">
        <v>331</v>
      </c>
      <c r="C264" s="248" t="s">
        <v>332</v>
      </c>
      <c r="D264" s="236" t="s">
        <v>125</v>
      </c>
      <c r="E264" s="237">
        <v>29.540000000000003</v>
      </c>
      <c r="F264" s="238"/>
      <c r="G264" s="239">
        <f>ROUND(E264*F264,2)</f>
        <v>0</v>
      </c>
      <c r="H264" s="238"/>
      <c r="I264" s="239">
        <f>ROUND(E264*H264,2)</f>
        <v>0</v>
      </c>
      <c r="J264" s="238"/>
      <c r="K264" s="239">
        <f>ROUND(E264*J264,2)</f>
        <v>0</v>
      </c>
      <c r="L264" s="239">
        <v>21</v>
      </c>
      <c r="M264" s="239">
        <f>G264*(1+L264/100)</f>
        <v>0</v>
      </c>
      <c r="N264" s="239">
        <v>0</v>
      </c>
      <c r="O264" s="239">
        <f>ROUND(E264*N264,2)</f>
        <v>0</v>
      </c>
      <c r="P264" s="239">
        <v>1.3500000000000001E-3</v>
      </c>
      <c r="Q264" s="239">
        <f>ROUND(E264*P264,2)</f>
        <v>0.04</v>
      </c>
      <c r="R264" s="239" t="s">
        <v>296</v>
      </c>
      <c r="S264" s="239" t="s">
        <v>127</v>
      </c>
      <c r="T264" s="240" t="s">
        <v>127</v>
      </c>
      <c r="U264" s="222">
        <v>9.2000000000000012E-2</v>
      </c>
      <c r="V264" s="222">
        <f>ROUND(E264*U264,2)</f>
        <v>2.72</v>
      </c>
      <c r="W264" s="222"/>
      <c r="X264" s="213"/>
      <c r="Y264" s="213"/>
      <c r="Z264" s="213"/>
      <c r="AA264" s="213"/>
      <c r="AB264" s="213"/>
      <c r="AC264" s="213"/>
      <c r="AD264" s="213"/>
      <c r="AE264" s="213"/>
      <c r="AF264" s="213"/>
      <c r="AG264" s="213" t="s">
        <v>128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49" t="s">
        <v>129</v>
      </c>
      <c r="D265" s="223"/>
      <c r="E265" s="224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13"/>
      <c r="Y265" s="213"/>
      <c r="Z265" s="213"/>
      <c r="AA265" s="213"/>
      <c r="AB265" s="213"/>
      <c r="AC265" s="213"/>
      <c r="AD265" s="213"/>
      <c r="AE265" s="213"/>
      <c r="AF265" s="213"/>
      <c r="AG265" s="213" t="s">
        <v>130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49" t="s">
        <v>333</v>
      </c>
      <c r="D266" s="223"/>
      <c r="E266" s="224">
        <v>3.2</v>
      </c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13"/>
      <c r="Y266" s="213"/>
      <c r="Z266" s="213"/>
      <c r="AA266" s="213"/>
      <c r="AB266" s="213"/>
      <c r="AC266" s="213"/>
      <c r="AD266" s="213"/>
      <c r="AE266" s="213"/>
      <c r="AF266" s="213"/>
      <c r="AG266" s="213" t="s">
        <v>130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49" t="s">
        <v>334</v>
      </c>
      <c r="D267" s="223"/>
      <c r="E267" s="224">
        <v>1.3</v>
      </c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13"/>
      <c r="Y267" s="213"/>
      <c r="Z267" s="213"/>
      <c r="AA267" s="213"/>
      <c r="AB267" s="213"/>
      <c r="AC267" s="213"/>
      <c r="AD267" s="213"/>
      <c r="AE267" s="213"/>
      <c r="AF267" s="213"/>
      <c r="AG267" s="213" t="s">
        <v>130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49" t="s">
        <v>335</v>
      </c>
      <c r="D268" s="223"/>
      <c r="E268" s="224">
        <v>1.2400000000000002</v>
      </c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13"/>
      <c r="Y268" s="213"/>
      <c r="Z268" s="213"/>
      <c r="AA268" s="213"/>
      <c r="AB268" s="213"/>
      <c r="AC268" s="213"/>
      <c r="AD268" s="213"/>
      <c r="AE268" s="213"/>
      <c r="AF268" s="213"/>
      <c r="AG268" s="213" t="s">
        <v>130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49" t="s">
        <v>336</v>
      </c>
      <c r="D269" s="223"/>
      <c r="E269" s="224">
        <v>1.6</v>
      </c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13"/>
      <c r="Y269" s="213"/>
      <c r="Z269" s="213"/>
      <c r="AA269" s="213"/>
      <c r="AB269" s="213"/>
      <c r="AC269" s="213"/>
      <c r="AD269" s="213"/>
      <c r="AE269" s="213"/>
      <c r="AF269" s="213"/>
      <c r="AG269" s="213" t="s">
        <v>130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49" t="s">
        <v>337</v>
      </c>
      <c r="D270" s="223"/>
      <c r="E270" s="224">
        <v>6.2</v>
      </c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13"/>
      <c r="Y270" s="213"/>
      <c r="Z270" s="213"/>
      <c r="AA270" s="213"/>
      <c r="AB270" s="213"/>
      <c r="AC270" s="213"/>
      <c r="AD270" s="213"/>
      <c r="AE270" s="213"/>
      <c r="AF270" s="213"/>
      <c r="AG270" s="213" t="s">
        <v>130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49" t="s">
        <v>338</v>
      </c>
      <c r="D271" s="223"/>
      <c r="E271" s="224">
        <v>10.8</v>
      </c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13"/>
      <c r="Y271" s="213"/>
      <c r="Z271" s="213"/>
      <c r="AA271" s="213"/>
      <c r="AB271" s="213"/>
      <c r="AC271" s="213"/>
      <c r="AD271" s="213"/>
      <c r="AE271" s="213"/>
      <c r="AF271" s="213"/>
      <c r="AG271" s="213" t="s">
        <v>130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49" t="s">
        <v>339</v>
      </c>
      <c r="D272" s="223"/>
      <c r="E272" s="224">
        <v>2.1</v>
      </c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13"/>
      <c r="Y272" s="213"/>
      <c r="Z272" s="213"/>
      <c r="AA272" s="213"/>
      <c r="AB272" s="213"/>
      <c r="AC272" s="213"/>
      <c r="AD272" s="213"/>
      <c r="AE272" s="213"/>
      <c r="AF272" s="213"/>
      <c r="AG272" s="213" t="s">
        <v>130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49" t="s">
        <v>340</v>
      </c>
      <c r="D273" s="223"/>
      <c r="E273" s="224">
        <v>3.1</v>
      </c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13"/>
      <c r="Y273" s="213"/>
      <c r="Z273" s="213"/>
      <c r="AA273" s="213"/>
      <c r="AB273" s="213"/>
      <c r="AC273" s="213"/>
      <c r="AD273" s="213"/>
      <c r="AE273" s="213"/>
      <c r="AF273" s="213"/>
      <c r="AG273" s="213" t="s">
        <v>130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51"/>
      <c r="D274" s="241"/>
      <c r="E274" s="241"/>
      <c r="F274" s="241"/>
      <c r="G274" s="241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13"/>
      <c r="Y274" s="213"/>
      <c r="Z274" s="213"/>
      <c r="AA274" s="213"/>
      <c r="AB274" s="213"/>
      <c r="AC274" s="213"/>
      <c r="AD274" s="213"/>
      <c r="AE274" s="213"/>
      <c r="AF274" s="213"/>
      <c r="AG274" s="213" t="s">
        <v>160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34">
        <v>25</v>
      </c>
      <c r="B275" s="235" t="s">
        <v>341</v>
      </c>
      <c r="C275" s="248" t="s">
        <v>342</v>
      </c>
      <c r="D275" s="236" t="s">
        <v>288</v>
      </c>
      <c r="E275" s="237">
        <v>0.11366000000000001</v>
      </c>
      <c r="F275" s="238"/>
      <c r="G275" s="239">
        <f>ROUND(E275*F275,2)</f>
        <v>0</v>
      </c>
      <c r="H275" s="238"/>
      <c r="I275" s="239">
        <f>ROUND(E275*H275,2)</f>
        <v>0</v>
      </c>
      <c r="J275" s="238"/>
      <c r="K275" s="239">
        <f>ROUND(E275*J275,2)</f>
        <v>0</v>
      </c>
      <c r="L275" s="239">
        <v>21</v>
      </c>
      <c r="M275" s="239">
        <f>G275*(1+L275/100)</f>
        <v>0</v>
      </c>
      <c r="N275" s="239">
        <v>0</v>
      </c>
      <c r="O275" s="239">
        <f>ROUND(E275*N275,2)</f>
        <v>0</v>
      </c>
      <c r="P275" s="239">
        <v>0</v>
      </c>
      <c r="Q275" s="239">
        <f>ROUND(E275*P275,2)</f>
        <v>0</v>
      </c>
      <c r="R275" s="239" t="s">
        <v>296</v>
      </c>
      <c r="S275" s="239" t="s">
        <v>127</v>
      </c>
      <c r="T275" s="240" t="s">
        <v>127</v>
      </c>
      <c r="U275" s="222">
        <v>4.82</v>
      </c>
      <c r="V275" s="222">
        <f>ROUND(E275*U275,2)</f>
        <v>0.55000000000000004</v>
      </c>
      <c r="W275" s="222"/>
      <c r="X275" s="213"/>
      <c r="Y275" s="213"/>
      <c r="Z275" s="213"/>
      <c r="AA275" s="213"/>
      <c r="AB275" s="213"/>
      <c r="AC275" s="213"/>
      <c r="AD275" s="213"/>
      <c r="AE275" s="213"/>
      <c r="AF275" s="213"/>
      <c r="AG275" s="213" t="s">
        <v>289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20"/>
      <c r="B276" s="221"/>
      <c r="C276" s="252" t="s">
        <v>343</v>
      </c>
      <c r="D276" s="243"/>
      <c r="E276" s="243"/>
      <c r="F276" s="243"/>
      <c r="G276" s="243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13"/>
      <c r="Y276" s="213"/>
      <c r="Z276" s="213"/>
      <c r="AA276" s="213"/>
      <c r="AB276" s="213"/>
      <c r="AC276" s="213"/>
      <c r="AD276" s="213"/>
      <c r="AE276" s="213"/>
      <c r="AF276" s="213"/>
      <c r="AG276" s="213" t="s">
        <v>165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49" t="s">
        <v>291</v>
      </c>
      <c r="D277" s="223"/>
      <c r="E277" s="224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13"/>
      <c r="Y277" s="213"/>
      <c r="Z277" s="213"/>
      <c r="AA277" s="213"/>
      <c r="AB277" s="213"/>
      <c r="AC277" s="213"/>
      <c r="AD277" s="213"/>
      <c r="AE277" s="213"/>
      <c r="AF277" s="213"/>
      <c r="AG277" s="213" t="s">
        <v>130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49" t="s">
        <v>344</v>
      </c>
      <c r="D278" s="223"/>
      <c r="E278" s="224"/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13"/>
      <c r="Y278" s="213"/>
      <c r="Z278" s="213"/>
      <c r="AA278" s="213"/>
      <c r="AB278" s="213"/>
      <c r="AC278" s="213"/>
      <c r="AD278" s="213"/>
      <c r="AE278" s="213"/>
      <c r="AF278" s="213"/>
      <c r="AG278" s="213" t="s">
        <v>130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49" t="s">
        <v>345</v>
      </c>
      <c r="D279" s="223"/>
      <c r="E279" s="224">
        <v>0.11366000000000001</v>
      </c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13"/>
      <c r="Y279" s="213"/>
      <c r="Z279" s="213"/>
      <c r="AA279" s="213"/>
      <c r="AB279" s="213"/>
      <c r="AC279" s="213"/>
      <c r="AD279" s="213"/>
      <c r="AE279" s="213"/>
      <c r="AF279" s="213"/>
      <c r="AG279" s="213" t="s">
        <v>130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51"/>
      <c r="D280" s="241"/>
      <c r="E280" s="241"/>
      <c r="F280" s="241"/>
      <c r="G280" s="241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13"/>
      <c r="Y280" s="213"/>
      <c r="Z280" s="213"/>
      <c r="AA280" s="213"/>
      <c r="AB280" s="213"/>
      <c r="AC280" s="213"/>
      <c r="AD280" s="213"/>
      <c r="AE280" s="213"/>
      <c r="AF280" s="213"/>
      <c r="AG280" s="213" t="s">
        <v>160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x14ac:dyDescent="0.2">
      <c r="A281" s="228" t="s">
        <v>121</v>
      </c>
      <c r="B281" s="229" t="s">
        <v>77</v>
      </c>
      <c r="C281" s="247" t="s">
        <v>78</v>
      </c>
      <c r="D281" s="230"/>
      <c r="E281" s="231"/>
      <c r="F281" s="232"/>
      <c r="G281" s="232">
        <f>SUMIF(AG282:AG439,"&lt;&gt;NOR",G282:G439)</f>
        <v>0</v>
      </c>
      <c r="H281" s="232"/>
      <c r="I281" s="232">
        <f>SUM(I282:I439)</f>
        <v>0</v>
      </c>
      <c r="J281" s="232"/>
      <c r="K281" s="232">
        <f>SUM(K282:K439)</f>
        <v>0</v>
      </c>
      <c r="L281" s="232"/>
      <c r="M281" s="232">
        <f>SUM(M282:M439)</f>
        <v>0</v>
      </c>
      <c r="N281" s="232"/>
      <c r="O281" s="232">
        <f>SUM(O282:O439)</f>
        <v>3.3699999999999992</v>
      </c>
      <c r="P281" s="232"/>
      <c r="Q281" s="232">
        <f>SUM(Q282:Q439)</f>
        <v>0</v>
      </c>
      <c r="R281" s="232"/>
      <c r="S281" s="232"/>
      <c r="T281" s="233"/>
      <c r="U281" s="227"/>
      <c r="V281" s="227">
        <f>SUM(V282:V439)</f>
        <v>304.62000000000006</v>
      </c>
      <c r="W281" s="227"/>
      <c r="AG281" t="s">
        <v>122</v>
      </c>
    </row>
    <row r="282" spans="1:60" ht="33.75" outlineLevel="1" x14ac:dyDescent="0.2">
      <c r="A282" s="234">
        <v>26</v>
      </c>
      <c r="B282" s="235" t="s">
        <v>346</v>
      </c>
      <c r="C282" s="248" t="s">
        <v>347</v>
      </c>
      <c r="D282" s="236" t="s">
        <v>125</v>
      </c>
      <c r="E282" s="237">
        <v>290.20000000000005</v>
      </c>
      <c r="F282" s="238"/>
      <c r="G282" s="239">
        <f>ROUND(E282*F282,2)</f>
        <v>0</v>
      </c>
      <c r="H282" s="238"/>
      <c r="I282" s="239">
        <f>ROUND(E282*H282,2)</f>
        <v>0</v>
      </c>
      <c r="J282" s="238"/>
      <c r="K282" s="239">
        <f>ROUND(E282*J282,2)</f>
        <v>0</v>
      </c>
      <c r="L282" s="239">
        <v>21</v>
      </c>
      <c r="M282" s="239">
        <f>G282*(1+L282/100)</f>
        <v>0</v>
      </c>
      <c r="N282" s="239">
        <v>0</v>
      </c>
      <c r="O282" s="239">
        <f>ROUND(E282*N282,2)</f>
        <v>0</v>
      </c>
      <c r="P282" s="239">
        <v>0</v>
      </c>
      <c r="Q282" s="239">
        <f>ROUND(E282*P282,2)</f>
        <v>0</v>
      </c>
      <c r="R282" s="239" t="s">
        <v>348</v>
      </c>
      <c r="S282" s="239" t="s">
        <v>127</v>
      </c>
      <c r="T282" s="240" t="s">
        <v>127</v>
      </c>
      <c r="U282" s="222">
        <v>0.26</v>
      </c>
      <c r="V282" s="222">
        <f>ROUND(E282*U282,2)</f>
        <v>75.45</v>
      </c>
      <c r="W282" s="222"/>
      <c r="X282" s="213"/>
      <c r="Y282" s="213"/>
      <c r="Z282" s="213"/>
      <c r="AA282" s="213"/>
      <c r="AB282" s="213"/>
      <c r="AC282" s="213"/>
      <c r="AD282" s="213"/>
      <c r="AE282" s="213"/>
      <c r="AF282" s="213"/>
      <c r="AG282" s="213" t="s">
        <v>128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49" t="s">
        <v>129</v>
      </c>
      <c r="D283" s="223"/>
      <c r="E283" s="224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13"/>
      <c r="Y283" s="213"/>
      <c r="Z283" s="213"/>
      <c r="AA283" s="213"/>
      <c r="AB283" s="213"/>
      <c r="AC283" s="213"/>
      <c r="AD283" s="213"/>
      <c r="AE283" s="213"/>
      <c r="AF283" s="213"/>
      <c r="AG283" s="213" t="s">
        <v>130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49" t="s">
        <v>349</v>
      </c>
      <c r="D284" s="223"/>
      <c r="E284" s="224"/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13"/>
      <c r="Y284" s="213"/>
      <c r="Z284" s="213"/>
      <c r="AA284" s="213"/>
      <c r="AB284" s="213"/>
      <c r="AC284" s="213"/>
      <c r="AD284" s="213"/>
      <c r="AE284" s="213"/>
      <c r="AF284" s="213"/>
      <c r="AG284" s="213" t="s">
        <v>130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49" t="s">
        <v>350</v>
      </c>
      <c r="D285" s="223"/>
      <c r="E285" s="224">
        <v>1.5</v>
      </c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13"/>
      <c r="Y285" s="213"/>
      <c r="Z285" s="213"/>
      <c r="AA285" s="213"/>
      <c r="AB285" s="213"/>
      <c r="AC285" s="213"/>
      <c r="AD285" s="213"/>
      <c r="AE285" s="213"/>
      <c r="AF285" s="213"/>
      <c r="AG285" s="213" t="s">
        <v>130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49" t="s">
        <v>351</v>
      </c>
      <c r="D286" s="223"/>
      <c r="E286" s="224">
        <v>2</v>
      </c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13"/>
      <c r="Y286" s="213"/>
      <c r="Z286" s="213"/>
      <c r="AA286" s="213"/>
      <c r="AB286" s="213"/>
      <c r="AC286" s="213"/>
      <c r="AD286" s="213"/>
      <c r="AE286" s="213"/>
      <c r="AF286" s="213"/>
      <c r="AG286" s="213" t="s">
        <v>130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49" t="s">
        <v>352</v>
      </c>
      <c r="D287" s="223"/>
      <c r="E287" s="224">
        <v>9.2000000000000011</v>
      </c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13"/>
      <c r="Y287" s="213"/>
      <c r="Z287" s="213"/>
      <c r="AA287" s="213"/>
      <c r="AB287" s="213"/>
      <c r="AC287" s="213"/>
      <c r="AD287" s="213"/>
      <c r="AE287" s="213"/>
      <c r="AF287" s="213"/>
      <c r="AG287" s="213" t="s">
        <v>130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49" t="s">
        <v>353</v>
      </c>
      <c r="D288" s="223"/>
      <c r="E288" s="224">
        <v>2.2200000000000002</v>
      </c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13"/>
      <c r="Y288" s="213"/>
      <c r="Z288" s="213"/>
      <c r="AA288" s="213"/>
      <c r="AB288" s="213"/>
      <c r="AC288" s="213"/>
      <c r="AD288" s="213"/>
      <c r="AE288" s="213"/>
      <c r="AF288" s="213"/>
      <c r="AG288" s="213" t="s">
        <v>130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49" t="s">
        <v>354</v>
      </c>
      <c r="D289" s="223"/>
      <c r="E289" s="224">
        <v>5.1400000000000006</v>
      </c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13"/>
      <c r="Y289" s="213"/>
      <c r="Z289" s="213"/>
      <c r="AA289" s="213"/>
      <c r="AB289" s="213"/>
      <c r="AC289" s="213"/>
      <c r="AD289" s="213"/>
      <c r="AE289" s="213"/>
      <c r="AF289" s="213"/>
      <c r="AG289" s="213" t="s">
        <v>130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49" t="s">
        <v>137</v>
      </c>
      <c r="D290" s="223"/>
      <c r="E290" s="224">
        <v>7.0600000000000005</v>
      </c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13"/>
      <c r="Y290" s="213"/>
      <c r="Z290" s="213"/>
      <c r="AA290" s="213"/>
      <c r="AB290" s="213"/>
      <c r="AC290" s="213"/>
      <c r="AD290" s="213"/>
      <c r="AE290" s="213"/>
      <c r="AF290" s="213"/>
      <c r="AG290" s="213" t="s">
        <v>130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49" t="s">
        <v>156</v>
      </c>
      <c r="D291" s="223"/>
      <c r="E291" s="224">
        <v>15.16</v>
      </c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13"/>
      <c r="Y291" s="213"/>
      <c r="Z291" s="213"/>
      <c r="AA291" s="213"/>
      <c r="AB291" s="213"/>
      <c r="AC291" s="213"/>
      <c r="AD291" s="213"/>
      <c r="AE291" s="213"/>
      <c r="AF291" s="213"/>
      <c r="AG291" s="213" t="s">
        <v>130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49" t="s">
        <v>139</v>
      </c>
      <c r="D292" s="223"/>
      <c r="E292" s="224">
        <v>6.6000000000000005</v>
      </c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13"/>
      <c r="Y292" s="213"/>
      <c r="Z292" s="213"/>
      <c r="AA292" s="213"/>
      <c r="AB292" s="213"/>
      <c r="AC292" s="213"/>
      <c r="AD292" s="213"/>
      <c r="AE292" s="213"/>
      <c r="AF292" s="213"/>
      <c r="AG292" s="213" t="s">
        <v>130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49" t="s">
        <v>140</v>
      </c>
      <c r="D293" s="223"/>
      <c r="E293" s="224">
        <v>4.3800000000000008</v>
      </c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13"/>
      <c r="Y293" s="213"/>
      <c r="Z293" s="213"/>
      <c r="AA293" s="213"/>
      <c r="AB293" s="213"/>
      <c r="AC293" s="213"/>
      <c r="AD293" s="213"/>
      <c r="AE293" s="213"/>
      <c r="AF293" s="213"/>
      <c r="AG293" s="213" t="s">
        <v>130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49" t="s">
        <v>141</v>
      </c>
      <c r="D294" s="223"/>
      <c r="E294" s="224">
        <v>4.4300000000000006</v>
      </c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13"/>
      <c r="Y294" s="213"/>
      <c r="Z294" s="213"/>
      <c r="AA294" s="213"/>
      <c r="AB294" s="213"/>
      <c r="AC294" s="213"/>
      <c r="AD294" s="213"/>
      <c r="AE294" s="213"/>
      <c r="AF294" s="213"/>
      <c r="AG294" s="213" t="s">
        <v>130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49" t="s">
        <v>142</v>
      </c>
      <c r="D295" s="223"/>
      <c r="E295" s="224">
        <v>9.3800000000000008</v>
      </c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13"/>
      <c r="Y295" s="213"/>
      <c r="Z295" s="213"/>
      <c r="AA295" s="213"/>
      <c r="AB295" s="213"/>
      <c r="AC295" s="213"/>
      <c r="AD295" s="213"/>
      <c r="AE295" s="213"/>
      <c r="AF295" s="213"/>
      <c r="AG295" s="213" t="s">
        <v>130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20"/>
      <c r="B296" s="221"/>
      <c r="C296" s="249" t="s">
        <v>143</v>
      </c>
      <c r="D296" s="223"/>
      <c r="E296" s="224">
        <v>9.56</v>
      </c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13"/>
      <c r="Y296" s="213"/>
      <c r="Z296" s="213"/>
      <c r="AA296" s="213"/>
      <c r="AB296" s="213"/>
      <c r="AC296" s="213"/>
      <c r="AD296" s="213"/>
      <c r="AE296" s="213"/>
      <c r="AF296" s="213"/>
      <c r="AG296" s="213" t="s">
        <v>130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49" t="s">
        <v>157</v>
      </c>
      <c r="D297" s="223"/>
      <c r="E297" s="224">
        <v>43.360000000000007</v>
      </c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13"/>
      <c r="Y297" s="213"/>
      <c r="Z297" s="213"/>
      <c r="AA297" s="213"/>
      <c r="AB297" s="213"/>
      <c r="AC297" s="213"/>
      <c r="AD297" s="213"/>
      <c r="AE297" s="213"/>
      <c r="AF297" s="213"/>
      <c r="AG297" s="213" t="s">
        <v>130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49" t="s">
        <v>145</v>
      </c>
      <c r="D298" s="223"/>
      <c r="E298" s="224">
        <v>22.48</v>
      </c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13"/>
      <c r="Y298" s="213"/>
      <c r="Z298" s="213"/>
      <c r="AA298" s="213"/>
      <c r="AB298" s="213"/>
      <c r="AC298" s="213"/>
      <c r="AD298" s="213"/>
      <c r="AE298" s="213"/>
      <c r="AF298" s="213"/>
      <c r="AG298" s="213" t="s">
        <v>130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49" t="s">
        <v>146</v>
      </c>
      <c r="D299" s="223"/>
      <c r="E299" s="224">
        <v>6.03</v>
      </c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13"/>
      <c r="Y299" s="213"/>
      <c r="Z299" s="213"/>
      <c r="AA299" s="213"/>
      <c r="AB299" s="213"/>
      <c r="AC299" s="213"/>
      <c r="AD299" s="213"/>
      <c r="AE299" s="213"/>
      <c r="AF299" s="213"/>
      <c r="AG299" s="213" t="s">
        <v>130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49" t="s">
        <v>147</v>
      </c>
      <c r="D300" s="223"/>
      <c r="E300" s="224">
        <v>6.03</v>
      </c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13"/>
      <c r="Y300" s="213"/>
      <c r="Z300" s="213"/>
      <c r="AA300" s="213"/>
      <c r="AB300" s="213"/>
      <c r="AC300" s="213"/>
      <c r="AD300" s="213"/>
      <c r="AE300" s="213"/>
      <c r="AF300" s="213"/>
      <c r="AG300" s="213" t="s">
        <v>130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49" t="s">
        <v>148</v>
      </c>
      <c r="D301" s="223"/>
      <c r="E301" s="224">
        <v>37.620000000000005</v>
      </c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13"/>
      <c r="Y301" s="213"/>
      <c r="Z301" s="213"/>
      <c r="AA301" s="213"/>
      <c r="AB301" s="213"/>
      <c r="AC301" s="213"/>
      <c r="AD301" s="213"/>
      <c r="AE301" s="213"/>
      <c r="AF301" s="213"/>
      <c r="AG301" s="213" t="s">
        <v>130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49" t="s">
        <v>158</v>
      </c>
      <c r="D302" s="223"/>
      <c r="E302" s="224">
        <v>39.06</v>
      </c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13"/>
      <c r="Y302" s="213"/>
      <c r="Z302" s="213"/>
      <c r="AA302" s="213"/>
      <c r="AB302" s="213"/>
      <c r="AC302" s="213"/>
      <c r="AD302" s="213"/>
      <c r="AE302" s="213"/>
      <c r="AF302" s="213"/>
      <c r="AG302" s="213" t="s">
        <v>130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49" t="s">
        <v>150</v>
      </c>
      <c r="D303" s="223"/>
      <c r="E303" s="224">
        <v>18.690000000000001</v>
      </c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13"/>
      <c r="Y303" s="213"/>
      <c r="Z303" s="213"/>
      <c r="AA303" s="213"/>
      <c r="AB303" s="213"/>
      <c r="AC303" s="213"/>
      <c r="AD303" s="213"/>
      <c r="AE303" s="213"/>
      <c r="AF303" s="213"/>
      <c r="AG303" s="213" t="s">
        <v>130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49" t="s">
        <v>151</v>
      </c>
      <c r="D304" s="223"/>
      <c r="E304" s="224">
        <v>7.32</v>
      </c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13"/>
      <c r="Y304" s="213"/>
      <c r="Z304" s="213"/>
      <c r="AA304" s="213"/>
      <c r="AB304" s="213"/>
      <c r="AC304" s="213"/>
      <c r="AD304" s="213"/>
      <c r="AE304" s="213"/>
      <c r="AF304" s="213"/>
      <c r="AG304" s="213" t="s">
        <v>130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49" t="s">
        <v>355</v>
      </c>
      <c r="D305" s="223"/>
      <c r="E305" s="224">
        <v>8.8400000000000016</v>
      </c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13"/>
      <c r="Y305" s="213"/>
      <c r="Z305" s="213"/>
      <c r="AA305" s="213"/>
      <c r="AB305" s="213"/>
      <c r="AC305" s="213"/>
      <c r="AD305" s="213"/>
      <c r="AE305" s="213"/>
      <c r="AF305" s="213"/>
      <c r="AG305" s="213" t="s">
        <v>130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49" t="s">
        <v>159</v>
      </c>
      <c r="D306" s="223"/>
      <c r="E306" s="224">
        <v>10.66</v>
      </c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13"/>
      <c r="Y306" s="213"/>
      <c r="Z306" s="213"/>
      <c r="AA306" s="213"/>
      <c r="AB306" s="213"/>
      <c r="AC306" s="213"/>
      <c r="AD306" s="213"/>
      <c r="AE306" s="213"/>
      <c r="AF306" s="213"/>
      <c r="AG306" s="213" t="s">
        <v>130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49" t="s">
        <v>152</v>
      </c>
      <c r="D307" s="223"/>
      <c r="E307" s="224">
        <v>5.2100000000000009</v>
      </c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13"/>
      <c r="Y307" s="213"/>
      <c r="Z307" s="213"/>
      <c r="AA307" s="213"/>
      <c r="AB307" s="213"/>
      <c r="AC307" s="213"/>
      <c r="AD307" s="213"/>
      <c r="AE307" s="213"/>
      <c r="AF307" s="213"/>
      <c r="AG307" s="213" t="s">
        <v>130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49" t="s">
        <v>153</v>
      </c>
      <c r="D308" s="223"/>
      <c r="E308" s="224">
        <v>8.2700000000000014</v>
      </c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13"/>
      <c r="Y308" s="213"/>
      <c r="Z308" s="213"/>
      <c r="AA308" s="213"/>
      <c r="AB308" s="213"/>
      <c r="AC308" s="213"/>
      <c r="AD308" s="213"/>
      <c r="AE308" s="213"/>
      <c r="AF308" s="213"/>
      <c r="AG308" s="213" t="s">
        <v>130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51"/>
      <c r="D309" s="241"/>
      <c r="E309" s="241"/>
      <c r="F309" s="241"/>
      <c r="G309" s="241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13"/>
      <c r="Y309" s="213"/>
      <c r="Z309" s="213"/>
      <c r="AA309" s="213"/>
      <c r="AB309" s="213"/>
      <c r="AC309" s="213"/>
      <c r="AD309" s="213"/>
      <c r="AE309" s="213"/>
      <c r="AF309" s="213"/>
      <c r="AG309" s="213" t="s">
        <v>160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ht="33.75" outlineLevel="1" x14ac:dyDescent="0.2">
      <c r="A310" s="234">
        <v>27</v>
      </c>
      <c r="B310" s="235" t="s">
        <v>356</v>
      </c>
      <c r="C310" s="248" t="s">
        <v>357</v>
      </c>
      <c r="D310" s="236" t="s">
        <v>125</v>
      </c>
      <c r="E310" s="237">
        <v>73.39</v>
      </c>
      <c r="F310" s="238"/>
      <c r="G310" s="239">
        <f>ROUND(E310*F310,2)</f>
        <v>0</v>
      </c>
      <c r="H310" s="238"/>
      <c r="I310" s="239">
        <f>ROUND(E310*H310,2)</f>
        <v>0</v>
      </c>
      <c r="J310" s="238"/>
      <c r="K310" s="239">
        <f>ROUND(E310*J310,2)</f>
        <v>0</v>
      </c>
      <c r="L310" s="239">
        <v>21</v>
      </c>
      <c r="M310" s="239">
        <f>G310*(1+L310/100)</f>
        <v>0</v>
      </c>
      <c r="N310" s="239">
        <v>1.2E-4</v>
      </c>
      <c r="O310" s="239">
        <f>ROUND(E310*N310,2)</f>
        <v>0.01</v>
      </c>
      <c r="P310" s="239">
        <v>0</v>
      </c>
      <c r="Q310" s="239">
        <f>ROUND(E310*P310,2)</f>
        <v>0</v>
      </c>
      <c r="R310" s="239" t="s">
        <v>348</v>
      </c>
      <c r="S310" s="239" t="s">
        <v>127</v>
      </c>
      <c r="T310" s="240" t="s">
        <v>127</v>
      </c>
      <c r="U310" s="222">
        <v>0.75</v>
      </c>
      <c r="V310" s="222">
        <f>ROUND(E310*U310,2)</f>
        <v>55.04</v>
      </c>
      <c r="W310" s="222"/>
      <c r="X310" s="213"/>
      <c r="Y310" s="213"/>
      <c r="Z310" s="213"/>
      <c r="AA310" s="213"/>
      <c r="AB310" s="213"/>
      <c r="AC310" s="213"/>
      <c r="AD310" s="213"/>
      <c r="AE310" s="213"/>
      <c r="AF310" s="213"/>
      <c r="AG310" s="213" t="s">
        <v>128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49" t="s">
        <v>129</v>
      </c>
      <c r="D311" s="223"/>
      <c r="E311" s="224"/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13"/>
      <c r="Y311" s="213"/>
      <c r="Z311" s="213"/>
      <c r="AA311" s="213"/>
      <c r="AB311" s="213"/>
      <c r="AC311" s="213"/>
      <c r="AD311" s="213"/>
      <c r="AE311" s="213"/>
      <c r="AF311" s="213"/>
      <c r="AG311" s="213" t="s">
        <v>130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49" t="s">
        <v>349</v>
      </c>
      <c r="D312" s="223"/>
      <c r="E312" s="224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13"/>
      <c r="Y312" s="213"/>
      <c r="Z312" s="213"/>
      <c r="AA312" s="213"/>
      <c r="AB312" s="213"/>
      <c r="AC312" s="213"/>
      <c r="AD312" s="213"/>
      <c r="AE312" s="213"/>
      <c r="AF312" s="213"/>
      <c r="AG312" s="213" t="s">
        <v>130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49" t="s">
        <v>299</v>
      </c>
      <c r="D313" s="223"/>
      <c r="E313" s="224">
        <v>0.55000000000000004</v>
      </c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13"/>
      <c r="Y313" s="213"/>
      <c r="Z313" s="213"/>
      <c r="AA313" s="213"/>
      <c r="AB313" s="213"/>
      <c r="AC313" s="213"/>
      <c r="AD313" s="213"/>
      <c r="AE313" s="213"/>
      <c r="AF313" s="213"/>
      <c r="AG313" s="213" t="s">
        <v>130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49" t="s">
        <v>300</v>
      </c>
      <c r="D314" s="223"/>
      <c r="E314" s="224">
        <v>0.85000000000000009</v>
      </c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13"/>
      <c r="Y314" s="213"/>
      <c r="Z314" s="213"/>
      <c r="AA314" s="213"/>
      <c r="AB314" s="213"/>
      <c r="AC314" s="213"/>
      <c r="AD314" s="213"/>
      <c r="AE314" s="213"/>
      <c r="AF314" s="213"/>
      <c r="AG314" s="213" t="s">
        <v>130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49" t="s">
        <v>301</v>
      </c>
      <c r="D315" s="223"/>
      <c r="E315" s="224">
        <v>3.4000000000000004</v>
      </c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13"/>
      <c r="Y315" s="213"/>
      <c r="Z315" s="213"/>
      <c r="AA315" s="213"/>
      <c r="AB315" s="213"/>
      <c r="AC315" s="213"/>
      <c r="AD315" s="213"/>
      <c r="AE315" s="213"/>
      <c r="AF315" s="213"/>
      <c r="AG315" s="213" t="s">
        <v>130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49" t="s">
        <v>302</v>
      </c>
      <c r="D316" s="223"/>
      <c r="E316" s="224">
        <v>1.1000000000000001</v>
      </c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13"/>
      <c r="Y316" s="213"/>
      <c r="Z316" s="213"/>
      <c r="AA316" s="213"/>
      <c r="AB316" s="213"/>
      <c r="AC316" s="213"/>
      <c r="AD316" s="213"/>
      <c r="AE316" s="213"/>
      <c r="AF316" s="213"/>
      <c r="AG316" s="213" t="s">
        <v>130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49" t="s">
        <v>303</v>
      </c>
      <c r="D317" s="223"/>
      <c r="E317" s="224">
        <v>2.4000000000000004</v>
      </c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13"/>
      <c r="Y317" s="213"/>
      <c r="Z317" s="213"/>
      <c r="AA317" s="213"/>
      <c r="AB317" s="213"/>
      <c r="AC317" s="213"/>
      <c r="AD317" s="213"/>
      <c r="AE317" s="213"/>
      <c r="AF317" s="213"/>
      <c r="AG317" s="213" t="s">
        <v>130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49" t="s">
        <v>304</v>
      </c>
      <c r="D318" s="223"/>
      <c r="E318" s="224">
        <v>1.3</v>
      </c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13"/>
      <c r="Y318" s="213"/>
      <c r="Z318" s="213"/>
      <c r="AA318" s="213"/>
      <c r="AB318" s="213"/>
      <c r="AC318" s="213"/>
      <c r="AD318" s="213"/>
      <c r="AE318" s="213"/>
      <c r="AF318" s="213"/>
      <c r="AG318" s="213" t="s">
        <v>130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49" t="s">
        <v>305</v>
      </c>
      <c r="D319" s="223"/>
      <c r="E319" s="224">
        <v>3.4000000000000004</v>
      </c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2"/>
      <c r="S319" s="222"/>
      <c r="T319" s="222"/>
      <c r="U319" s="222"/>
      <c r="V319" s="222"/>
      <c r="W319" s="222"/>
      <c r="X319" s="213"/>
      <c r="Y319" s="213"/>
      <c r="Z319" s="213"/>
      <c r="AA319" s="213"/>
      <c r="AB319" s="213"/>
      <c r="AC319" s="213"/>
      <c r="AD319" s="213"/>
      <c r="AE319" s="213"/>
      <c r="AF319" s="213"/>
      <c r="AG319" s="213" t="s">
        <v>130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49" t="s">
        <v>333</v>
      </c>
      <c r="D320" s="223"/>
      <c r="E320" s="224">
        <v>3.2</v>
      </c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13"/>
      <c r="Y320" s="213"/>
      <c r="Z320" s="213"/>
      <c r="AA320" s="213"/>
      <c r="AB320" s="213"/>
      <c r="AC320" s="213"/>
      <c r="AD320" s="213"/>
      <c r="AE320" s="213"/>
      <c r="AF320" s="213"/>
      <c r="AG320" s="213" t="s">
        <v>130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49" t="s">
        <v>334</v>
      </c>
      <c r="D321" s="223"/>
      <c r="E321" s="224">
        <v>1.3</v>
      </c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13"/>
      <c r="Y321" s="213"/>
      <c r="Z321" s="213"/>
      <c r="AA321" s="213"/>
      <c r="AB321" s="213"/>
      <c r="AC321" s="213"/>
      <c r="AD321" s="213"/>
      <c r="AE321" s="213"/>
      <c r="AF321" s="213"/>
      <c r="AG321" s="213" t="s">
        <v>130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49" t="s">
        <v>306</v>
      </c>
      <c r="D322" s="223"/>
      <c r="E322" s="224">
        <v>1.4000000000000001</v>
      </c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13"/>
      <c r="Y322" s="213"/>
      <c r="Z322" s="213"/>
      <c r="AA322" s="213"/>
      <c r="AB322" s="213"/>
      <c r="AC322" s="213"/>
      <c r="AD322" s="213"/>
      <c r="AE322" s="213"/>
      <c r="AF322" s="213"/>
      <c r="AG322" s="213" t="s">
        <v>130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49" t="s">
        <v>335</v>
      </c>
      <c r="D323" s="223"/>
      <c r="E323" s="224">
        <v>1.2400000000000002</v>
      </c>
      <c r="F323" s="222"/>
      <c r="G323" s="222"/>
      <c r="H323" s="222"/>
      <c r="I323" s="222"/>
      <c r="J323" s="222"/>
      <c r="K323" s="222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  <c r="W323" s="222"/>
      <c r="X323" s="213"/>
      <c r="Y323" s="213"/>
      <c r="Z323" s="213"/>
      <c r="AA323" s="213"/>
      <c r="AB323" s="213"/>
      <c r="AC323" s="213"/>
      <c r="AD323" s="213"/>
      <c r="AE323" s="213"/>
      <c r="AF323" s="213"/>
      <c r="AG323" s="213" t="s">
        <v>130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49" t="s">
        <v>336</v>
      </c>
      <c r="D324" s="223"/>
      <c r="E324" s="224">
        <v>1.6</v>
      </c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13"/>
      <c r="Y324" s="213"/>
      <c r="Z324" s="213"/>
      <c r="AA324" s="213"/>
      <c r="AB324" s="213"/>
      <c r="AC324" s="213"/>
      <c r="AD324" s="213"/>
      <c r="AE324" s="213"/>
      <c r="AF324" s="213"/>
      <c r="AG324" s="213" t="s">
        <v>130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49" t="s">
        <v>338</v>
      </c>
      <c r="D325" s="223"/>
      <c r="E325" s="224">
        <v>10.8</v>
      </c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13"/>
      <c r="Y325" s="213"/>
      <c r="Z325" s="213"/>
      <c r="AA325" s="213"/>
      <c r="AB325" s="213"/>
      <c r="AC325" s="213"/>
      <c r="AD325" s="213"/>
      <c r="AE325" s="213"/>
      <c r="AF325" s="213"/>
      <c r="AG325" s="213" t="s">
        <v>130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49" t="s">
        <v>337</v>
      </c>
      <c r="D326" s="223"/>
      <c r="E326" s="224">
        <v>6.2</v>
      </c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13"/>
      <c r="Y326" s="213"/>
      <c r="Z326" s="213"/>
      <c r="AA326" s="213"/>
      <c r="AB326" s="213"/>
      <c r="AC326" s="213"/>
      <c r="AD326" s="213"/>
      <c r="AE326" s="213"/>
      <c r="AF326" s="213"/>
      <c r="AG326" s="213" t="s">
        <v>130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49" t="s">
        <v>339</v>
      </c>
      <c r="D327" s="223"/>
      <c r="E327" s="224">
        <v>2.1</v>
      </c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13"/>
      <c r="Y327" s="213"/>
      <c r="Z327" s="213"/>
      <c r="AA327" s="213"/>
      <c r="AB327" s="213"/>
      <c r="AC327" s="213"/>
      <c r="AD327" s="213"/>
      <c r="AE327" s="213"/>
      <c r="AF327" s="213"/>
      <c r="AG327" s="213" t="s">
        <v>130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49" t="s">
        <v>307</v>
      </c>
      <c r="D328" s="223"/>
      <c r="E328" s="224">
        <v>2</v>
      </c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13"/>
      <c r="Y328" s="213"/>
      <c r="Z328" s="213"/>
      <c r="AA328" s="213"/>
      <c r="AB328" s="213"/>
      <c r="AC328" s="213"/>
      <c r="AD328" s="213"/>
      <c r="AE328" s="213"/>
      <c r="AF328" s="213"/>
      <c r="AG328" s="213" t="s">
        <v>130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49" t="s">
        <v>308</v>
      </c>
      <c r="D329" s="223"/>
      <c r="E329" s="224">
        <v>6.3000000000000007</v>
      </c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13"/>
      <c r="Y329" s="213"/>
      <c r="Z329" s="213"/>
      <c r="AA329" s="213"/>
      <c r="AB329" s="213"/>
      <c r="AC329" s="213"/>
      <c r="AD329" s="213"/>
      <c r="AE329" s="213"/>
      <c r="AF329" s="213"/>
      <c r="AG329" s="213" t="s">
        <v>130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49" t="s">
        <v>309</v>
      </c>
      <c r="D330" s="223"/>
      <c r="E330" s="224">
        <v>8.4</v>
      </c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13"/>
      <c r="Y330" s="213"/>
      <c r="Z330" s="213"/>
      <c r="AA330" s="213"/>
      <c r="AB330" s="213"/>
      <c r="AC330" s="213"/>
      <c r="AD330" s="213"/>
      <c r="AE330" s="213"/>
      <c r="AF330" s="213"/>
      <c r="AG330" s="213" t="s">
        <v>130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49" t="s">
        <v>310</v>
      </c>
      <c r="D331" s="223"/>
      <c r="E331" s="224">
        <v>4.8000000000000007</v>
      </c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13"/>
      <c r="Y331" s="213"/>
      <c r="Z331" s="213"/>
      <c r="AA331" s="213"/>
      <c r="AB331" s="213"/>
      <c r="AC331" s="213"/>
      <c r="AD331" s="213"/>
      <c r="AE331" s="213"/>
      <c r="AF331" s="213"/>
      <c r="AG331" s="213" t="s">
        <v>130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49" t="s">
        <v>311</v>
      </c>
      <c r="D332" s="223"/>
      <c r="E332" s="224">
        <v>2.0500000000000003</v>
      </c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13"/>
      <c r="Y332" s="213"/>
      <c r="Z332" s="213"/>
      <c r="AA332" s="213"/>
      <c r="AB332" s="213"/>
      <c r="AC332" s="213"/>
      <c r="AD332" s="213"/>
      <c r="AE332" s="213"/>
      <c r="AF332" s="213"/>
      <c r="AG332" s="213" t="s">
        <v>130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20"/>
      <c r="B333" s="221"/>
      <c r="C333" s="249" t="s">
        <v>340</v>
      </c>
      <c r="D333" s="223"/>
      <c r="E333" s="224">
        <v>3.1</v>
      </c>
      <c r="F333" s="222"/>
      <c r="G333" s="222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13"/>
      <c r="Y333" s="213"/>
      <c r="Z333" s="213"/>
      <c r="AA333" s="213"/>
      <c r="AB333" s="213"/>
      <c r="AC333" s="213"/>
      <c r="AD333" s="213"/>
      <c r="AE333" s="213"/>
      <c r="AF333" s="213"/>
      <c r="AG333" s="213" t="s">
        <v>130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49" t="s">
        <v>312</v>
      </c>
      <c r="D334" s="223"/>
      <c r="E334" s="224">
        <v>2.2000000000000002</v>
      </c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13"/>
      <c r="Y334" s="213"/>
      <c r="Z334" s="213"/>
      <c r="AA334" s="213"/>
      <c r="AB334" s="213"/>
      <c r="AC334" s="213"/>
      <c r="AD334" s="213"/>
      <c r="AE334" s="213"/>
      <c r="AF334" s="213"/>
      <c r="AG334" s="213" t="s">
        <v>130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49" t="s">
        <v>313</v>
      </c>
      <c r="D335" s="223"/>
      <c r="E335" s="224">
        <v>1</v>
      </c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13"/>
      <c r="Y335" s="213"/>
      <c r="Z335" s="213"/>
      <c r="AA335" s="213"/>
      <c r="AB335" s="213"/>
      <c r="AC335" s="213"/>
      <c r="AD335" s="213"/>
      <c r="AE335" s="213"/>
      <c r="AF335" s="213"/>
      <c r="AG335" s="213" t="s">
        <v>130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49" t="s">
        <v>358</v>
      </c>
      <c r="D336" s="223"/>
      <c r="E336" s="224">
        <v>2.7</v>
      </c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13"/>
      <c r="Y336" s="213"/>
      <c r="Z336" s="213"/>
      <c r="AA336" s="213"/>
      <c r="AB336" s="213"/>
      <c r="AC336" s="213"/>
      <c r="AD336" s="213"/>
      <c r="AE336" s="213"/>
      <c r="AF336" s="213"/>
      <c r="AG336" s="213" t="s">
        <v>130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51"/>
      <c r="D337" s="241"/>
      <c r="E337" s="241"/>
      <c r="F337" s="241"/>
      <c r="G337" s="241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13"/>
      <c r="Y337" s="213"/>
      <c r="Z337" s="213"/>
      <c r="AA337" s="213"/>
      <c r="AB337" s="213"/>
      <c r="AC337" s="213"/>
      <c r="AD337" s="213"/>
      <c r="AE337" s="213"/>
      <c r="AF337" s="213"/>
      <c r="AG337" s="213" t="s">
        <v>160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34">
        <v>28</v>
      </c>
      <c r="B338" s="235" t="s">
        <v>359</v>
      </c>
      <c r="C338" s="248" t="s">
        <v>360</v>
      </c>
      <c r="D338" s="236" t="s">
        <v>125</v>
      </c>
      <c r="E338" s="237">
        <v>342.62400000000002</v>
      </c>
      <c r="F338" s="238"/>
      <c r="G338" s="239">
        <f>ROUND(E338*F338,2)</f>
        <v>0</v>
      </c>
      <c r="H338" s="238"/>
      <c r="I338" s="239">
        <f>ROUND(E338*H338,2)</f>
        <v>0</v>
      </c>
      <c r="J338" s="238"/>
      <c r="K338" s="239">
        <f>ROUND(E338*J338,2)</f>
        <v>0</v>
      </c>
      <c r="L338" s="239">
        <v>21</v>
      </c>
      <c r="M338" s="239">
        <f>G338*(1+L338/100)</f>
        <v>0</v>
      </c>
      <c r="N338" s="239">
        <v>2.0000000000000002E-5</v>
      </c>
      <c r="O338" s="239">
        <f>ROUND(E338*N338,2)</f>
        <v>0.01</v>
      </c>
      <c r="P338" s="239">
        <v>0</v>
      </c>
      <c r="Q338" s="239">
        <f>ROUND(E338*P338,2)</f>
        <v>0</v>
      </c>
      <c r="R338" s="239" t="s">
        <v>348</v>
      </c>
      <c r="S338" s="239" t="s">
        <v>127</v>
      </c>
      <c r="T338" s="240" t="s">
        <v>127</v>
      </c>
      <c r="U338" s="222">
        <v>0.46800000000000003</v>
      </c>
      <c r="V338" s="222">
        <f>ROUND(E338*U338,2)</f>
        <v>160.35</v>
      </c>
      <c r="W338" s="222"/>
      <c r="X338" s="213"/>
      <c r="Y338" s="213"/>
      <c r="Z338" s="213"/>
      <c r="AA338" s="213"/>
      <c r="AB338" s="213"/>
      <c r="AC338" s="213"/>
      <c r="AD338" s="213"/>
      <c r="AE338" s="213"/>
      <c r="AF338" s="213"/>
      <c r="AG338" s="213" t="s">
        <v>128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49" t="s">
        <v>129</v>
      </c>
      <c r="D339" s="223"/>
      <c r="E339" s="224"/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13"/>
      <c r="Y339" s="213"/>
      <c r="Z339" s="213"/>
      <c r="AA339" s="213"/>
      <c r="AB339" s="213"/>
      <c r="AC339" s="213"/>
      <c r="AD339" s="213"/>
      <c r="AE339" s="213"/>
      <c r="AF339" s="213"/>
      <c r="AG339" s="213" t="s">
        <v>130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49" t="s">
        <v>361</v>
      </c>
      <c r="D340" s="223"/>
      <c r="E340" s="224">
        <v>2</v>
      </c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13"/>
      <c r="Y340" s="213"/>
      <c r="Z340" s="213"/>
      <c r="AA340" s="213"/>
      <c r="AB340" s="213"/>
      <c r="AC340" s="213"/>
      <c r="AD340" s="213"/>
      <c r="AE340" s="213"/>
      <c r="AF340" s="213"/>
      <c r="AG340" s="213" t="s">
        <v>130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49" t="s">
        <v>362</v>
      </c>
      <c r="D341" s="223"/>
      <c r="E341" s="224">
        <v>2.8000000000000003</v>
      </c>
      <c r="F341" s="222"/>
      <c r="G341" s="222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13"/>
      <c r="Y341" s="213"/>
      <c r="Z341" s="213"/>
      <c r="AA341" s="213"/>
      <c r="AB341" s="213"/>
      <c r="AC341" s="213"/>
      <c r="AD341" s="213"/>
      <c r="AE341" s="213"/>
      <c r="AF341" s="213"/>
      <c r="AG341" s="213" t="s">
        <v>130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49" t="s">
        <v>363</v>
      </c>
      <c r="D342" s="223"/>
      <c r="E342" s="224">
        <v>12.4</v>
      </c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13"/>
      <c r="Y342" s="213"/>
      <c r="Z342" s="213"/>
      <c r="AA342" s="213"/>
      <c r="AB342" s="213"/>
      <c r="AC342" s="213"/>
      <c r="AD342" s="213"/>
      <c r="AE342" s="213"/>
      <c r="AF342" s="213"/>
      <c r="AG342" s="213" t="s">
        <v>130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49" t="s">
        <v>364</v>
      </c>
      <c r="D343" s="223"/>
      <c r="E343" s="224">
        <v>3.22</v>
      </c>
      <c r="F343" s="222"/>
      <c r="G343" s="222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13"/>
      <c r="Y343" s="213"/>
      <c r="Z343" s="213"/>
      <c r="AA343" s="213"/>
      <c r="AB343" s="213"/>
      <c r="AC343" s="213"/>
      <c r="AD343" s="213"/>
      <c r="AE343" s="213"/>
      <c r="AF343" s="213"/>
      <c r="AG343" s="213" t="s">
        <v>130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20"/>
      <c r="B344" s="221"/>
      <c r="C344" s="249" t="s">
        <v>365</v>
      </c>
      <c r="D344" s="223"/>
      <c r="E344" s="224">
        <v>7.32</v>
      </c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13"/>
      <c r="Y344" s="213"/>
      <c r="Z344" s="213"/>
      <c r="AA344" s="213"/>
      <c r="AB344" s="213"/>
      <c r="AC344" s="213"/>
      <c r="AD344" s="213"/>
      <c r="AE344" s="213"/>
      <c r="AF344" s="213"/>
      <c r="AG344" s="213" t="s">
        <v>130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49" t="s">
        <v>366</v>
      </c>
      <c r="D345" s="223"/>
      <c r="E345" s="224">
        <v>8.16</v>
      </c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13"/>
      <c r="Y345" s="213"/>
      <c r="Z345" s="213"/>
      <c r="AA345" s="213"/>
      <c r="AB345" s="213"/>
      <c r="AC345" s="213"/>
      <c r="AD345" s="213"/>
      <c r="AE345" s="213"/>
      <c r="AF345" s="213"/>
      <c r="AG345" s="213" t="s">
        <v>130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49" t="s">
        <v>367</v>
      </c>
      <c r="D346" s="223"/>
      <c r="E346" s="224">
        <v>7.0640000000000001</v>
      </c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13"/>
      <c r="Y346" s="213"/>
      <c r="Z346" s="213"/>
      <c r="AA346" s="213"/>
      <c r="AB346" s="213"/>
      <c r="AC346" s="213"/>
      <c r="AD346" s="213"/>
      <c r="AE346" s="213"/>
      <c r="AF346" s="213"/>
      <c r="AG346" s="213" t="s">
        <v>130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49" t="s">
        <v>368</v>
      </c>
      <c r="D347" s="223"/>
      <c r="E347" s="224">
        <v>16.080000000000002</v>
      </c>
      <c r="F347" s="222"/>
      <c r="G347" s="222"/>
      <c r="H347" s="222"/>
      <c r="I347" s="222"/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13"/>
      <c r="Y347" s="213"/>
      <c r="Z347" s="213"/>
      <c r="AA347" s="213"/>
      <c r="AB347" s="213"/>
      <c r="AC347" s="213"/>
      <c r="AD347" s="213"/>
      <c r="AE347" s="213"/>
      <c r="AF347" s="213"/>
      <c r="AG347" s="213" t="s">
        <v>130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49" t="s">
        <v>369</v>
      </c>
      <c r="D348" s="223"/>
      <c r="E348" s="224">
        <v>5.36</v>
      </c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13"/>
      <c r="Y348" s="213"/>
      <c r="Z348" s="213"/>
      <c r="AA348" s="213"/>
      <c r="AB348" s="213"/>
      <c r="AC348" s="213"/>
      <c r="AD348" s="213"/>
      <c r="AE348" s="213"/>
      <c r="AF348" s="213"/>
      <c r="AG348" s="213" t="s">
        <v>130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49" t="s">
        <v>370</v>
      </c>
      <c r="D349" s="223"/>
      <c r="E349" s="224">
        <v>5.7200000000000006</v>
      </c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13"/>
      <c r="Y349" s="213"/>
      <c r="Z349" s="213"/>
      <c r="AA349" s="213"/>
      <c r="AB349" s="213"/>
      <c r="AC349" s="213"/>
      <c r="AD349" s="213"/>
      <c r="AE349" s="213"/>
      <c r="AF349" s="213"/>
      <c r="AG349" s="213" t="s">
        <v>130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49" t="s">
        <v>371</v>
      </c>
      <c r="D350" s="223"/>
      <c r="E350" s="224">
        <v>10.520000000000001</v>
      </c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13"/>
      <c r="Y350" s="213"/>
      <c r="Z350" s="213"/>
      <c r="AA350" s="213"/>
      <c r="AB350" s="213"/>
      <c r="AC350" s="213"/>
      <c r="AD350" s="213"/>
      <c r="AE350" s="213"/>
      <c r="AF350" s="213"/>
      <c r="AG350" s="213" t="s">
        <v>130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49" t="s">
        <v>372</v>
      </c>
      <c r="D351" s="223"/>
      <c r="E351" s="224">
        <v>11.040000000000001</v>
      </c>
      <c r="F351" s="222"/>
      <c r="G351" s="222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13"/>
      <c r="Y351" s="213"/>
      <c r="Z351" s="213"/>
      <c r="AA351" s="213"/>
      <c r="AB351" s="213"/>
      <c r="AC351" s="213"/>
      <c r="AD351" s="213"/>
      <c r="AE351" s="213"/>
      <c r="AF351" s="213"/>
      <c r="AG351" s="213" t="s">
        <v>130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20"/>
      <c r="B352" s="221"/>
      <c r="C352" s="249" t="s">
        <v>373</v>
      </c>
      <c r="D352" s="223"/>
      <c r="E352" s="224">
        <v>53.760000000000005</v>
      </c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13"/>
      <c r="Y352" s="213"/>
      <c r="Z352" s="213"/>
      <c r="AA352" s="213"/>
      <c r="AB352" s="213"/>
      <c r="AC352" s="213"/>
      <c r="AD352" s="213"/>
      <c r="AE352" s="213"/>
      <c r="AF352" s="213"/>
      <c r="AG352" s="213" t="s">
        <v>130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49" t="s">
        <v>374</v>
      </c>
      <c r="D353" s="223"/>
      <c r="E353" s="224">
        <v>28.48</v>
      </c>
      <c r="F353" s="222"/>
      <c r="G353" s="222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13"/>
      <c r="Y353" s="213"/>
      <c r="Z353" s="213"/>
      <c r="AA353" s="213"/>
      <c r="AB353" s="213"/>
      <c r="AC353" s="213"/>
      <c r="AD353" s="213"/>
      <c r="AE353" s="213"/>
      <c r="AF353" s="213"/>
      <c r="AG353" s="213" t="s">
        <v>130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49" t="s">
        <v>375</v>
      </c>
      <c r="D354" s="223"/>
      <c r="E354" s="224">
        <v>8.06</v>
      </c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13"/>
      <c r="Y354" s="213"/>
      <c r="Z354" s="213"/>
      <c r="AA354" s="213"/>
      <c r="AB354" s="213"/>
      <c r="AC354" s="213"/>
      <c r="AD354" s="213"/>
      <c r="AE354" s="213"/>
      <c r="AF354" s="213"/>
      <c r="AG354" s="213" t="s">
        <v>130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20"/>
      <c r="B355" s="221"/>
      <c r="C355" s="249" t="s">
        <v>376</v>
      </c>
      <c r="D355" s="223"/>
      <c r="E355" s="224">
        <v>7.9600000000000009</v>
      </c>
      <c r="F355" s="222"/>
      <c r="G355" s="222"/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  <c r="X355" s="213"/>
      <c r="Y355" s="213"/>
      <c r="Z355" s="213"/>
      <c r="AA355" s="213"/>
      <c r="AB355" s="213"/>
      <c r="AC355" s="213"/>
      <c r="AD355" s="213"/>
      <c r="AE355" s="213"/>
      <c r="AF355" s="213"/>
      <c r="AG355" s="213" t="s">
        <v>130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49" t="s">
        <v>377</v>
      </c>
      <c r="D356" s="223"/>
      <c r="E356" s="224">
        <v>43.2</v>
      </c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13"/>
      <c r="Y356" s="213"/>
      <c r="Z356" s="213"/>
      <c r="AA356" s="213"/>
      <c r="AB356" s="213"/>
      <c r="AC356" s="213"/>
      <c r="AD356" s="213"/>
      <c r="AE356" s="213"/>
      <c r="AF356" s="213"/>
      <c r="AG356" s="213" t="s">
        <v>130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20"/>
      <c r="B357" s="221"/>
      <c r="C357" s="249" t="s">
        <v>378</v>
      </c>
      <c r="D357" s="223"/>
      <c r="E357" s="224">
        <v>46.56</v>
      </c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13"/>
      <c r="Y357" s="213"/>
      <c r="Z357" s="213"/>
      <c r="AA357" s="213"/>
      <c r="AB357" s="213"/>
      <c r="AC357" s="213"/>
      <c r="AD357" s="213"/>
      <c r="AE357" s="213"/>
      <c r="AF357" s="213"/>
      <c r="AG357" s="213" t="s">
        <v>130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49" t="s">
        <v>379</v>
      </c>
      <c r="D358" s="223"/>
      <c r="E358" s="224">
        <v>23.1</v>
      </c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13"/>
      <c r="Y358" s="213"/>
      <c r="Z358" s="213"/>
      <c r="AA358" s="213"/>
      <c r="AB358" s="213"/>
      <c r="AC358" s="213"/>
      <c r="AD358" s="213"/>
      <c r="AE358" s="213"/>
      <c r="AF358" s="213"/>
      <c r="AG358" s="213" t="s">
        <v>130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49" t="s">
        <v>380</v>
      </c>
      <c r="D359" s="223"/>
      <c r="E359" s="224">
        <v>9.3000000000000007</v>
      </c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13"/>
      <c r="Y359" s="213"/>
      <c r="Z359" s="213"/>
      <c r="AA359" s="213"/>
      <c r="AB359" s="213"/>
      <c r="AC359" s="213"/>
      <c r="AD359" s="213"/>
      <c r="AE359" s="213"/>
      <c r="AF359" s="213"/>
      <c r="AG359" s="213" t="s">
        <v>130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49" t="s">
        <v>381</v>
      </c>
      <c r="D360" s="223"/>
      <c r="E360" s="224">
        <v>11.8</v>
      </c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13"/>
      <c r="Y360" s="213"/>
      <c r="Z360" s="213"/>
      <c r="AA360" s="213"/>
      <c r="AB360" s="213"/>
      <c r="AC360" s="213"/>
      <c r="AD360" s="213"/>
      <c r="AE360" s="213"/>
      <c r="AF360" s="213"/>
      <c r="AG360" s="213" t="s">
        <v>130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49" t="s">
        <v>382</v>
      </c>
      <c r="D361" s="223"/>
      <c r="E361" s="224">
        <v>12.64</v>
      </c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13"/>
      <c r="Y361" s="213"/>
      <c r="Z361" s="213"/>
      <c r="AA361" s="213"/>
      <c r="AB361" s="213"/>
      <c r="AC361" s="213"/>
      <c r="AD361" s="213"/>
      <c r="AE361" s="213"/>
      <c r="AF361" s="213"/>
      <c r="AG361" s="213" t="s">
        <v>130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49" t="s">
        <v>383</v>
      </c>
      <c r="D362" s="223"/>
      <c r="E362" s="224">
        <v>6.08</v>
      </c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13"/>
      <c r="Y362" s="213"/>
      <c r="Z362" s="213"/>
      <c r="AA362" s="213"/>
      <c r="AB362" s="213"/>
      <c r="AC362" s="213"/>
      <c r="AD362" s="213"/>
      <c r="AE362" s="213"/>
      <c r="AF362" s="213"/>
      <c r="AG362" s="213" t="s">
        <v>130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51"/>
      <c r="D363" s="241"/>
      <c r="E363" s="241"/>
      <c r="F363" s="241"/>
      <c r="G363" s="241"/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  <c r="X363" s="213"/>
      <c r="Y363" s="213"/>
      <c r="Z363" s="213"/>
      <c r="AA363" s="213"/>
      <c r="AB363" s="213"/>
      <c r="AC363" s="213"/>
      <c r="AD363" s="213"/>
      <c r="AE363" s="213"/>
      <c r="AF363" s="213"/>
      <c r="AG363" s="213" t="s">
        <v>160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34">
        <v>29</v>
      </c>
      <c r="B364" s="235" t="s">
        <v>384</v>
      </c>
      <c r="C364" s="248" t="s">
        <v>385</v>
      </c>
      <c r="D364" s="236" t="s">
        <v>125</v>
      </c>
      <c r="E364" s="237">
        <v>10.66</v>
      </c>
      <c r="F364" s="238"/>
      <c r="G364" s="239">
        <f>ROUND(E364*F364,2)</f>
        <v>0</v>
      </c>
      <c r="H364" s="238"/>
      <c r="I364" s="239">
        <f>ROUND(E364*H364,2)</f>
        <v>0</v>
      </c>
      <c r="J364" s="238"/>
      <c r="K364" s="239">
        <f>ROUND(E364*J364,2)</f>
        <v>0</v>
      </c>
      <c r="L364" s="239">
        <v>21</v>
      </c>
      <c r="M364" s="239">
        <f>G364*(1+L364/100)</f>
        <v>0</v>
      </c>
      <c r="N364" s="239">
        <v>3.0000000000000003E-4</v>
      </c>
      <c r="O364" s="239">
        <f>ROUND(E364*N364,2)</f>
        <v>0</v>
      </c>
      <c r="P364" s="239">
        <v>0</v>
      </c>
      <c r="Q364" s="239">
        <f>ROUND(E364*P364,2)</f>
        <v>0</v>
      </c>
      <c r="R364" s="239" t="s">
        <v>348</v>
      </c>
      <c r="S364" s="239" t="s">
        <v>127</v>
      </c>
      <c r="T364" s="240" t="s">
        <v>127</v>
      </c>
      <c r="U364" s="222">
        <v>0.53200000000000003</v>
      </c>
      <c r="V364" s="222">
        <f>ROUND(E364*U364,2)</f>
        <v>5.67</v>
      </c>
      <c r="W364" s="222"/>
      <c r="X364" s="213"/>
      <c r="Y364" s="213"/>
      <c r="Z364" s="213"/>
      <c r="AA364" s="213"/>
      <c r="AB364" s="213"/>
      <c r="AC364" s="213"/>
      <c r="AD364" s="213"/>
      <c r="AE364" s="213"/>
      <c r="AF364" s="213"/>
      <c r="AG364" s="213" t="s">
        <v>128</v>
      </c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49" t="s">
        <v>129</v>
      </c>
      <c r="D365" s="223"/>
      <c r="E365" s="224"/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13"/>
      <c r="Y365" s="213"/>
      <c r="Z365" s="213"/>
      <c r="AA365" s="213"/>
      <c r="AB365" s="213"/>
      <c r="AC365" s="213"/>
      <c r="AD365" s="213"/>
      <c r="AE365" s="213"/>
      <c r="AF365" s="213"/>
      <c r="AG365" s="213" t="s">
        <v>130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49" t="s">
        <v>386</v>
      </c>
      <c r="D366" s="223"/>
      <c r="E366" s="224">
        <v>10.66</v>
      </c>
      <c r="F366" s="222"/>
      <c r="G366" s="222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13"/>
      <c r="Y366" s="213"/>
      <c r="Z366" s="213"/>
      <c r="AA366" s="213"/>
      <c r="AB366" s="213"/>
      <c r="AC366" s="213"/>
      <c r="AD366" s="213"/>
      <c r="AE366" s="213"/>
      <c r="AF366" s="213"/>
      <c r="AG366" s="213" t="s">
        <v>130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51"/>
      <c r="D367" s="241"/>
      <c r="E367" s="241"/>
      <c r="F367" s="241"/>
      <c r="G367" s="241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13"/>
      <c r="Y367" s="213"/>
      <c r="Z367" s="213"/>
      <c r="AA367" s="213"/>
      <c r="AB367" s="213"/>
      <c r="AC367" s="213"/>
      <c r="AD367" s="213"/>
      <c r="AE367" s="213"/>
      <c r="AF367" s="213"/>
      <c r="AG367" s="213" t="s">
        <v>160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34">
        <v>30</v>
      </c>
      <c r="B368" s="235" t="s">
        <v>387</v>
      </c>
      <c r="C368" s="248" t="s">
        <v>388</v>
      </c>
      <c r="D368" s="236" t="s">
        <v>200</v>
      </c>
      <c r="E368" s="237">
        <v>20.98</v>
      </c>
      <c r="F368" s="238"/>
      <c r="G368" s="239">
        <f>ROUND(E368*F368,2)</f>
        <v>0</v>
      </c>
      <c r="H368" s="238"/>
      <c r="I368" s="239">
        <f>ROUND(E368*H368,2)</f>
        <v>0</v>
      </c>
      <c r="J368" s="238"/>
      <c r="K368" s="239">
        <f>ROUND(E368*J368,2)</f>
        <v>0</v>
      </c>
      <c r="L368" s="239">
        <v>21</v>
      </c>
      <c r="M368" s="239">
        <f>G368*(1+L368/100)</f>
        <v>0</v>
      </c>
      <c r="N368" s="239">
        <v>1E-4</v>
      </c>
      <c r="O368" s="239">
        <f>ROUND(E368*N368,2)</f>
        <v>0</v>
      </c>
      <c r="P368" s="239">
        <v>0</v>
      </c>
      <c r="Q368" s="239">
        <f>ROUND(E368*P368,2)</f>
        <v>0</v>
      </c>
      <c r="R368" s="239"/>
      <c r="S368" s="239" t="s">
        <v>187</v>
      </c>
      <c r="T368" s="240" t="s">
        <v>188</v>
      </c>
      <c r="U368" s="222">
        <v>0</v>
      </c>
      <c r="V368" s="222">
        <f>ROUND(E368*U368,2)</f>
        <v>0</v>
      </c>
      <c r="W368" s="222"/>
      <c r="X368" s="213"/>
      <c r="Y368" s="213"/>
      <c r="Z368" s="213"/>
      <c r="AA368" s="213"/>
      <c r="AB368" s="213"/>
      <c r="AC368" s="213"/>
      <c r="AD368" s="213"/>
      <c r="AE368" s="213"/>
      <c r="AF368" s="213"/>
      <c r="AG368" s="213" t="s">
        <v>128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20"/>
      <c r="B369" s="221"/>
      <c r="C369" s="249" t="s">
        <v>129</v>
      </c>
      <c r="D369" s="223"/>
      <c r="E369" s="224"/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13"/>
      <c r="Y369" s="213"/>
      <c r="Z369" s="213"/>
      <c r="AA369" s="213"/>
      <c r="AB369" s="213"/>
      <c r="AC369" s="213"/>
      <c r="AD369" s="213"/>
      <c r="AE369" s="213"/>
      <c r="AF369" s="213"/>
      <c r="AG369" s="213" t="s">
        <v>130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49" t="s">
        <v>389</v>
      </c>
      <c r="D370" s="223"/>
      <c r="E370" s="224">
        <v>1.36</v>
      </c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13"/>
      <c r="Y370" s="213"/>
      <c r="Z370" s="213"/>
      <c r="AA370" s="213"/>
      <c r="AB370" s="213"/>
      <c r="AC370" s="213"/>
      <c r="AD370" s="213"/>
      <c r="AE370" s="213"/>
      <c r="AF370" s="213"/>
      <c r="AG370" s="213" t="s">
        <v>130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49" t="s">
        <v>390</v>
      </c>
      <c r="D371" s="223"/>
      <c r="E371" s="224">
        <v>0.94000000000000006</v>
      </c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13"/>
      <c r="Y371" s="213"/>
      <c r="Z371" s="213"/>
      <c r="AA371" s="213"/>
      <c r="AB371" s="213"/>
      <c r="AC371" s="213"/>
      <c r="AD371" s="213"/>
      <c r="AE371" s="213"/>
      <c r="AF371" s="213"/>
      <c r="AG371" s="213" t="s">
        <v>130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49" t="s">
        <v>391</v>
      </c>
      <c r="D372" s="223"/>
      <c r="E372" s="224">
        <v>15.120000000000001</v>
      </c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13"/>
      <c r="Y372" s="213"/>
      <c r="Z372" s="213"/>
      <c r="AA372" s="213"/>
      <c r="AB372" s="213"/>
      <c r="AC372" s="213"/>
      <c r="AD372" s="213"/>
      <c r="AE372" s="213"/>
      <c r="AF372" s="213"/>
      <c r="AG372" s="213" t="s">
        <v>130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49" t="s">
        <v>392</v>
      </c>
      <c r="D373" s="223"/>
      <c r="E373" s="224">
        <v>1.28</v>
      </c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13"/>
      <c r="Y373" s="213"/>
      <c r="Z373" s="213"/>
      <c r="AA373" s="213"/>
      <c r="AB373" s="213"/>
      <c r="AC373" s="213"/>
      <c r="AD373" s="213"/>
      <c r="AE373" s="213"/>
      <c r="AF373" s="213"/>
      <c r="AG373" s="213" t="s">
        <v>130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49" t="s">
        <v>393</v>
      </c>
      <c r="D374" s="223"/>
      <c r="E374" s="224">
        <v>2.2800000000000002</v>
      </c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13"/>
      <c r="Y374" s="213"/>
      <c r="Z374" s="213"/>
      <c r="AA374" s="213"/>
      <c r="AB374" s="213"/>
      <c r="AC374" s="213"/>
      <c r="AD374" s="213"/>
      <c r="AE374" s="213"/>
      <c r="AF374" s="213"/>
      <c r="AG374" s="213" t="s">
        <v>130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51"/>
      <c r="D375" s="241"/>
      <c r="E375" s="241"/>
      <c r="F375" s="241"/>
      <c r="G375" s="241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13"/>
      <c r="Y375" s="213"/>
      <c r="Z375" s="213"/>
      <c r="AA375" s="213"/>
      <c r="AB375" s="213"/>
      <c r="AC375" s="213"/>
      <c r="AD375" s="213"/>
      <c r="AE375" s="213"/>
      <c r="AF375" s="213"/>
      <c r="AG375" s="213" t="s">
        <v>160</v>
      </c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34">
        <v>31</v>
      </c>
      <c r="B376" s="235" t="s">
        <v>394</v>
      </c>
      <c r="C376" s="248" t="s">
        <v>395</v>
      </c>
      <c r="D376" s="236" t="s">
        <v>200</v>
      </c>
      <c r="E376" s="237">
        <v>13.109800000000002</v>
      </c>
      <c r="F376" s="238"/>
      <c r="G376" s="239">
        <f>ROUND(E376*F376,2)</f>
        <v>0</v>
      </c>
      <c r="H376" s="238"/>
      <c r="I376" s="239">
        <f>ROUND(E376*H376,2)</f>
        <v>0</v>
      </c>
      <c r="J376" s="238"/>
      <c r="K376" s="239">
        <f>ROUND(E376*J376,2)</f>
        <v>0</v>
      </c>
      <c r="L376" s="239">
        <v>21</v>
      </c>
      <c r="M376" s="239">
        <f>G376*(1+L376/100)</f>
        <v>0</v>
      </c>
      <c r="N376" s="239">
        <v>0</v>
      </c>
      <c r="O376" s="239">
        <f>ROUND(E376*N376,2)</f>
        <v>0</v>
      </c>
      <c r="P376" s="239">
        <v>0</v>
      </c>
      <c r="Q376" s="239">
        <f>ROUND(E376*P376,2)</f>
        <v>0</v>
      </c>
      <c r="R376" s="239"/>
      <c r="S376" s="239" t="s">
        <v>187</v>
      </c>
      <c r="T376" s="240" t="s">
        <v>188</v>
      </c>
      <c r="U376" s="222">
        <v>0</v>
      </c>
      <c r="V376" s="222">
        <f>ROUND(E376*U376,2)</f>
        <v>0</v>
      </c>
      <c r="W376" s="222"/>
      <c r="X376" s="213"/>
      <c r="Y376" s="213"/>
      <c r="Z376" s="213"/>
      <c r="AA376" s="213"/>
      <c r="AB376" s="213"/>
      <c r="AC376" s="213"/>
      <c r="AD376" s="213"/>
      <c r="AE376" s="213"/>
      <c r="AF376" s="213"/>
      <c r="AG376" s="213" t="s">
        <v>128</v>
      </c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49" t="s">
        <v>129</v>
      </c>
      <c r="D377" s="223"/>
      <c r="E377" s="224"/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13"/>
      <c r="Y377" s="213"/>
      <c r="Z377" s="213"/>
      <c r="AA377" s="213"/>
      <c r="AB377" s="213"/>
      <c r="AC377" s="213"/>
      <c r="AD377" s="213"/>
      <c r="AE377" s="213"/>
      <c r="AF377" s="213"/>
      <c r="AG377" s="213" t="s">
        <v>130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49" t="s">
        <v>243</v>
      </c>
      <c r="D378" s="223"/>
      <c r="E378" s="224">
        <v>0.48000000000000004</v>
      </c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13"/>
      <c r="Y378" s="213"/>
      <c r="Z378" s="213"/>
      <c r="AA378" s="213"/>
      <c r="AB378" s="213"/>
      <c r="AC378" s="213"/>
      <c r="AD378" s="213"/>
      <c r="AE378" s="213"/>
      <c r="AF378" s="213"/>
      <c r="AG378" s="213" t="s">
        <v>130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49" t="s">
        <v>249</v>
      </c>
      <c r="D379" s="223"/>
      <c r="E379" s="224">
        <v>2.1340000000000003</v>
      </c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13"/>
      <c r="Y379" s="213"/>
      <c r="Z379" s="213"/>
      <c r="AA379" s="213"/>
      <c r="AB379" s="213"/>
      <c r="AC379" s="213"/>
      <c r="AD379" s="213"/>
      <c r="AE379" s="213"/>
      <c r="AF379" s="213"/>
      <c r="AG379" s="213" t="s">
        <v>130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49" t="s">
        <v>261</v>
      </c>
      <c r="D380" s="223"/>
      <c r="E380" s="224">
        <v>10.495800000000001</v>
      </c>
      <c r="F380" s="222"/>
      <c r="G380" s="222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13"/>
      <c r="Y380" s="213"/>
      <c r="Z380" s="213"/>
      <c r="AA380" s="213"/>
      <c r="AB380" s="213"/>
      <c r="AC380" s="213"/>
      <c r="AD380" s="213"/>
      <c r="AE380" s="213"/>
      <c r="AF380" s="213"/>
      <c r="AG380" s="213" t="s">
        <v>130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51"/>
      <c r="D381" s="241"/>
      <c r="E381" s="241"/>
      <c r="F381" s="241"/>
      <c r="G381" s="241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13"/>
      <c r="Y381" s="213"/>
      <c r="Z381" s="213"/>
      <c r="AA381" s="213"/>
      <c r="AB381" s="213"/>
      <c r="AC381" s="213"/>
      <c r="AD381" s="213"/>
      <c r="AE381" s="213"/>
      <c r="AF381" s="213"/>
      <c r="AG381" s="213" t="s">
        <v>160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ht="22.5" outlineLevel="1" x14ac:dyDescent="0.2">
      <c r="A382" s="234">
        <v>32</v>
      </c>
      <c r="B382" s="235" t="s">
        <v>396</v>
      </c>
      <c r="C382" s="248" t="s">
        <v>397</v>
      </c>
      <c r="D382" s="236" t="s">
        <v>208</v>
      </c>
      <c r="E382" s="237">
        <v>1</v>
      </c>
      <c r="F382" s="238"/>
      <c r="G382" s="239">
        <f>ROUND(E382*F382,2)</f>
        <v>0</v>
      </c>
      <c r="H382" s="238"/>
      <c r="I382" s="239">
        <f>ROUND(E382*H382,2)</f>
        <v>0</v>
      </c>
      <c r="J382" s="238"/>
      <c r="K382" s="239">
        <f>ROUND(E382*J382,2)</f>
        <v>0</v>
      </c>
      <c r="L382" s="239">
        <v>21</v>
      </c>
      <c r="M382" s="239">
        <f>G382*(1+L382/100)</f>
        <v>0</v>
      </c>
      <c r="N382" s="239">
        <v>1.4E-2</v>
      </c>
      <c r="O382" s="239">
        <f>ROUND(E382*N382,2)</f>
        <v>0.01</v>
      </c>
      <c r="P382" s="239">
        <v>0</v>
      </c>
      <c r="Q382" s="239">
        <f>ROUND(E382*P382,2)</f>
        <v>0</v>
      </c>
      <c r="R382" s="239"/>
      <c r="S382" s="239" t="s">
        <v>187</v>
      </c>
      <c r="T382" s="240" t="s">
        <v>188</v>
      </c>
      <c r="U382" s="222">
        <v>0</v>
      </c>
      <c r="V382" s="222">
        <f>ROUND(E382*U382,2)</f>
        <v>0</v>
      </c>
      <c r="W382" s="222"/>
      <c r="X382" s="213"/>
      <c r="Y382" s="213"/>
      <c r="Z382" s="213"/>
      <c r="AA382" s="213"/>
      <c r="AB382" s="213"/>
      <c r="AC382" s="213"/>
      <c r="AD382" s="213"/>
      <c r="AE382" s="213"/>
      <c r="AF382" s="213"/>
      <c r="AG382" s="213" t="s">
        <v>189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53"/>
      <c r="D383" s="244"/>
      <c r="E383" s="244"/>
      <c r="F383" s="244"/>
      <c r="G383" s="244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13"/>
      <c r="Y383" s="213"/>
      <c r="Z383" s="213"/>
      <c r="AA383" s="213"/>
      <c r="AB383" s="213"/>
      <c r="AC383" s="213"/>
      <c r="AD383" s="213"/>
      <c r="AE383" s="213"/>
      <c r="AF383" s="213"/>
      <c r="AG383" s="213" t="s">
        <v>160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ht="22.5" outlineLevel="1" x14ac:dyDescent="0.2">
      <c r="A384" s="234">
        <v>33</v>
      </c>
      <c r="B384" s="235" t="s">
        <v>398</v>
      </c>
      <c r="C384" s="248" t="s">
        <v>399</v>
      </c>
      <c r="D384" s="236" t="s">
        <v>208</v>
      </c>
      <c r="E384" s="237">
        <v>1</v>
      </c>
      <c r="F384" s="238"/>
      <c r="G384" s="239">
        <f>ROUND(E384*F384,2)</f>
        <v>0</v>
      </c>
      <c r="H384" s="238"/>
      <c r="I384" s="239">
        <f>ROUND(E384*H384,2)</f>
        <v>0</v>
      </c>
      <c r="J384" s="238"/>
      <c r="K384" s="239">
        <f>ROUND(E384*J384,2)</f>
        <v>0</v>
      </c>
      <c r="L384" s="239">
        <v>21</v>
      </c>
      <c r="M384" s="239">
        <f>G384*(1+L384/100)</f>
        <v>0</v>
      </c>
      <c r="N384" s="239">
        <v>2.6000000000000002E-2</v>
      </c>
      <c r="O384" s="239">
        <f>ROUND(E384*N384,2)</f>
        <v>0.03</v>
      </c>
      <c r="P384" s="239">
        <v>0</v>
      </c>
      <c r="Q384" s="239">
        <f>ROUND(E384*P384,2)</f>
        <v>0</v>
      </c>
      <c r="R384" s="239"/>
      <c r="S384" s="239" t="s">
        <v>187</v>
      </c>
      <c r="T384" s="240" t="s">
        <v>188</v>
      </c>
      <c r="U384" s="222">
        <v>0</v>
      </c>
      <c r="V384" s="222">
        <f>ROUND(E384*U384,2)</f>
        <v>0</v>
      </c>
      <c r="W384" s="222"/>
      <c r="X384" s="213"/>
      <c r="Y384" s="213"/>
      <c r="Z384" s="213"/>
      <c r="AA384" s="213"/>
      <c r="AB384" s="213"/>
      <c r="AC384" s="213"/>
      <c r="AD384" s="213"/>
      <c r="AE384" s="213"/>
      <c r="AF384" s="213"/>
      <c r="AG384" s="213" t="s">
        <v>189</v>
      </c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/>
      <c r="B385" s="221"/>
      <c r="C385" s="253"/>
      <c r="D385" s="244"/>
      <c r="E385" s="244"/>
      <c r="F385" s="244"/>
      <c r="G385" s="244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13"/>
      <c r="Y385" s="213"/>
      <c r="Z385" s="213"/>
      <c r="AA385" s="213"/>
      <c r="AB385" s="213"/>
      <c r="AC385" s="213"/>
      <c r="AD385" s="213"/>
      <c r="AE385" s="213"/>
      <c r="AF385" s="213"/>
      <c r="AG385" s="213" t="s">
        <v>160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ht="22.5" outlineLevel="1" x14ac:dyDescent="0.2">
      <c r="A386" s="234">
        <v>34</v>
      </c>
      <c r="B386" s="235" t="s">
        <v>400</v>
      </c>
      <c r="C386" s="248" t="s">
        <v>401</v>
      </c>
      <c r="D386" s="236" t="s">
        <v>208</v>
      </c>
      <c r="E386" s="237">
        <v>4</v>
      </c>
      <c r="F386" s="238"/>
      <c r="G386" s="239">
        <f>ROUND(E386*F386,2)</f>
        <v>0</v>
      </c>
      <c r="H386" s="238"/>
      <c r="I386" s="239">
        <f>ROUND(E386*H386,2)</f>
        <v>0</v>
      </c>
      <c r="J386" s="238"/>
      <c r="K386" s="239">
        <f>ROUND(E386*J386,2)</f>
        <v>0</v>
      </c>
      <c r="L386" s="239">
        <v>21</v>
      </c>
      <c r="M386" s="239">
        <f>G386*(1+L386/100)</f>
        <v>0</v>
      </c>
      <c r="N386" s="239">
        <v>2.5000000000000001E-2</v>
      </c>
      <c r="O386" s="239">
        <f>ROUND(E386*N386,2)</f>
        <v>0.1</v>
      </c>
      <c r="P386" s="239">
        <v>0</v>
      </c>
      <c r="Q386" s="239">
        <f>ROUND(E386*P386,2)</f>
        <v>0</v>
      </c>
      <c r="R386" s="239"/>
      <c r="S386" s="239" t="s">
        <v>187</v>
      </c>
      <c r="T386" s="240" t="s">
        <v>188</v>
      </c>
      <c r="U386" s="222">
        <v>0</v>
      </c>
      <c r="V386" s="222">
        <f>ROUND(E386*U386,2)</f>
        <v>0</v>
      </c>
      <c r="W386" s="222"/>
      <c r="X386" s="213"/>
      <c r="Y386" s="213"/>
      <c r="Z386" s="213"/>
      <c r="AA386" s="213"/>
      <c r="AB386" s="213"/>
      <c r="AC386" s="213"/>
      <c r="AD386" s="213"/>
      <c r="AE386" s="213"/>
      <c r="AF386" s="213"/>
      <c r="AG386" s="213" t="s">
        <v>189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">
      <c r="A387" s="220"/>
      <c r="B387" s="221"/>
      <c r="C387" s="253"/>
      <c r="D387" s="244"/>
      <c r="E387" s="244"/>
      <c r="F387" s="244"/>
      <c r="G387" s="244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13"/>
      <c r="Y387" s="213"/>
      <c r="Z387" s="213"/>
      <c r="AA387" s="213"/>
      <c r="AB387" s="213"/>
      <c r="AC387" s="213"/>
      <c r="AD387" s="213"/>
      <c r="AE387" s="213"/>
      <c r="AF387" s="213"/>
      <c r="AG387" s="213" t="s">
        <v>160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ht="33.75" outlineLevel="1" x14ac:dyDescent="0.2">
      <c r="A388" s="234">
        <v>35</v>
      </c>
      <c r="B388" s="235" t="s">
        <v>402</v>
      </c>
      <c r="C388" s="248" t="s">
        <v>403</v>
      </c>
      <c r="D388" s="236" t="s">
        <v>208</v>
      </c>
      <c r="E388" s="237">
        <v>1</v>
      </c>
      <c r="F388" s="238"/>
      <c r="G388" s="239">
        <f>ROUND(E388*F388,2)</f>
        <v>0</v>
      </c>
      <c r="H388" s="238"/>
      <c r="I388" s="239">
        <f>ROUND(E388*H388,2)</f>
        <v>0</v>
      </c>
      <c r="J388" s="238"/>
      <c r="K388" s="239">
        <f>ROUND(E388*J388,2)</f>
        <v>0</v>
      </c>
      <c r="L388" s="239">
        <v>21</v>
      </c>
      <c r="M388" s="239">
        <f>G388*(1+L388/100)</f>
        <v>0</v>
      </c>
      <c r="N388" s="239">
        <v>3.0000000000000002E-2</v>
      </c>
      <c r="O388" s="239">
        <f>ROUND(E388*N388,2)</f>
        <v>0.03</v>
      </c>
      <c r="P388" s="239">
        <v>0</v>
      </c>
      <c r="Q388" s="239">
        <f>ROUND(E388*P388,2)</f>
        <v>0</v>
      </c>
      <c r="R388" s="239"/>
      <c r="S388" s="239" t="s">
        <v>187</v>
      </c>
      <c r="T388" s="240" t="s">
        <v>188</v>
      </c>
      <c r="U388" s="222">
        <v>0</v>
      </c>
      <c r="V388" s="222">
        <f>ROUND(E388*U388,2)</f>
        <v>0</v>
      </c>
      <c r="W388" s="222"/>
      <c r="X388" s="213"/>
      <c r="Y388" s="213"/>
      <c r="Z388" s="213"/>
      <c r="AA388" s="213"/>
      <c r="AB388" s="213"/>
      <c r="AC388" s="213"/>
      <c r="AD388" s="213"/>
      <c r="AE388" s="213"/>
      <c r="AF388" s="213"/>
      <c r="AG388" s="213" t="s">
        <v>189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53"/>
      <c r="D389" s="244"/>
      <c r="E389" s="244"/>
      <c r="F389" s="244"/>
      <c r="G389" s="244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13"/>
      <c r="Y389" s="213"/>
      <c r="Z389" s="213"/>
      <c r="AA389" s="213"/>
      <c r="AB389" s="213"/>
      <c r="AC389" s="213"/>
      <c r="AD389" s="213"/>
      <c r="AE389" s="213"/>
      <c r="AF389" s="213"/>
      <c r="AG389" s="213" t="s">
        <v>160</v>
      </c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ht="33.75" outlineLevel="1" x14ac:dyDescent="0.2">
      <c r="A390" s="234">
        <v>36</v>
      </c>
      <c r="B390" s="235" t="s">
        <v>404</v>
      </c>
      <c r="C390" s="248" t="s">
        <v>405</v>
      </c>
      <c r="D390" s="236" t="s">
        <v>208</v>
      </c>
      <c r="E390" s="237">
        <v>2</v>
      </c>
      <c r="F390" s="238"/>
      <c r="G390" s="239">
        <f>ROUND(E390*F390,2)</f>
        <v>0</v>
      </c>
      <c r="H390" s="238"/>
      <c r="I390" s="239">
        <f>ROUND(E390*H390,2)</f>
        <v>0</v>
      </c>
      <c r="J390" s="238"/>
      <c r="K390" s="239">
        <f>ROUND(E390*J390,2)</f>
        <v>0</v>
      </c>
      <c r="L390" s="239">
        <v>21</v>
      </c>
      <c r="M390" s="239">
        <f>G390*(1+L390/100)</f>
        <v>0</v>
      </c>
      <c r="N390" s="239">
        <v>3.2000000000000001E-2</v>
      </c>
      <c r="O390" s="239">
        <f>ROUND(E390*N390,2)</f>
        <v>0.06</v>
      </c>
      <c r="P390" s="239">
        <v>0</v>
      </c>
      <c r="Q390" s="239">
        <f>ROUND(E390*P390,2)</f>
        <v>0</v>
      </c>
      <c r="R390" s="239"/>
      <c r="S390" s="239" t="s">
        <v>187</v>
      </c>
      <c r="T390" s="240" t="s">
        <v>188</v>
      </c>
      <c r="U390" s="222">
        <v>0</v>
      </c>
      <c r="V390" s="222">
        <f>ROUND(E390*U390,2)</f>
        <v>0</v>
      </c>
      <c r="W390" s="222"/>
      <c r="X390" s="213"/>
      <c r="Y390" s="213"/>
      <c r="Z390" s="213"/>
      <c r="AA390" s="213"/>
      <c r="AB390" s="213"/>
      <c r="AC390" s="213"/>
      <c r="AD390" s="213"/>
      <c r="AE390" s="213"/>
      <c r="AF390" s="213"/>
      <c r="AG390" s="213" t="s">
        <v>189</v>
      </c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53"/>
      <c r="D391" s="244"/>
      <c r="E391" s="244"/>
      <c r="F391" s="244"/>
      <c r="G391" s="244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  <c r="X391" s="213"/>
      <c r="Y391" s="213"/>
      <c r="Z391" s="213"/>
      <c r="AA391" s="213"/>
      <c r="AB391" s="213"/>
      <c r="AC391" s="213"/>
      <c r="AD391" s="213"/>
      <c r="AE391" s="213"/>
      <c r="AF391" s="213"/>
      <c r="AG391" s="213" t="s">
        <v>160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ht="33.75" outlineLevel="1" x14ac:dyDescent="0.2">
      <c r="A392" s="234">
        <v>37</v>
      </c>
      <c r="B392" s="235" t="s">
        <v>406</v>
      </c>
      <c r="C392" s="248" t="s">
        <v>407</v>
      </c>
      <c r="D392" s="236" t="s">
        <v>208</v>
      </c>
      <c r="E392" s="237">
        <v>2</v>
      </c>
      <c r="F392" s="238"/>
      <c r="G392" s="239">
        <f>ROUND(E392*F392,2)</f>
        <v>0</v>
      </c>
      <c r="H392" s="238"/>
      <c r="I392" s="239">
        <f>ROUND(E392*H392,2)</f>
        <v>0</v>
      </c>
      <c r="J392" s="238"/>
      <c r="K392" s="239">
        <f>ROUND(E392*J392,2)</f>
        <v>0</v>
      </c>
      <c r="L392" s="239">
        <v>21</v>
      </c>
      <c r="M392" s="239">
        <f>G392*(1+L392/100)</f>
        <v>0</v>
      </c>
      <c r="N392" s="239">
        <v>3.0000000000000002E-2</v>
      </c>
      <c r="O392" s="239">
        <f>ROUND(E392*N392,2)</f>
        <v>0.06</v>
      </c>
      <c r="P392" s="239">
        <v>0</v>
      </c>
      <c r="Q392" s="239">
        <f>ROUND(E392*P392,2)</f>
        <v>0</v>
      </c>
      <c r="R392" s="239"/>
      <c r="S392" s="239" t="s">
        <v>187</v>
      </c>
      <c r="T392" s="240" t="s">
        <v>188</v>
      </c>
      <c r="U392" s="222">
        <v>0</v>
      </c>
      <c r="V392" s="222">
        <f>ROUND(E392*U392,2)</f>
        <v>0</v>
      </c>
      <c r="W392" s="222"/>
      <c r="X392" s="213"/>
      <c r="Y392" s="213"/>
      <c r="Z392" s="213"/>
      <c r="AA392" s="213"/>
      <c r="AB392" s="213"/>
      <c r="AC392" s="213"/>
      <c r="AD392" s="213"/>
      <c r="AE392" s="213"/>
      <c r="AF392" s="213"/>
      <c r="AG392" s="213" t="s">
        <v>189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53"/>
      <c r="D393" s="244"/>
      <c r="E393" s="244"/>
      <c r="F393" s="244"/>
      <c r="G393" s="244"/>
      <c r="H393" s="222"/>
      <c r="I393" s="222"/>
      <c r="J393" s="222"/>
      <c r="K393" s="222"/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  <c r="X393" s="213"/>
      <c r="Y393" s="213"/>
      <c r="Z393" s="213"/>
      <c r="AA393" s="213"/>
      <c r="AB393" s="213"/>
      <c r="AC393" s="213"/>
      <c r="AD393" s="213"/>
      <c r="AE393" s="213"/>
      <c r="AF393" s="213"/>
      <c r="AG393" s="213" t="s">
        <v>160</v>
      </c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ht="33.75" outlineLevel="1" x14ac:dyDescent="0.2">
      <c r="A394" s="234">
        <v>38</v>
      </c>
      <c r="B394" s="235" t="s">
        <v>408</v>
      </c>
      <c r="C394" s="248" t="s">
        <v>409</v>
      </c>
      <c r="D394" s="236" t="s">
        <v>208</v>
      </c>
      <c r="E394" s="237">
        <v>4</v>
      </c>
      <c r="F394" s="238"/>
      <c r="G394" s="239">
        <f>ROUND(E394*F394,2)</f>
        <v>0</v>
      </c>
      <c r="H394" s="238"/>
      <c r="I394" s="239">
        <f>ROUND(E394*H394,2)</f>
        <v>0</v>
      </c>
      <c r="J394" s="238"/>
      <c r="K394" s="239">
        <f>ROUND(E394*J394,2)</f>
        <v>0</v>
      </c>
      <c r="L394" s="239">
        <v>21</v>
      </c>
      <c r="M394" s="239">
        <f>G394*(1+L394/100)</f>
        <v>0</v>
      </c>
      <c r="N394" s="239">
        <v>3.7000000000000005E-2</v>
      </c>
      <c r="O394" s="239">
        <f>ROUND(E394*N394,2)</f>
        <v>0.15</v>
      </c>
      <c r="P394" s="239">
        <v>0</v>
      </c>
      <c r="Q394" s="239">
        <f>ROUND(E394*P394,2)</f>
        <v>0</v>
      </c>
      <c r="R394" s="239"/>
      <c r="S394" s="239" t="s">
        <v>187</v>
      </c>
      <c r="T394" s="240" t="s">
        <v>188</v>
      </c>
      <c r="U394" s="222">
        <v>0</v>
      </c>
      <c r="V394" s="222">
        <f>ROUND(E394*U394,2)</f>
        <v>0</v>
      </c>
      <c r="W394" s="222"/>
      <c r="X394" s="213"/>
      <c r="Y394" s="213"/>
      <c r="Z394" s="213"/>
      <c r="AA394" s="213"/>
      <c r="AB394" s="213"/>
      <c r="AC394" s="213"/>
      <c r="AD394" s="213"/>
      <c r="AE394" s="213"/>
      <c r="AF394" s="213"/>
      <c r="AG394" s="213" t="s">
        <v>189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53"/>
      <c r="D395" s="244"/>
      <c r="E395" s="244"/>
      <c r="F395" s="244"/>
      <c r="G395" s="244"/>
      <c r="H395" s="222"/>
      <c r="I395" s="222"/>
      <c r="J395" s="222"/>
      <c r="K395" s="222"/>
      <c r="L395" s="222"/>
      <c r="M395" s="222"/>
      <c r="N395" s="222"/>
      <c r="O395" s="222"/>
      <c r="P395" s="222"/>
      <c r="Q395" s="222"/>
      <c r="R395" s="222"/>
      <c r="S395" s="222"/>
      <c r="T395" s="222"/>
      <c r="U395" s="222"/>
      <c r="V395" s="222"/>
      <c r="W395" s="222"/>
      <c r="X395" s="213"/>
      <c r="Y395" s="213"/>
      <c r="Z395" s="213"/>
      <c r="AA395" s="213"/>
      <c r="AB395" s="213"/>
      <c r="AC395" s="213"/>
      <c r="AD395" s="213"/>
      <c r="AE395" s="213"/>
      <c r="AF395" s="213"/>
      <c r="AG395" s="213" t="s">
        <v>160</v>
      </c>
      <c r="AH395" s="213"/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ht="33.75" outlineLevel="1" x14ac:dyDescent="0.2">
      <c r="A396" s="234">
        <v>39</v>
      </c>
      <c r="B396" s="235" t="s">
        <v>410</v>
      </c>
      <c r="C396" s="248" t="s">
        <v>411</v>
      </c>
      <c r="D396" s="236" t="s">
        <v>208</v>
      </c>
      <c r="E396" s="237">
        <v>1</v>
      </c>
      <c r="F396" s="238"/>
      <c r="G396" s="239">
        <f>ROUND(E396*F396,2)</f>
        <v>0</v>
      </c>
      <c r="H396" s="238"/>
      <c r="I396" s="239">
        <f>ROUND(E396*H396,2)</f>
        <v>0</v>
      </c>
      <c r="J396" s="238"/>
      <c r="K396" s="239">
        <f>ROUND(E396*J396,2)</f>
        <v>0</v>
      </c>
      <c r="L396" s="239">
        <v>21</v>
      </c>
      <c r="M396" s="239">
        <f>G396*(1+L396/100)</f>
        <v>0</v>
      </c>
      <c r="N396" s="239">
        <v>0.158</v>
      </c>
      <c r="O396" s="239">
        <f>ROUND(E396*N396,2)</f>
        <v>0.16</v>
      </c>
      <c r="P396" s="239">
        <v>0</v>
      </c>
      <c r="Q396" s="239">
        <f>ROUND(E396*P396,2)</f>
        <v>0</v>
      </c>
      <c r="R396" s="239"/>
      <c r="S396" s="239" t="s">
        <v>187</v>
      </c>
      <c r="T396" s="240" t="s">
        <v>188</v>
      </c>
      <c r="U396" s="222">
        <v>0</v>
      </c>
      <c r="V396" s="222">
        <f>ROUND(E396*U396,2)</f>
        <v>0</v>
      </c>
      <c r="W396" s="222"/>
      <c r="X396" s="213"/>
      <c r="Y396" s="213"/>
      <c r="Z396" s="213"/>
      <c r="AA396" s="213"/>
      <c r="AB396" s="213"/>
      <c r="AC396" s="213"/>
      <c r="AD396" s="213"/>
      <c r="AE396" s="213"/>
      <c r="AF396" s="213"/>
      <c r="AG396" s="213" t="s">
        <v>189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53"/>
      <c r="D397" s="244"/>
      <c r="E397" s="244"/>
      <c r="F397" s="244"/>
      <c r="G397" s="244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13"/>
      <c r="Y397" s="213"/>
      <c r="Z397" s="213"/>
      <c r="AA397" s="213"/>
      <c r="AB397" s="213"/>
      <c r="AC397" s="213"/>
      <c r="AD397" s="213"/>
      <c r="AE397" s="213"/>
      <c r="AF397" s="213"/>
      <c r="AG397" s="213" t="s">
        <v>160</v>
      </c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ht="33.75" outlineLevel="1" x14ac:dyDescent="0.2">
      <c r="A398" s="234">
        <v>40</v>
      </c>
      <c r="B398" s="235" t="s">
        <v>412</v>
      </c>
      <c r="C398" s="248" t="s">
        <v>413</v>
      </c>
      <c r="D398" s="236" t="s">
        <v>208</v>
      </c>
      <c r="E398" s="237">
        <v>1</v>
      </c>
      <c r="F398" s="238"/>
      <c r="G398" s="239">
        <f>ROUND(E398*F398,2)</f>
        <v>0</v>
      </c>
      <c r="H398" s="238"/>
      <c r="I398" s="239">
        <f>ROUND(E398*H398,2)</f>
        <v>0</v>
      </c>
      <c r="J398" s="238"/>
      <c r="K398" s="239">
        <f>ROUND(E398*J398,2)</f>
        <v>0</v>
      </c>
      <c r="L398" s="239">
        <v>21</v>
      </c>
      <c r="M398" s="239">
        <f>G398*(1+L398/100)</f>
        <v>0</v>
      </c>
      <c r="N398" s="239">
        <v>4.3000000000000003E-2</v>
      </c>
      <c r="O398" s="239">
        <f>ROUND(E398*N398,2)</f>
        <v>0.04</v>
      </c>
      <c r="P398" s="239">
        <v>0</v>
      </c>
      <c r="Q398" s="239">
        <f>ROUND(E398*P398,2)</f>
        <v>0</v>
      </c>
      <c r="R398" s="239"/>
      <c r="S398" s="239" t="s">
        <v>187</v>
      </c>
      <c r="T398" s="240" t="s">
        <v>188</v>
      </c>
      <c r="U398" s="222">
        <v>0</v>
      </c>
      <c r="V398" s="222">
        <f>ROUND(E398*U398,2)</f>
        <v>0</v>
      </c>
      <c r="W398" s="222"/>
      <c r="X398" s="213"/>
      <c r="Y398" s="213"/>
      <c r="Z398" s="213"/>
      <c r="AA398" s="213"/>
      <c r="AB398" s="213"/>
      <c r="AC398" s="213"/>
      <c r="AD398" s="213"/>
      <c r="AE398" s="213"/>
      <c r="AF398" s="213"/>
      <c r="AG398" s="213" t="s">
        <v>189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53"/>
      <c r="D399" s="244"/>
      <c r="E399" s="244"/>
      <c r="F399" s="244"/>
      <c r="G399" s="244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13"/>
      <c r="Y399" s="213"/>
      <c r="Z399" s="213"/>
      <c r="AA399" s="213"/>
      <c r="AB399" s="213"/>
      <c r="AC399" s="213"/>
      <c r="AD399" s="213"/>
      <c r="AE399" s="213"/>
      <c r="AF399" s="213"/>
      <c r="AG399" s="213" t="s">
        <v>160</v>
      </c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ht="33.75" outlineLevel="1" x14ac:dyDescent="0.2">
      <c r="A400" s="234">
        <v>41</v>
      </c>
      <c r="B400" s="235" t="s">
        <v>414</v>
      </c>
      <c r="C400" s="248" t="s">
        <v>415</v>
      </c>
      <c r="D400" s="236" t="s">
        <v>208</v>
      </c>
      <c r="E400" s="237">
        <v>1</v>
      </c>
      <c r="F400" s="238"/>
      <c r="G400" s="239">
        <f>ROUND(E400*F400,2)</f>
        <v>0</v>
      </c>
      <c r="H400" s="238"/>
      <c r="I400" s="239">
        <f>ROUND(E400*H400,2)</f>
        <v>0</v>
      </c>
      <c r="J400" s="238"/>
      <c r="K400" s="239">
        <f>ROUND(E400*J400,2)</f>
        <v>0</v>
      </c>
      <c r="L400" s="239">
        <v>21</v>
      </c>
      <c r="M400" s="239">
        <f>G400*(1+L400/100)</f>
        <v>0</v>
      </c>
      <c r="N400" s="239">
        <v>4.5000000000000005E-2</v>
      </c>
      <c r="O400" s="239">
        <f>ROUND(E400*N400,2)</f>
        <v>0.05</v>
      </c>
      <c r="P400" s="239">
        <v>0</v>
      </c>
      <c r="Q400" s="239">
        <f>ROUND(E400*P400,2)</f>
        <v>0</v>
      </c>
      <c r="R400" s="239"/>
      <c r="S400" s="239" t="s">
        <v>187</v>
      </c>
      <c r="T400" s="240" t="s">
        <v>188</v>
      </c>
      <c r="U400" s="222">
        <v>0</v>
      </c>
      <c r="V400" s="222">
        <f>ROUND(E400*U400,2)</f>
        <v>0</v>
      </c>
      <c r="W400" s="222"/>
      <c r="X400" s="213"/>
      <c r="Y400" s="213"/>
      <c r="Z400" s="213"/>
      <c r="AA400" s="213"/>
      <c r="AB400" s="213"/>
      <c r="AC400" s="213"/>
      <c r="AD400" s="213"/>
      <c r="AE400" s="213"/>
      <c r="AF400" s="213"/>
      <c r="AG400" s="213" t="s">
        <v>189</v>
      </c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20"/>
      <c r="B401" s="221"/>
      <c r="C401" s="253"/>
      <c r="D401" s="244"/>
      <c r="E401" s="244"/>
      <c r="F401" s="244"/>
      <c r="G401" s="244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13"/>
      <c r="Y401" s="213"/>
      <c r="Z401" s="213"/>
      <c r="AA401" s="213"/>
      <c r="AB401" s="213"/>
      <c r="AC401" s="213"/>
      <c r="AD401" s="213"/>
      <c r="AE401" s="213"/>
      <c r="AF401" s="213"/>
      <c r="AG401" s="213" t="s">
        <v>160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ht="33.75" outlineLevel="1" x14ac:dyDescent="0.2">
      <c r="A402" s="234">
        <v>42</v>
      </c>
      <c r="B402" s="235" t="s">
        <v>416</v>
      </c>
      <c r="C402" s="248" t="s">
        <v>417</v>
      </c>
      <c r="D402" s="236" t="s">
        <v>208</v>
      </c>
      <c r="E402" s="237">
        <v>2</v>
      </c>
      <c r="F402" s="238"/>
      <c r="G402" s="239">
        <f>ROUND(E402*F402,2)</f>
        <v>0</v>
      </c>
      <c r="H402" s="238"/>
      <c r="I402" s="239">
        <f>ROUND(E402*H402,2)</f>
        <v>0</v>
      </c>
      <c r="J402" s="238"/>
      <c r="K402" s="239">
        <f>ROUND(E402*J402,2)</f>
        <v>0</v>
      </c>
      <c r="L402" s="239">
        <v>21</v>
      </c>
      <c r="M402" s="239">
        <f>G402*(1+L402/100)</f>
        <v>0</v>
      </c>
      <c r="N402" s="239">
        <v>3.9000000000000007E-2</v>
      </c>
      <c r="O402" s="239">
        <f>ROUND(E402*N402,2)</f>
        <v>0.08</v>
      </c>
      <c r="P402" s="239">
        <v>0</v>
      </c>
      <c r="Q402" s="239">
        <f>ROUND(E402*P402,2)</f>
        <v>0</v>
      </c>
      <c r="R402" s="239"/>
      <c r="S402" s="239" t="s">
        <v>187</v>
      </c>
      <c r="T402" s="240" t="s">
        <v>188</v>
      </c>
      <c r="U402" s="222">
        <v>0</v>
      </c>
      <c r="V402" s="222">
        <f>ROUND(E402*U402,2)</f>
        <v>0</v>
      </c>
      <c r="W402" s="222"/>
      <c r="X402" s="213"/>
      <c r="Y402" s="213"/>
      <c r="Z402" s="213"/>
      <c r="AA402" s="213"/>
      <c r="AB402" s="213"/>
      <c r="AC402" s="213"/>
      <c r="AD402" s="213"/>
      <c r="AE402" s="213"/>
      <c r="AF402" s="213"/>
      <c r="AG402" s="213" t="s">
        <v>189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20"/>
      <c r="B403" s="221"/>
      <c r="C403" s="253"/>
      <c r="D403" s="244"/>
      <c r="E403" s="244"/>
      <c r="F403" s="244"/>
      <c r="G403" s="244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13"/>
      <c r="Y403" s="213"/>
      <c r="Z403" s="213"/>
      <c r="AA403" s="213"/>
      <c r="AB403" s="213"/>
      <c r="AC403" s="213"/>
      <c r="AD403" s="213"/>
      <c r="AE403" s="213"/>
      <c r="AF403" s="213"/>
      <c r="AG403" s="213" t="s">
        <v>160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ht="33.75" outlineLevel="1" x14ac:dyDescent="0.2">
      <c r="A404" s="234">
        <v>43</v>
      </c>
      <c r="B404" s="235" t="s">
        <v>418</v>
      </c>
      <c r="C404" s="248" t="s">
        <v>419</v>
      </c>
      <c r="D404" s="236" t="s">
        <v>208</v>
      </c>
      <c r="E404" s="237">
        <v>2</v>
      </c>
      <c r="F404" s="238"/>
      <c r="G404" s="239">
        <f>ROUND(E404*F404,2)</f>
        <v>0</v>
      </c>
      <c r="H404" s="238"/>
      <c r="I404" s="239">
        <f>ROUND(E404*H404,2)</f>
        <v>0</v>
      </c>
      <c r="J404" s="238"/>
      <c r="K404" s="239">
        <f>ROUND(E404*J404,2)</f>
        <v>0</v>
      </c>
      <c r="L404" s="239">
        <v>21</v>
      </c>
      <c r="M404" s="239">
        <f>G404*(1+L404/100)</f>
        <v>0</v>
      </c>
      <c r="N404" s="239">
        <v>4.2000000000000003E-2</v>
      </c>
      <c r="O404" s="239">
        <f>ROUND(E404*N404,2)</f>
        <v>0.08</v>
      </c>
      <c r="P404" s="239">
        <v>0</v>
      </c>
      <c r="Q404" s="239">
        <f>ROUND(E404*P404,2)</f>
        <v>0</v>
      </c>
      <c r="R404" s="239"/>
      <c r="S404" s="239" t="s">
        <v>187</v>
      </c>
      <c r="T404" s="240" t="s">
        <v>188</v>
      </c>
      <c r="U404" s="222">
        <v>0</v>
      </c>
      <c r="V404" s="222">
        <f>ROUND(E404*U404,2)</f>
        <v>0</v>
      </c>
      <c r="W404" s="222"/>
      <c r="X404" s="213"/>
      <c r="Y404" s="213"/>
      <c r="Z404" s="213"/>
      <c r="AA404" s="213"/>
      <c r="AB404" s="213"/>
      <c r="AC404" s="213"/>
      <c r="AD404" s="213"/>
      <c r="AE404" s="213"/>
      <c r="AF404" s="213"/>
      <c r="AG404" s="213" t="s">
        <v>189</v>
      </c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53"/>
      <c r="D405" s="244"/>
      <c r="E405" s="244"/>
      <c r="F405" s="244"/>
      <c r="G405" s="244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13"/>
      <c r="Y405" s="213"/>
      <c r="Z405" s="213"/>
      <c r="AA405" s="213"/>
      <c r="AB405" s="213"/>
      <c r="AC405" s="213"/>
      <c r="AD405" s="213"/>
      <c r="AE405" s="213"/>
      <c r="AF405" s="213"/>
      <c r="AG405" s="213" t="s">
        <v>160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ht="33.75" outlineLevel="1" x14ac:dyDescent="0.2">
      <c r="A406" s="234">
        <v>44</v>
      </c>
      <c r="B406" s="235" t="s">
        <v>420</v>
      </c>
      <c r="C406" s="248" t="s">
        <v>421</v>
      </c>
      <c r="D406" s="236" t="s">
        <v>208</v>
      </c>
      <c r="E406" s="237">
        <v>8</v>
      </c>
      <c r="F406" s="238"/>
      <c r="G406" s="239">
        <f>ROUND(E406*F406,2)</f>
        <v>0</v>
      </c>
      <c r="H406" s="238"/>
      <c r="I406" s="239">
        <f>ROUND(E406*H406,2)</f>
        <v>0</v>
      </c>
      <c r="J406" s="238"/>
      <c r="K406" s="239">
        <f>ROUND(E406*J406,2)</f>
        <v>0</v>
      </c>
      <c r="L406" s="239">
        <v>21</v>
      </c>
      <c r="M406" s="239">
        <f>G406*(1+L406/100)</f>
        <v>0</v>
      </c>
      <c r="N406" s="239">
        <v>6.1000000000000006E-2</v>
      </c>
      <c r="O406" s="239">
        <f>ROUND(E406*N406,2)</f>
        <v>0.49</v>
      </c>
      <c r="P406" s="239">
        <v>0</v>
      </c>
      <c r="Q406" s="239">
        <f>ROUND(E406*P406,2)</f>
        <v>0</v>
      </c>
      <c r="R406" s="239"/>
      <c r="S406" s="239" t="s">
        <v>187</v>
      </c>
      <c r="T406" s="240" t="s">
        <v>188</v>
      </c>
      <c r="U406" s="222">
        <v>0</v>
      </c>
      <c r="V406" s="222">
        <f>ROUND(E406*U406,2)</f>
        <v>0</v>
      </c>
      <c r="W406" s="222"/>
      <c r="X406" s="213"/>
      <c r="Y406" s="213"/>
      <c r="Z406" s="213"/>
      <c r="AA406" s="213"/>
      <c r="AB406" s="213"/>
      <c r="AC406" s="213"/>
      <c r="AD406" s="213"/>
      <c r="AE406" s="213"/>
      <c r="AF406" s="213"/>
      <c r="AG406" s="213" t="s">
        <v>189</v>
      </c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20"/>
      <c r="B407" s="221"/>
      <c r="C407" s="253"/>
      <c r="D407" s="244"/>
      <c r="E407" s="244"/>
      <c r="F407" s="244"/>
      <c r="G407" s="244"/>
      <c r="H407" s="222"/>
      <c r="I407" s="222"/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13"/>
      <c r="Y407" s="213"/>
      <c r="Z407" s="213"/>
      <c r="AA407" s="213"/>
      <c r="AB407" s="213"/>
      <c r="AC407" s="213"/>
      <c r="AD407" s="213"/>
      <c r="AE407" s="213"/>
      <c r="AF407" s="213"/>
      <c r="AG407" s="213" t="s">
        <v>160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ht="33.75" outlineLevel="1" x14ac:dyDescent="0.2">
      <c r="A408" s="234">
        <v>45</v>
      </c>
      <c r="B408" s="235" t="s">
        <v>422</v>
      </c>
      <c r="C408" s="248" t="s">
        <v>423</v>
      </c>
      <c r="D408" s="236" t="s">
        <v>208</v>
      </c>
      <c r="E408" s="237">
        <v>4</v>
      </c>
      <c r="F408" s="238"/>
      <c r="G408" s="239">
        <f>ROUND(E408*F408,2)</f>
        <v>0</v>
      </c>
      <c r="H408" s="238"/>
      <c r="I408" s="239">
        <f>ROUND(E408*H408,2)</f>
        <v>0</v>
      </c>
      <c r="J408" s="238"/>
      <c r="K408" s="239">
        <f>ROUND(E408*J408,2)</f>
        <v>0</v>
      </c>
      <c r="L408" s="239">
        <v>21</v>
      </c>
      <c r="M408" s="239">
        <f>G408*(1+L408/100)</f>
        <v>0</v>
      </c>
      <c r="N408" s="239">
        <v>6.9000000000000006E-2</v>
      </c>
      <c r="O408" s="239">
        <f>ROUND(E408*N408,2)</f>
        <v>0.28000000000000003</v>
      </c>
      <c r="P408" s="239">
        <v>0</v>
      </c>
      <c r="Q408" s="239">
        <f>ROUND(E408*P408,2)</f>
        <v>0</v>
      </c>
      <c r="R408" s="239"/>
      <c r="S408" s="239" t="s">
        <v>187</v>
      </c>
      <c r="T408" s="240" t="s">
        <v>188</v>
      </c>
      <c r="U408" s="222">
        <v>0</v>
      </c>
      <c r="V408" s="222">
        <f>ROUND(E408*U408,2)</f>
        <v>0</v>
      </c>
      <c r="W408" s="222"/>
      <c r="X408" s="213"/>
      <c r="Y408" s="213"/>
      <c r="Z408" s="213"/>
      <c r="AA408" s="213"/>
      <c r="AB408" s="213"/>
      <c r="AC408" s="213"/>
      <c r="AD408" s="213"/>
      <c r="AE408" s="213"/>
      <c r="AF408" s="213"/>
      <c r="AG408" s="213" t="s">
        <v>189</v>
      </c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53"/>
      <c r="D409" s="244"/>
      <c r="E409" s="244"/>
      <c r="F409" s="244"/>
      <c r="G409" s="244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13"/>
      <c r="Y409" s="213"/>
      <c r="Z409" s="213"/>
      <c r="AA409" s="213"/>
      <c r="AB409" s="213"/>
      <c r="AC409" s="213"/>
      <c r="AD409" s="213"/>
      <c r="AE409" s="213"/>
      <c r="AF409" s="213"/>
      <c r="AG409" s="213" t="s">
        <v>160</v>
      </c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ht="33.75" outlineLevel="1" x14ac:dyDescent="0.2">
      <c r="A410" s="234">
        <v>46</v>
      </c>
      <c r="B410" s="235" t="s">
        <v>424</v>
      </c>
      <c r="C410" s="248" t="s">
        <v>425</v>
      </c>
      <c r="D410" s="236" t="s">
        <v>208</v>
      </c>
      <c r="E410" s="237">
        <v>1</v>
      </c>
      <c r="F410" s="238"/>
      <c r="G410" s="239">
        <f>ROUND(E410*F410,2)</f>
        <v>0</v>
      </c>
      <c r="H410" s="238"/>
      <c r="I410" s="239">
        <f>ROUND(E410*H410,2)</f>
        <v>0</v>
      </c>
      <c r="J410" s="238"/>
      <c r="K410" s="239">
        <f>ROUND(E410*J410,2)</f>
        <v>0</v>
      </c>
      <c r="L410" s="239">
        <v>21</v>
      </c>
      <c r="M410" s="239">
        <f>G410*(1+L410/100)</f>
        <v>0</v>
      </c>
      <c r="N410" s="239">
        <v>9.0000000000000011E-2</v>
      </c>
      <c r="O410" s="239">
        <f>ROUND(E410*N410,2)</f>
        <v>0.09</v>
      </c>
      <c r="P410" s="239">
        <v>0</v>
      </c>
      <c r="Q410" s="239">
        <f>ROUND(E410*P410,2)</f>
        <v>0</v>
      </c>
      <c r="R410" s="239"/>
      <c r="S410" s="239" t="s">
        <v>187</v>
      </c>
      <c r="T410" s="240" t="s">
        <v>188</v>
      </c>
      <c r="U410" s="222">
        <v>0</v>
      </c>
      <c r="V410" s="222">
        <f>ROUND(E410*U410,2)</f>
        <v>0</v>
      </c>
      <c r="W410" s="222"/>
      <c r="X410" s="213"/>
      <c r="Y410" s="213"/>
      <c r="Z410" s="213"/>
      <c r="AA410" s="213"/>
      <c r="AB410" s="213"/>
      <c r="AC410" s="213"/>
      <c r="AD410" s="213"/>
      <c r="AE410" s="213"/>
      <c r="AF410" s="213"/>
      <c r="AG410" s="213" t="s">
        <v>189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53"/>
      <c r="D411" s="244"/>
      <c r="E411" s="244"/>
      <c r="F411" s="244"/>
      <c r="G411" s="244"/>
      <c r="H411" s="222"/>
      <c r="I411" s="222"/>
      <c r="J411" s="222"/>
      <c r="K411" s="222"/>
      <c r="L411" s="222"/>
      <c r="M411" s="222"/>
      <c r="N411" s="222"/>
      <c r="O411" s="222"/>
      <c r="P411" s="222"/>
      <c r="Q411" s="222"/>
      <c r="R411" s="222"/>
      <c r="S411" s="222"/>
      <c r="T411" s="222"/>
      <c r="U411" s="222"/>
      <c r="V411" s="222"/>
      <c r="W411" s="222"/>
      <c r="X411" s="213"/>
      <c r="Y411" s="213"/>
      <c r="Z411" s="213"/>
      <c r="AA411" s="213"/>
      <c r="AB411" s="213"/>
      <c r="AC411" s="213"/>
      <c r="AD411" s="213"/>
      <c r="AE411" s="213"/>
      <c r="AF411" s="213"/>
      <c r="AG411" s="213" t="s">
        <v>160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ht="33.75" outlineLevel="1" x14ac:dyDescent="0.2">
      <c r="A412" s="234">
        <v>47</v>
      </c>
      <c r="B412" s="235" t="s">
        <v>426</v>
      </c>
      <c r="C412" s="248" t="s">
        <v>427</v>
      </c>
      <c r="D412" s="236" t="s">
        <v>208</v>
      </c>
      <c r="E412" s="237">
        <v>1</v>
      </c>
      <c r="F412" s="238"/>
      <c r="G412" s="239">
        <f>ROUND(E412*F412,2)</f>
        <v>0</v>
      </c>
      <c r="H412" s="238"/>
      <c r="I412" s="239">
        <f>ROUND(E412*H412,2)</f>
        <v>0</v>
      </c>
      <c r="J412" s="238"/>
      <c r="K412" s="239">
        <f>ROUND(E412*J412,2)</f>
        <v>0</v>
      </c>
      <c r="L412" s="239">
        <v>21</v>
      </c>
      <c r="M412" s="239">
        <f>G412*(1+L412/100)</f>
        <v>0</v>
      </c>
      <c r="N412" s="239">
        <v>8.8000000000000009E-2</v>
      </c>
      <c r="O412" s="239">
        <f>ROUND(E412*N412,2)</f>
        <v>0.09</v>
      </c>
      <c r="P412" s="239">
        <v>0</v>
      </c>
      <c r="Q412" s="239">
        <f>ROUND(E412*P412,2)</f>
        <v>0</v>
      </c>
      <c r="R412" s="239"/>
      <c r="S412" s="239" t="s">
        <v>187</v>
      </c>
      <c r="T412" s="240" t="s">
        <v>188</v>
      </c>
      <c r="U412" s="222">
        <v>0</v>
      </c>
      <c r="V412" s="222">
        <f>ROUND(E412*U412,2)</f>
        <v>0</v>
      </c>
      <c r="W412" s="222"/>
      <c r="X412" s="213"/>
      <c r="Y412" s="213"/>
      <c r="Z412" s="213"/>
      <c r="AA412" s="213"/>
      <c r="AB412" s="213"/>
      <c r="AC412" s="213"/>
      <c r="AD412" s="213"/>
      <c r="AE412" s="213"/>
      <c r="AF412" s="213"/>
      <c r="AG412" s="213" t="s">
        <v>189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53"/>
      <c r="D413" s="244"/>
      <c r="E413" s="244"/>
      <c r="F413" s="244"/>
      <c r="G413" s="244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13"/>
      <c r="Y413" s="213"/>
      <c r="Z413" s="213"/>
      <c r="AA413" s="213"/>
      <c r="AB413" s="213"/>
      <c r="AC413" s="213"/>
      <c r="AD413" s="213"/>
      <c r="AE413" s="213"/>
      <c r="AF413" s="213"/>
      <c r="AG413" s="213" t="s">
        <v>160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ht="33.75" outlineLevel="1" x14ac:dyDescent="0.2">
      <c r="A414" s="234">
        <v>48</v>
      </c>
      <c r="B414" s="235" t="s">
        <v>428</v>
      </c>
      <c r="C414" s="248" t="s">
        <v>429</v>
      </c>
      <c r="D414" s="236" t="s">
        <v>208</v>
      </c>
      <c r="E414" s="237">
        <v>6</v>
      </c>
      <c r="F414" s="238"/>
      <c r="G414" s="239">
        <f>ROUND(E414*F414,2)</f>
        <v>0</v>
      </c>
      <c r="H414" s="238"/>
      <c r="I414" s="239">
        <f>ROUND(E414*H414,2)</f>
        <v>0</v>
      </c>
      <c r="J414" s="238"/>
      <c r="K414" s="239">
        <f>ROUND(E414*J414,2)</f>
        <v>0</v>
      </c>
      <c r="L414" s="239">
        <v>21</v>
      </c>
      <c r="M414" s="239">
        <f>G414*(1+L414/100)</f>
        <v>0</v>
      </c>
      <c r="N414" s="239">
        <v>5.5E-2</v>
      </c>
      <c r="O414" s="239">
        <f>ROUND(E414*N414,2)</f>
        <v>0.33</v>
      </c>
      <c r="P414" s="239">
        <v>0</v>
      </c>
      <c r="Q414" s="239">
        <f>ROUND(E414*P414,2)</f>
        <v>0</v>
      </c>
      <c r="R414" s="239"/>
      <c r="S414" s="239" t="s">
        <v>187</v>
      </c>
      <c r="T414" s="240" t="s">
        <v>188</v>
      </c>
      <c r="U414" s="222">
        <v>0</v>
      </c>
      <c r="V414" s="222">
        <f>ROUND(E414*U414,2)</f>
        <v>0</v>
      </c>
      <c r="W414" s="222"/>
      <c r="X414" s="213"/>
      <c r="Y414" s="213"/>
      <c r="Z414" s="213"/>
      <c r="AA414" s="213"/>
      <c r="AB414" s="213"/>
      <c r="AC414" s="213"/>
      <c r="AD414" s="213"/>
      <c r="AE414" s="213"/>
      <c r="AF414" s="213"/>
      <c r="AG414" s="213" t="s">
        <v>189</v>
      </c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20"/>
      <c r="B415" s="221"/>
      <c r="C415" s="253"/>
      <c r="D415" s="244"/>
      <c r="E415" s="244"/>
      <c r="F415" s="244"/>
      <c r="G415" s="244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13"/>
      <c r="Y415" s="213"/>
      <c r="Z415" s="213"/>
      <c r="AA415" s="213"/>
      <c r="AB415" s="213"/>
      <c r="AC415" s="213"/>
      <c r="AD415" s="213"/>
      <c r="AE415" s="213"/>
      <c r="AF415" s="213"/>
      <c r="AG415" s="213" t="s">
        <v>160</v>
      </c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ht="33.75" outlineLevel="1" x14ac:dyDescent="0.2">
      <c r="A416" s="234">
        <v>49</v>
      </c>
      <c r="B416" s="235" t="s">
        <v>430</v>
      </c>
      <c r="C416" s="248" t="s">
        <v>431</v>
      </c>
      <c r="D416" s="236" t="s">
        <v>208</v>
      </c>
      <c r="E416" s="237">
        <v>6</v>
      </c>
      <c r="F416" s="238"/>
      <c r="G416" s="239">
        <f>ROUND(E416*F416,2)</f>
        <v>0</v>
      </c>
      <c r="H416" s="238"/>
      <c r="I416" s="239">
        <f>ROUND(E416*H416,2)</f>
        <v>0</v>
      </c>
      <c r="J416" s="238"/>
      <c r="K416" s="239">
        <f>ROUND(E416*J416,2)</f>
        <v>0</v>
      </c>
      <c r="L416" s="239">
        <v>21</v>
      </c>
      <c r="M416" s="239">
        <f>G416*(1+L416/100)</f>
        <v>0</v>
      </c>
      <c r="N416" s="239">
        <v>7.3000000000000009E-2</v>
      </c>
      <c r="O416" s="239">
        <f>ROUND(E416*N416,2)</f>
        <v>0.44</v>
      </c>
      <c r="P416" s="239">
        <v>0</v>
      </c>
      <c r="Q416" s="239">
        <f>ROUND(E416*P416,2)</f>
        <v>0</v>
      </c>
      <c r="R416" s="239"/>
      <c r="S416" s="239" t="s">
        <v>187</v>
      </c>
      <c r="T416" s="240" t="s">
        <v>188</v>
      </c>
      <c r="U416" s="222">
        <v>0</v>
      </c>
      <c r="V416" s="222">
        <f>ROUND(E416*U416,2)</f>
        <v>0</v>
      </c>
      <c r="W416" s="222"/>
      <c r="X416" s="213"/>
      <c r="Y416" s="213"/>
      <c r="Z416" s="213"/>
      <c r="AA416" s="213"/>
      <c r="AB416" s="213"/>
      <c r="AC416" s="213"/>
      <c r="AD416" s="213"/>
      <c r="AE416" s="213"/>
      <c r="AF416" s="213"/>
      <c r="AG416" s="213" t="s">
        <v>189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53"/>
      <c r="D417" s="244"/>
      <c r="E417" s="244"/>
      <c r="F417" s="244"/>
      <c r="G417" s="244"/>
      <c r="H417" s="222"/>
      <c r="I417" s="222"/>
      <c r="J417" s="222"/>
      <c r="K417" s="222"/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  <c r="X417" s="213"/>
      <c r="Y417" s="213"/>
      <c r="Z417" s="213"/>
      <c r="AA417" s="213"/>
      <c r="AB417" s="213"/>
      <c r="AC417" s="213"/>
      <c r="AD417" s="213"/>
      <c r="AE417" s="213"/>
      <c r="AF417" s="213"/>
      <c r="AG417" s="213" t="s">
        <v>160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ht="33.75" outlineLevel="1" x14ac:dyDescent="0.2">
      <c r="A418" s="234">
        <v>50</v>
      </c>
      <c r="B418" s="235" t="s">
        <v>432</v>
      </c>
      <c r="C418" s="248" t="s">
        <v>433</v>
      </c>
      <c r="D418" s="236" t="s">
        <v>208</v>
      </c>
      <c r="E418" s="237">
        <v>3</v>
      </c>
      <c r="F418" s="238"/>
      <c r="G418" s="239">
        <f>ROUND(E418*F418,2)</f>
        <v>0</v>
      </c>
      <c r="H418" s="238"/>
      <c r="I418" s="239">
        <f>ROUND(E418*H418,2)</f>
        <v>0</v>
      </c>
      <c r="J418" s="238"/>
      <c r="K418" s="239">
        <f>ROUND(E418*J418,2)</f>
        <v>0</v>
      </c>
      <c r="L418" s="239">
        <v>21</v>
      </c>
      <c r="M418" s="239">
        <f>G418*(1+L418/100)</f>
        <v>0</v>
      </c>
      <c r="N418" s="239">
        <v>7.9000000000000001E-2</v>
      </c>
      <c r="O418" s="239">
        <f>ROUND(E418*N418,2)</f>
        <v>0.24</v>
      </c>
      <c r="P418" s="239">
        <v>0</v>
      </c>
      <c r="Q418" s="239">
        <f>ROUND(E418*P418,2)</f>
        <v>0</v>
      </c>
      <c r="R418" s="239"/>
      <c r="S418" s="239" t="s">
        <v>187</v>
      </c>
      <c r="T418" s="240" t="s">
        <v>188</v>
      </c>
      <c r="U418" s="222">
        <v>0</v>
      </c>
      <c r="V418" s="222">
        <f>ROUND(E418*U418,2)</f>
        <v>0</v>
      </c>
      <c r="W418" s="222"/>
      <c r="X418" s="213"/>
      <c r="Y418" s="213"/>
      <c r="Z418" s="213"/>
      <c r="AA418" s="213"/>
      <c r="AB418" s="213"/>
      <c r="AC418" s="213"/>
      <c r="AD418" s="213"/>
      <c r="AE418" s="213"/>
      <c r="AF418" s="213"/>
      <c r="AG418" s="213" t="s">
        <v>189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53"/>
      <c r="D419" s="244"/>
      <c r="E419" s="244"/>
      <c r="F419" s="244"/>
      <c r="G419" s="244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13"/>
      <c r="Y419" s="213"/>
      <c r="Z419" s="213"/>
      <c r="AA419" s="213"/>
      <c r="AB419" s="213"/>
      <c r="AC419" s="213"/>
      <c r="AD419" s="213"/>
      <c r="AE419" s="213"/>
      <c r="AF419" s="213"/>
      <c r="AG419" s="213" t="s">
        <v>160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ht="33.75" outlineLevel="1" x14ac:dyDescent="0.2">
      <c r="A420" s="234">
        <v>51</v>
      </c>
      <c r="B420" s="235" t="s">
        <v>434</v>
      </c>
      <c r="C420" s="248" t="s">
        <v>435</v>
      </c>
      <c r="D420" s="236" t="s">
        <v>208</v>
      </c>
      <c r="E420" s="237">
        <v>1</v>
      </c>
      <c r="F420" s="238"/>
      <c r="G420" s="239">
        <f>ROUND(E420*F420,2)</f>
        <v>0</v>
      </c>
      <c r="H420" s="238"/>
      <c r="I420" s="239">
        <f>ROUND(E420*H420,2)</f>
        <v>0</v>
      </c>
      <c r="J420" s="238"/>
      <c r="K420" s="239">
        <f>ROUND(E420*J420,2)</f>
        <v>0</v>
      </c>
      <c r="L420" s="239">
        <v>21</v>
      </c>
      <c r="M420" s="239">
        <f>G420*(1+L420/100)</f>
        <v>0</v>
      </c>
      <c r="N420" s="239">
        <v>0.10500000000000001</v>
      </c>
      <c r="O420" s="239">
        <f>ROUND(E420*N420,2)</f>
        <v>0.11</v>
      </c>
      <c r="P420" s="239">
        <v>0</v>
      </c>
      <c r="Q420" s="239">
        <f>ROUND(E420*P420,2)</f>
        <v>0</v>
      </c>
      <c r="R420" s="239"/>
      <c r="S420" s="239" t="s">
        <v>187</v>
      </c>
      <c r="T420" s="240" t="s">
        <v>188</v>
      </c>
      <c r="U420" s="222">
        <v>0</v>
      </c>
      <c r="V420" s="222">
        <f>ROUND(E420*U420,2)</f>
        <v>0</v>
      </c>
      <c r="W420" s="222"/>
      <c r="X420" s="213"/>
      <c r="Y420" s="213"/>
      <c r="Z420" s="213"/>
      <c r="AA420" s="213"/>
      <c r="AB420" s="213"/>
      <c r="AC420" s="213"/>
      <c r="AD420" s="213"/>
      <c r="AE420" s="213"/>
      <c r="AF420" s="213"/>
      <c r="AG420" s="213" t="s">
        <v>189</v>
      </c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20"/>
      <c r="B421" s="221"/>
      <c r="C421" s="253"/>
      <c r="D421" s="244"/>
      <c r="E421" s="244"/>
      <c r="F421" s="244"/>
      <c r="G421" s="244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13"/>
      <c r="Y421" s="213"/>
      <c r="Z421" s="213"/>
      <c r="AA421" s="213"/>
      <c r="AB421" s="213"/>
      <c r="AC421" s="213"/>
      <c r="AD421" s="213"/>
      <c r="AE421" s="213"/>
      <c r="AF421" s="213"/>
      <c r="AG421" s="213" t="s">
        <v>160</v>
      </c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ht="33.75" outlineLevel="1" x14ac:dyDescent="0.2">
      <c r="A422" s="234">
        <v>52</v>
      </c>
      <c r="B422" s="235" t="s">
        <v>436</v>
      </c>
      <c r="C422" s="248" t="s">
        <v>437</v>
      </c>
      <c r="D422" s="236" t="s">
        <v>208</v>
      </c>
      <c r="E422" s="237">
        <v>2</v>
      </c>
      <c r="F422" s="238"/>
      <c r="G422" s="239">
        <f>ROUND(E422*F422,2)</f>
        <v>0</v>
      </c>
      <c r="H422" s="238"/>
      <c r="I422" s="239">
        <f>ROUND(E422*H422,2)</f>
        <v>0</v>
      </c>
      <c r="J422" s="238"/>
      <c r="K422" s="239">
        <f>ROUND(E422*J422,2)</f>
        <v>0</v>
      </c>
      <c r="L422" s="239">
        <v>21</v>
      </c>
      <c r="M422" s="239">
        <f>G422*(1+L422/100)</f>
        <v>0</v>
      </c>
      <c r="N422" s="239">
        <v>5.5E-2</v>
      </c>
      <c r="O422" s="239">
        <f>ROUND(E422*N422,2)</f>
        <v>0.11</v>
      </c>
      <c r="P422" s="239">
        <v>0</v>
      </c>
      <c r="Q422" s="239">
        <f>ROUND(E422*P422,2)</f>
        <v>0</v>
      </c>
      <c r="R422" s="239"/>
      <c r="S422" s="239" t="s">
        <v>187</v>
      </c>
      <c r="T422" s="240" t="s">
        <v>188</v>
      </c>
      <c r="U422" s="222">
        <v>0</v>
      </c>
      <c r="V422" s="222">
        <f>ROUND(E422*U422,2)</f>
        <v>0</v>
      </c>
      <c r="W422" s="222"/>
      <c r="X422" s="213"/>
      <c r="Y422" s="213"/>
      <c r="Z422" s="213"/>
      <c r="AA422" s="213"/>
      <c r="AB422" s="213"/>
      <c r="AC422" s="213"/>
      <c r="AD422" s="213"/>
      <c r="AE422" s="213"/>
      <c r="AF422" s="213"/>
      <c r="AG422" s="213" t="s">
        <v>189</v>
      </c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53"/>
      <c r="D423" s="244"/>
      <c r="E423" s="244"/>
      <c r="F423" s="244"/>
      <c r="G423" s="244"/>
      <c r="H423" s="222"/>
      <c r="I423" s="222"/>
      <c r="J423" s="222"/>
      <c r="K423" s="222"/>
      <c r="L423" s="22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  <c r="W423" s="222"/>
      <c r="X423" s="213"/>
      <c r="Y423" s="213"/>
      <c r="Z423" s="213"/>
      <c r="AA423" s="213"/>
      <c r="AB423" s="213"/>
      <c r="AC423" s="213"/>
      <c r="AD423" s="213"/>
      <c r="AE423" s="213"/>
      <c r="AF423" s="213"/>
      <c r="AG423" s="213" t="s">
        <v>160</v>
      </c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ht="33.75" outlineLevel="1" x14ac:dyDescent="0.2">
      <c r="A424" s="234">
        <v>53</v>
      </c>
      <c r="B424" s="235" t="s">
        <v>438</v>
      </c>
      <c r="C424" s="248" t="s">
        <v>439</v>
      </c>
      <c r="D424" s="236" t="s">
        <v>208</v>
      </c>
      <c r="E424" s="237">
        <v>2</v>
      </c>
      <c r="F424" s="238"/>
      <c r="G424" s="239">
        <f>ROUND(E424*F424,2)</f>
        <v>0</v>
      </c>
      <c r="H424" s="238"/>
      <c r="I424" s="239">
        <f>ROUND(E424*H424,2)</f>
        <v>0</v>
      </c>
      <c r="J424" s="238"/>
      <c r="K424" s="239">
        <f>ROUND(E424*J424,2)</f>
        <v>0</v>
      </c>
      <c r="L424" s="239">
        <v>21</v>
      </c>
      <c r="M424" s="239">
        <f>G424*(1+L424/100)</f>
        <v>0</v>
      </c>
      <c r="N424" s="239">
        <v>4.6000000000000006E-2</v>
      </c>
      <c r="O424" s="239">
        <f>ROUND(E424*N424,2)</f>
        <v>0.09</v>
      </c>
      <c r="P424" s="239">
        <v>0</v>
      </c>
      <c r="Q424" s="239">
        <f>ROUND(E424*P424,2)</f>
        <v>0</v>
      </c>
      <c r="R424" s="239"/>
      <c r="S424" s="239" t="s">
        <v>187</v>
      </c>
      <c r="T424" s="240" t="s">
        <v>188</v>
      </c>
      <c r="U424" s="222">
        <v>0</v>
      </c>
      <c r="V424" s="222">
        <f>ROUND(E424*U424,2)</f>
        <v>0</v>
      </c>
      <c r="W424" s="222"/>
      <c r="X424" s="213"/>
      <c r="Y424" s="213"/>
      <c r="Z424" s="213"/>
      <c r="AA424" s="213"/>
      <c r="AB424" s="213"/>
      <c r="AC424" s="213"/>
      <c r="AD424" s="213"/>
      <c r="AE424" s="213"/>
      <c r="AF424" s="213"/>
      <c r="AG424" s="213" t="s">
        <v>189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20"/>
      <c r="B425" s="221"/>
      <c r="C425" s="253"/>
      <c r="D425" s="244"/>
      <c r="E425" s="244"/>
      <c r="F425" s="244"/>
      <c r="G425" s="244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13"/>
      <c r="Y425" s="213"/>
      <c r="Z425" s="213"/>
      <c r="AA425" s="213"/>
      <c r="AB425" s="213"/>
      <c r="AC425" s="213"/>
      <c r="AD425" s="213"/>
      <c r="AE425" s="213"/>
      <c r="AF425" s="213"/>
      <c r="AG425" s="213" t="s">
        <v>160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ht="33.75" outlineLevel="1" x14ac:dyDescent="0.2">
      <c r="A426" s="234">
        <v>54</v>
      </c>
      <c r="B426" s="235" t="s">
        <v>440</v>
      </c>
      <c r="C426" s="248" t="s">
        <v>441</v>
      </c>
      <c r="D426" s="236" t="s">
        <v>208</v>
      </c>
      <c r="E426" s="237">
        <v>1</v>
      </c>
      <c r="F426" s="238"/>
      <c r="G426" s="239">
        <f>ROUND(E426*F426,2)</f>
        <v>0</v>
      </c>
      <c r="H426" s="238"/>
      <c r="I426" s="239">
        <f>ROUND(E426*H426,2)</f>
        <v>0</v>
      </c>
      <c r="J426" s="238"/>
      <c r="K426" s="239">
        <f>ROUND(E426*J426,2)</f>
        <v>0</v>
      </c>
      <c r="L426" s="239">
        <v>21</v>
      </c>
      <c r="M426" s="239">
        <f>G426*(1+L426/100)</f>
        <v>0</v>
      </c>
      <c r="N426" s="239">
        <v>4.2000000000000003E-2</v>
      </c>
      <c r="O426" s="239">
        <f>ROUND(E426*N426,2)</f>
        <v>0.04</v>
      </c>
      <c r="P426" s="239">
        <v>0</v>
      </c>
      <c r="Q426" s="239">
        <f>ROUND(E426*P426,2)</f>
        <v>0</v>
      </c>
      <c r="R426" s="239"/>
      <c r="S426" s="239" t="s">
        <v>187</v>
      </c>
      <c r="T426" s="240" t="s">
        <v>188</v>
      </c>
      <c r="U426" s="222">
        <v>0</v>
      </c>
      <c r="V426" s="222">
        <f>ROUND(E426*U426,2)</f>
        <v>0</v>
      </c>
      <c r="W426" s="222"/>
      <c r="X426" s="213"/>
      <c r="Y426" s="213"/>
      <c r="Z426" s="213"/>
      <c r="AA426" s="213"/>
      <c r="AB426" s="213"/>
      <c r="AC426" s="213"/>
      <c r="AD426" s="213"/>
      <c r="AE426" s="213"/>
      <c r="AF426" s="213"/>
      <c r="AG426" s="213" t="s">
        <v>189</v>
      </c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53"/>
      <c r="D427" s="244"/>
      <c r="E427" s="244"/>
      <c r="F427" s="244"/>
      <c r="G427" s="244"/>
      <c r="H427" s="222"/>
      <c r="I427" s="222"/>
      <c r="J427" s="222"/>
      <c r="K427" s="222"/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  <c r="X427" s="213"/>
      <c r="Y427" s="213"/>
      <c r="Z427" s="213"/>
      <c r="AA427" s="213"/>
      <c r="AB427" s="213"/>
      <c r="AC427" s="213"/>
      <c r="AD427" s="213"/>
      <c r="AE427" s="213"/>
      <c r="AF427" s="213"/>
      <c r="AG427" s="213" t="s">
        <v>160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ht="33.75" outlineLevel="1" x14ac:dyDescent="0.2">
      <c r="A428" s="234">
        <v>55</v>
      </c>
      <c r="B428" s="235" t="s">
        <v>442</v>
      </c>
      <c r="C428" s="248" t="s">
        <v>443</v>
      </c>
      <c r="D428" s="236" t="s">
        <v>208</v>
      </c>
      <c r="E428" s="237">
        <v>1</v>
      </c>
      <c r="F428" s="238"/>
      <c r="G428" s="239">
        <f>ROUND(E428*F428,2)</f>
        <v>0</v>
      </c>
      <c r="H428" s="238"/>
      <c r="I428" s="239">
        <f>ROUND(E428*H428,2)</f>
        <v>0</v>
      </c>
      <c r="J428" s="238"/>
      <c r="K428" s="239">
        <f>ROUND(E428*J428,2)</f>
        <v>0</v>
      </c>
      <c r="L428" s="239">
        <v>21</v>
      </c>
      <c r="M428" s="239">
        <f>G428*(1+L428/100)</f>
        <v>0</v>
      </c>
      <c r="N428" s="239">
        <v>0.17</v>
      </c>
      <c r="O428" s="239">
        <f>ROUND(E428*N428,2)</f>
        <v>0.17</v>
      </c>
      <c r="P428" s="239">
        <v>0</v>
      </c>
      <c r="Q428" s="239">
        <f>ROUND(E428*P428,2)</f>
        <v>0</v>
      </c>
      <c r="R428" s="239"/>
      <c r="S428" s="239" t="s">
        <v>187</v>
      </c>
      <c r="T428" s="240" t="s">
        <v>188</v>
      </c>
      <c r="U428" s="222">
        <v>0</v>
      </c>
      <c r="V428" s="222">
        <f>ROUND(E428*U428,2)</f>
        <v>0</v>
      </c>
      <c r="W428" s="222"/>
      <c r="X428" s="213"/>
      <c r="Y428" s="213"/>
      <c r="Z428" s="213"/>
      <c r="AA428" s="213"/>
      <c r="AB428" s="213"/>
      <c r="AC428" s="213"/>
      <c r="AD428" s="213"/>
      <c r="AE428" s="213"/>
      <c r="AF428" s="213"/>
      <c r="AG428" s="213" t="s">
        <v>189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53"/>
      <c r="D429" s="244"/>
      <c r="E429" s="244"/>
      <c r="F429" s="244"/>
      <c r="G429" s="244"/>
      <c r="H429" s="222"/>
      <c r="I429" s="222"/>
      <c r="J429" s="222"/>
      <c r="K429" s="222"/>
      <c r="L429" s="222"/>
      <c r="M429" s="222"/>
      <c r="N429" s="222"/>
      <c r="O429" s="222"/>
      <c r="P429" s="222"/>
      <c r="Q429" s="222"/>
      <c r="R429" s="222"/>
      <c r="S429" s="222"/>
      <c r="T429" s="222"/>
      <c r="U429" s="222"/>
      <c r="V429" s="222"/>
      <c r="W429" s="222"/>
      <c r="X429" s="213"/>
      <c r="Y429" s="213"/>
      <c r="Z429" s="213"/>
      <c r="AA429" s="213"/>
      <c r="AB429" s="213"/>
      <c r="AC429" s="213"/>
      <c r="AD429" s="213"/>
      <c r="AE429" s="213"/>
      <c r="AF429" s="213"/>
      <c r="AG429" s="213" t="s">
        <v>160</v>
      </c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ht="33.75" outlineLevel="1" x14ac:dyDescent="0.2">
      <c r="A430" s="234">
        <v>56</v>
      </c>
      <c r="B430" s="235" t="s">
        <v>444</v>
      </c>
      <c r="C430" s="248" t="s">
        <v>445</v>
      </c>
      <c r="D430" s="236" t="s">
        <v>208</v>
      </c>
      <c r="E430" s="237">
        <v>5</v>
      </c>
      <c r="F430" s="238"/>
      <c r="G430" s="239">
        <f>ROUND(E430*F430,2)</f>
        <v>0</v>
      </c>
      <c r="H430" s="238"/>
      <c r="I430" s="239">
        <f>ROUND(E430*H430,2)</f>
        <v>0</v>
      </c>
      <c r="J430" s="238"/>
      <c r="K430" s="239">
        <f>ROUND(E430*J430,2)</f>
        <v>0</v>
      </c>
      <c r="L430" s="239">
        <v>21</v>
      </c>
      <c r="M430" s="239">
        <f>G430*(1+L430/100)</f>
        <v>0</v>
      </c>
      <c r="N430" s="239">
        <v>1E-3</v>
      </c>
      <c r="O430" s="239">
        <f>ROUND(E430*N430,2)</f>
        <v>0.01</v>
      </c>
      <c r="P430" s="239">
        <v>0</v>
      </c>
      <c r="Q430" s="239">
        <f>ROUND(E430*P430,2)</f>
        <v>0</v>
      </c>
      <c r="R430" s="239"/>
      <c r="S430" s="239" t="s">
        <v>187</v>
      </c>
      <c r="T430" s="240" t="s">
        <v>188</v>
      </c>
      <c r="U430" s="222">
        <v>0</v>
      </c>
      <c r="V430" s="222">
        <f>ROUND(E430*U430,2)</f>
        <v>0</v>
      </c>
      <c r="W430" s="222"/>
      <c r="X430" s="213"/>
      <c r="Y430" s="213"/>
      <c r="Z430" s="213"/>
      <c r="AA430" s="213"/>
      <c r="AB430" s="213"/>
      <c r="AC430" s="213"/>
      <c r="AD430" s="213"/>
      <c r="AE430" s="213"/>
      <c r="AF430" s="213"/>
      <c r="AG430" s="213" t="s">
        <v>189</v>
      </c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20"/>
      <c r="B431" s="221"/>
      <c r="C431" s="253"/>
      <c r="D431" s="244"/>
      <c r="E431" s="244"/>
      <c r="F431" s="244"/>
      <c r="G431" s="244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13"/>
      <c r="Y431" s="213"/>
      <c r="Z431" s="213"/>
      <c r="AA431" s="213"/>
      <c r="AB431" s="213"/>
      <c r="AC431" s="213"/>
      <c r="AD431" s="213"/>
      <c r="AE431" s="213"/>
      <c r="AF431" s="213"/>
      <c r="AG431" s="213" t="s">
        <v>160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ht="33.75" outlineLevel="1" x14ac:dyDescent="0.2">
      <c r="A432" s="234">
        <v>57</v>
      </c>
      <c r="B432" s="235" t="s">
        <v>446</v>
      </c>
      <c r="C432" s="248" t="s">
        <v>447</v>
      </c>
      <c r="D432" s="236" t="s">
        <v>208</v>
      </c>
      <c r="E432" s="237">
        <v>3</v>
      </c>
      <c r="F432" s="238"/>
      <c r="G432" s="239">
        <f>ROUND(E432*F432,2)</f>
        <v>0</v>
      </c>
      <c r="H432" s="238"/>
      <c r="I432" s="239">
        <f>ROUND(E432*H432,2)</f>
        <v>0</v>
      </c>
      <c r="J432" s="238"/>
      <c r="K432" s="239">
        <f>ROUND(E432*J432,2)</f>
        <v>0</v>
      </c>
      <c r="L432" s="239">
        <v>21</v>
      </c>
      <c r="M432" s="239">
        <f>G432*(1+L432/100)</f>
        <v>0</v>
      </c>
      <c r="N432" s="239">
        <v>2E-3</v>
      </c>
      <c r="O432" s="239">
        <f>ROUND(E432*N432,2)</f>
        <v>0.01</v>
      </c>
      <c r="P432" s="239">
        <v>0</v>
      </c>
      <c r="Q432" s="239">
        <f>ROUND(E432*P432,2)</f>
        <v>0</v>
      </c>
      <c r="R432" s="239"/>
      <c r="S432" s="239" t="s">
        <v>187</v>
      </c>
      <c r="T432" s="240" t="s">
        <v>188</v>
      </c>
      <c r="U432" s="222">
        <v>0</v>
      </c>
      <c r="V432" s="222">
        <f>ROUND(E432*U432,2)</f>
        <v>0</v>
      </c>
      <c r="W432" s="222"/>
      <c r="X432" s="213"/>
      <c r="Y432" s="213"/>
      <c r="Z432" s="213"/>
      <c r="AA432" s="213"/>
      <c r="AB432" s="213"/>
      <c r="AC432" s="213"/>
      <c r="AD432" s="213"/>
      <c r="AE432" s="213"/>
      <c r="AF432" s="213"/>
      <c r="AG432" s="213" t="s">
        <v>189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20"/>
      <c r="B433" s="221"/>
      <c r="C433" s="253"/>
      <c r="D433" s="244"/>
      <c r="E433" s="244"/>
      <c r="F433" s="244"/>
      <c r="G433" s="244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13"/>
      <c r="Y433" s="213"/>
      <c r="Z433" s="213"/>
      <c r="AA433" s="213"/>
      <c r="AB433" s="213"/>
      <c r="AC433" s="213"/>
      <c r="AD433" s="213"/>
      <c r="AE433" s="213"/>
      <c r="AF433" s="213"/>
      <c r="AG433" s="213" t="s">
        <v>160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34">
        <v>58</v>
      </c>
      <c r="B434" s="235" t="s">
        <v>448</v>
      </c>
      <c r="C434" s="248" t="s">
        <v>449</v>
      </c>
      <c r="D434" s="236" t="s">
        <v>288</v>
      </c>
      <c r="E434" s="237">
        <v>3.34796</v>
      </c>
      <c r="F434" s="238"/>
      <c r="G434" s="239">
        <f>ROUND(E434*F434,2)</f>
        <v>0</v>
      </c>
      <c r="H434" s="238"/>
      <c r="I434" s="239">
        <f>ROUND(E434*H434,2)</f>
        <v>0</v>
      </c>
      <c r="J434" s="238"/>
      <c r="K434" s="239">
        <f>ROUND(E434*J434,2)</f>
        <v>0</v>
      </c>
      <c r="L434" s="239">
        <v>21</v>
      </c>
      <c r="M434" s="239">
        <f>G434*(1+L434/100)</f>
        <v>0</v>
      </c>
      <c r="N434" s="239">
        <v>0</v>
      </c>
      <c r="O434" s="239">
        <f>ROUND(E434*N434,2)</f>
        <v>0</v>
      </c>
      <c r="P434" s="239">
        <v>0</v>
      </c>
      <c r="Q434" s="239">
        <f>ROUND(E434*P434,2)</f>
        <v>0</v>
      </c>
      <c r="R434" s="239" t="s">
        <v>348</v>
      </c>
      <c r="S434" s="239" t="s">
        <v>127</v>
      </c>
      <c r="T434" s="240" t="s">
        <v>127</v>
      </c>
      <c r="U434" s="222">
        <v>2.4210000000000003</v>
      </c>
      <c r="V434" s="222">
        <f>ROUND(E434*U434,2)</f>
        <v>8.11</v>
      </c>
      <c r="W434" s="222"/>
      <c r="X434" s="213"/>
      <c r="Y434" s="213"/>
      <c r="Z434" s="213"/>
      <c r="AA434" s="213"/>
      <c r="AB434" s="213"/>
      <c r="AC434" s="213"/>
      <c r="AD434" s="213"/>
      <c r="AE434" s="213"/>
      <c r="AF434" s="213"/>
      <c r="AG434" s="213" t="s">
        <v>289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52" t="s">
        <v>343</v>
      </c>
      <c r="D435" s="243"/>
      <c r="E435" s="243"/>
      <c r="F435" s="243"/>
      <c r="G435" s="243"/>
      <c r="H435" s="222"/>
      <c r="I435" s="222"/>
      <c r="J435" s="222"/>
      <c r="K435" s="222"/>
      <c r="L435" s="222"/>
      <c r="M435" s="222"/>
      <c r="N435" s="222"/>
      <c r="O435" s="222"/>
      <c r="P435" s="222"/>
      <c r="Q435" s="222"/>
      <c r="R435" s="222"/>
      <c r="S435" s="222"/>
      <c r="T435" s="222"/>
      <c r="U435" s="222"/>
      <c r="V435" s="222"/>
      <c r="W435" s="222"/>
      <c r="X435" s="213"/>
      <c r="Y435" s="213"/>
      <c r="Z435" s="213"/>
      <c r="AA435" s="213"/>
      <c r="AB435" s="213"/>
      <c r="AC435" s="213"/>
      <c r="AD435" s="213"/>
      <c r="AE435" s="213"/>
      <c r="AF435" s="213"/>
      <c r="AG435" s="213" t="s">
        <v>165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49" t="s">
        <v>291</v>
      </c>
      <c r="D436" s="223"/>
      <c r="E436" s="224"/>
      <c r="F436" s="222"/>
      <c r="G436" s="222"/>
      <c r="H436" s="222"/>
      <c r="I436" s="222"/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213"/>
      <c r="Y436" s="213"/>
      <c r="Z436" s="213"/>
      <c r="AA436" s="213"/>
      <c r="AB436" s="213"/>
      <c r="AC436" s="213"/>
      <c r="AD436" s="213"/>
      <c r="AE436" s="213"/>
      <c r="AF436" s="213"/>
      <c r="AG436" s="213" t="s">
        <v>130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ht="22.5" outlineLevel="1" x14ac:dyDescent="0.2">
      <c r="A437" s="220"/>
      <c r="B437" s="221"/>
      <c r="C437" s="249" t="s">
        <v>450</v>
      </c>
      <c r="D437" s="223"/>
      <c r="E437" s="224"/>
      <c r="F437" s="222"/>
      <c r="G437" s="222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13"/>
      <c r="Y437" s="213"/>
      <c r="Z437" s="213"/>
      <c r="AA437" s="213"/>
      <c r="AB437" s="213"/>
      <c r="AC437" s="213"/>
      <c r="AD437" s="213"/>
      <c r="AE437" s="213"/>
      <c r="AF437" s="213"/>
      <c r="AG437" s="213" t="s">
        <v>130</v>
      </c>
      <c r="AH437" s="213">
        <v>0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20"/>
      <c r="B438" s="221"/>
      <c r="C438" s="249" t="s">
        <v>451</v>
      </c>
      <c r="D438" s="223"/>
      <c r="E438" s="224">
        <v>3.34796</v>
      </c>
      <c r="F438" s="222"/>
      <c r="G438" s="222"/>
      <c r="H438" s="222"/>
      <c r="I438" s="222"/>
      <c r="J438" s="222"/>
      <c r="K438" s="222"/>
      <c r="L438" s="222"/>
      <c r="M438" s="222"/>
      <c r="N438" s="222"/>
      <c r="O438" s="222"/>
      <c r="P438" s="222"/>
      <c r="Q438" s="222"/>
      <c r="R438" s="222"/>
      <c r="S438" s="222"/>
      <c r="T438" s="222"/>
      <c r="U438" s="222"/>
      <c r="V438" s="222"/>
      <c r="W438" s="222"/>
      <c r="X438" s="213"/>
      <c r="Y438" s="213"/>
      <c r="Z438" s="213"/>
      <c r="AA438" s="213"/>
      <c r="AB438" s="213"/>
      <c r="AC438" s="213"/>
      <c r="AD438" s="213"/>
      <c r="AE438" s="213"/>
      <c r="AF438" s="213"/>
      <c r="AG438" s="213" t="s">
        <v>130</v>
      </c>
      <c r="AH438" s="213">
        <v>0</v>
      </c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51"/>
      <c r="D439" s="241"/>
      <c r="E439" s="241"/>
      <c r="F439" s="241"/>
      <c r="G439" s="241"/>
      <c r="H439" s="222"/>
      <c r="I439" s="222"/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  <c r="X439" s="213"/>
      <c r="Y439" s="213"/>
      <c r="Z439" s="213"/>
      <c r="AA439" s="213"/>
      <c r="AB439" s="213"/>
      <c r="AC439" s="213"/>
      <c r="AD439" s="213"/>
      <c r="AE439" s="213"/>
      <c r="AF439" s="213"/>
      <c r="AG439" s="213" t="s">
        <v>160</v>
      </c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x14ac:dyDescent="0.2">
      <c r="A440" s="228" t="s">
        <v>121</v>
      </c>
      <c r="B440" s="229" t="s">
        <v>79</v>
      </c>
      <c r="C440" s="247" t="s">
        <v>80</v>
      </c>
      <c r="D440" s="230"/>
      <c r="E440" s="231"/>
      <c r="F440" s="232"/>
      <c r="G440" s="232">
        <f>SUMIF(AG441:AG447,"&lt;&gt;NOR",G441:G447)</f>
        <v>0</v>
      </c>
      <c r="H440" s="232"/>
      <c r="I440" s="232">
        <f>SUM(I441:I447)</f>
        <v>0</v>
      </c>
      <c r="J440" s="232"/>
      <c r="K440" s="232">
        <f>SUM(K441:K447)</f>
        <v>0</v>
      </c>
      <c r="L440" s="232"/>
      <c r="M440" s="232">
        <f>SUM(M441:M447)</f>
        <v>0</v>
      </c>
      <c r="N440" s="232"/>
      <c r="O440" s="232">
        <f>SUM(O441:O447)</f>
        <v>0</v>
      </c>
      <c r="P440" s="232"/>
      <c r="Q440" s="232">
        <f>SUM(Q441:Q447)</f>
        <v>0</v>
      </c>
      <c r="R440" s="232"/>
      <c r="S440" s="232"/>
      <c r="T440" s="233"/>
      <c r="U440" s="227"/>
      <c r="V440" s="227">
        <f>SUM(V441:V447)</f>
        <v>0</v>
      </c>
      <c r="W440" s="227"/>
      <c r="AG440" t="s">
        <v>122</v>
      </c>
    </row>
    <row r="441" spans="1:60" ht="22.5" outlineLevel="1" x14ac:dyDescent="0.2">
      <c r="A441" s="234">
        <v>59</v>
      </c>
      <c r="B441" s="235" t="s">
        <v>452</v>
      </c>
      <c r="C441" s="248" t="s">
        <v>453</v>
      </c>
      <c r="D441" s="236" t="s">
        <v>200</v>
      </c>
      <c r="E441" s="237">
        <v>4.7100000000000009</v>
      </c>
      <c r="F441" s="238"/>
      <c r="G441" s="239">
        <f>ROUND(E441*F441,2)</f>
        <v>0</v>
      </c>
      <c r="H441" s="238"/>
      <c r="I441" s="239">
        <f>ROUND(E441*H441,2)</f>
        <v>0</v>
      </c>
      <c r="J441" s="238"/>
      <c r="K441" s="239">
        <f>ROUND(E441*J441,2)</f>
        <v>0</v>
      </c>
      <c r="L441" s="239">
        <v>21</v>
      </c>
      <c r="M441" s="239">
        <f>G441*(1+L441/100)</f>
        <v>0</v>
      </c>
      <c r="N441" s="239">
        <v>1E-3</v>
      </c>
      <c r="O441" s="239">
        <f>ROUND(E441*N441,2)</f>
        <v>0</v>
      </c>
      <c r="P441" s="239">
        <v>0</v>
      </c>
      <c r="Q441" s="239">
        <f>ROUND(E441*P441,2)</f>
        <v>0</v>
      </c>
      <c r="R441" s="239"/>
      <c r="S441" s="239" t="s">
        <v>187</v>
      </c>
      <c r="T441" s="240" t="s">
        <v>188</v>
      </c>
      <c r="U441" s="222">
        <v>0</v>
      </c>
      <c r="V441" s="222">
        <f>ROUND(E441*U441,2)</f>
        <v>0</v>
      </c>
      <c r="W441" s="222"/>
      <c r="X441" s="213"/>
      <c r="Y441" s="213"/>
      <c r="Z441" s="213"/>
      <c r="AA441" s="213"/>
      <c r="AB441" s="213"/>
      <c r="AC441" s="213"/>
      <c r="AD441" s="213"/>
      <c r="AE441" s="213"/>
      <c r="AF441" s="213"/>
      <c r="AG441" s="213" t="s">
        <v>128</v>
      </c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49" t="s">
        <v>129</v>
      </c>
      <c r="D442" s="223"/>
      <c r="E442" s="224"/>
      <c r="F442" s="222"/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13"/>
      <c r="Y442" s="213"/>
      <c r="Z442" s="213"/>
      <c r="AA442" s="213"/>
      <c r="AB442" s="213"/>
      <c r="AC442" s="213"/>
      <c r="AD442" s="213"/>
      <c r="AE442" s="213"/>
      <c r="AF442" s="213"/>
      <c r="AG442" s="213" t="s">
        <v>130</v>
      </c>
      <c r="AH442" s="213">
        <v>0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49" t="s">
        <v>454</v>
      </c>
      <c r="D443" s="223"/>
      <c r="E443" s="224">
        <v>0.36000000000000004</v>
      </c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13"/>
      <c r="Y443" s="213"/>
      <c r="Z443" s="213"/>
      <c r="AA443" s="213"/>
      <c r="AB443" s="213"/>
      <c r="AC443" s="213"/>
      <c r="AD443" s="213"/>
      <c r="AE443" s="213"/>
      <c r="AF443" s="213"/>
      <c r="AG443" s="213" t="s">
        <v>130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49" t="s">
        <v>455</v>
      </c>
      <c r="D444" s="223"/>
      <c r="E444" s="224">
        <v>0.63</v>
      </c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13"/>
      <c r="Y444" s="213"/>
      <c r="Z444" s="213"/>
      <c r="AA444" s="213"/>
      <c r="AB444" s="213"/>
      <c r="AC444" s="213"/>
      <c r="AD444" s="213"/>
      <c r="AE444" s="213"/>
      <c r="AF444" s="213"/>
      <c r="AG444" s="213" t="s">
        <v>130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49" t="s">
        <v>456</v>
      </c>
      <c r="D445" s="223"/>
      <c r="E445" s="224">
        <v>3.06</v>
      </c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13"/>
      <c r="Y445" s="213"/>
      <c r="Z445" s="213"/>
      <c r="AA445" s="213"/>
      <c r="AB445" s="213"/>
      <c r="AC445" s="213"/>
      <c r="AD445" s="213"/>
      <c r="AE445" s="213"/>
      <c r="AF445" s="213"/>
      <c r="AG445" s="213" t="s">
        <v>130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">
      <c r="A446" s="220"/>
      <c r="B446" s="221"/>
      <c r="C446" s="249" t="s">
        <v>457</v>
      </c>
      <c r="D446" s="223"/>
      <c r="E446" s="224">
        <v>0.66</v>
      </c>
      <c r="F446" s="222"/>
      <c r="G446" s="222"/>
      <c r="H446" s="222"/>
      <c r="I446" s="222"/>
      <c r="J446" s="222"/>
      <c r="K446" s="222"/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  <c r="X446" s="213"/>
      <c r="Y446" s="213"/>
      <c r="Z446" s="213"/>
      <c r="AA446" s="213"/>
      <c r="AB446" s="213"/>
      <c r="AC446" s="213"/>
      <c r="AD446" s="213"/>
      <c r="AE446" s="213"/>
      <c r="AF446" s="213"/>
      <c r="AG446" s="213" t="s">
        <v>130</v>
      </c>
      <c r="AH446" s="213">
        <v>0</v>
      </c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51"/>
      <c r="D447" s="241"/>
      <c r="E447" s="241"/>
      <c r="F447" s="241"/>
      <c r="G447" s="241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13"/>
      <c r="Y447" s="213"/>
      <c r="Z447" s="213"/>
      <c r="AA447" s="213"/>
      <c r="AB447" s="213"/>
      <c r="AC447" s="213"/>
      <c r="AD447" s="213"/>
      <c r="AE447" s="213"/>
      <c r="AF447" s="213"/>
      <c r="AG447" s="213" t="s">
        <v>160</v>
      </c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x14ac:dyDescent="0.2">
      <c r="A448" s="228" t="s">
        <v>121</v>
      </c>
      <c r="B448" s="229" t="s">
        <v>81</v>
      </c>
      <c r="C448" s="247" t="s">
        <v>82</v>
      </c>
      <c r="D448" s="230"/>
      <c r="E448" s="231"/>
      <c r="F448" s="232"/>
      <c r="G448" s="232">
        <f>SUMIF(AG449:AG459,"&lt;&gt;NOR",G449:G459)</f>
        <v>0</v>
      </c>
      <c r="H448" s="232"/>
      <c r="I448" s="232">
        <f>SUM(I449:I459)</f>
        <v>0</v>
      </c>
      <c r="J448" s="232"/>
      <c r="K448" s="232">
        <f>SUM(K449:K459)</f>
        <v>0</v>
      </c>
      <c r="L448" s="232"/>
      <c r="M448" s="232">
        <f>SUM(M449:M459)</f>
        <v>0</v>
      </c>
      <c r="N448" s="232"/>
      <c r="O448" s="232">
        <f>SUM(O449:O459)</f>
        <v>0.02</v>
      </c>
      <c r="P448" s="232"/>
      <c r="Q448" s="232">
        <f>SUM(Q449:Q459)</f>
        <v>0</v>
      </c>
      <c r="R448" s="232"/>
      <c r="S448" s="232"/>
      <c r="T448" s="233"/>
      <c r="U448" s="227"/>
      <c r="V448" s="227">
        <f>SUM(V449:V459)</f>
        <v>1.42</v>
      </c>
      <c r="W448" s="227"/>
      <c r="AG448" t="s">
        <v>122</v>
      </c>
    </row>
    <row r="449" spans="1:60" ht="22.5" outlineLevel="1" x14ac:dyDescent="0.2">
      <c r="A449" s="234">
        <v>60</v>
      </c>
      <c r="B449" s="235" t="s">
        <v>458</v>
      </c>
      <c r="C449" s="248" t="s">
        <v>459</v>
      </c>
      <c r="D449" s="236" t="s">
        <v>208</v>
      </c>
      <c r="E449" s="237">
        <v>10</v>
      </c>
      <c r="F449" s="238"/>
      <c r="G449" s="239">
        <f>ROUND(E449*F449,2)</f>
        <v>0</v>
      </c>
      <c r="H449" s="238"/>
      <c r="I449" s="239">
        <f>ROUND(E449*H449,2)</f>
        <v>0</v>
      </c>
      <c r="J449" s="238"/>
      <c r="K449" s="239">
        <f>ROUND(E449*J449,2)</f>
        <v>0</v>
      </c>
      <c r="L449" s="239">
        <v>21</v>
      </c>
      <c r="M449" s="239">
        <f>G449*(1+L449/100)</f>
        <v>0</v>
      </c>
      <c r="N449" s="239">
        <v>1.82E-3</v>
      </c>
      <c r="O449" s="239">
        <f>ROUND(E449*N449,2)</f>
        <v>0.02</v>
      </c>
      <c r="P449" s="239">
        <v>0</v>
      </c>
      <c r="Q449" s="239">
        <f>ROUND(E449*P449,2)</f>
        <v>0</v>
      </c>
      <c r="R449" s="239" t="s">
        <v>460</v>
      </c>
      <c r="S449" s="239" t="s">
        <v>127</v>
      </c>
      <c r="T449" s="240" t="s">
        <v>127</v>
      </c>
      <c r="U449" s="222">
        <v>0.14000000000000001</v>
      </c>
      <c r="V449" s="222">
        <f>ROUND(E449*U449,2)</f>
        <v>1.4</v>
      </c>
      <c r="W449" s="222"/>
      <c r="X449" s="213"/>
      <c r="Y449" s="213"/>
      <c r="Z449" s="213"/>
      <c r="AA449" s="213"/>
      <c r="AB449" s="213"/>
      <c r="AC449" s="213"/>
      <c r="AD449" s="213"/>
      <c r="AE449" s="213"/>
      <c r="AF449" s="213"/>
      <c r="AG449" s="213" t="s">
        <v>128</v>
      </c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49" t="s">
        <v>203</v>
      </c>
      <c r="D450" s="223"/>
      <c r="E450" s="224"/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13"/>
      <c r="Y450" s="213"/>
      <c r="Z450" s="213"/>
      <c r="AA450" s="213"/>
      <c r="AB450" s="213"/>
      <c r="AC450" s="213"/>
      <c r="AD450" s="213"/>
      <c r="AE450" s="213"/>
      <c r="AF450" s="213"/>
      <c r="AG450" s="213" t="s">
        <v>130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49" t="s">
        <v>461</v>
      </c>
      <c r="D451" s="223"/>
      <c r="E451" s="224">
        <v>5</v>
      </c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13"/>
      <c r="Y451" s="213"/>
      <c r="Z451" s="213"/>
      <c r="AA451" s="213"/>
      <c r="AB451" s="213"/>
      <c r="AC451" s="213"/>
      <c r="AD451" s="213"/>
      <c r="AE451" s="213"/>
      <c r="AF451" s="213"/>
      <c r="AG451" s="213" t="s">
        <v>130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49" t="s">
        <v>462</v>
      </c>
      <c r="D452" s="223"/>
      <c r="E452" s="224">
        <v>5</v>
      </c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13"/>
      <c r="Y452" s="213"/>
      <c r="Z452" s="213"/>
      <c r="AA452" s="213"/>
      <c r="AB452" s="213"/>
      <c r="AC452" s="213"/>
      <c r="AD452" s="213"/>
      <c r="AE452" s="213"/>
      <c r="AF452" s="213"/>
      <c r="AG452" s="213" t="s">
        <v>130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20"/>
      <c r="B453" s="221"/>
      <c r="C453" s="251"/>
      <c r="D453" s="241"/>
      <c r="E453" s="241"/>
      <c r="F453" s="241"/>
      <c r="G453" s="241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13"/>
      <c r="Y453" s="213"/>
      <c r="Z453" s="213"/>
      <c r="AA453" s="213"/>
      <c r="AB453" s="213"/>
      <c r="AC453" s="213"/>
      <c r="AD453" s="213"/>
      <c r="AE453" s="213"/>
      <c r="AF453" s="213"/>
      <c r="AG453" s="213" t="s">
        <v>160</v>
      </c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34">
        <v>61</v>
      </c>
      <c r="B454" s="235" t="s">
        <v>463</v>
      </c>
      <c r="C454" s="248" t="s">
        <v>464</v>
      </c>
      <c r="D454" s="236" t="s">
        <v>288</v>
      </c>
      <c r="E454" s="237">
        <v>1.8200000000000001E-2</v>
      </c>
      <c r="F454" s="238"/>
      <c r="G454" s="239">
        <f>ROUND(E454*F454,2)</f>
        <v>0</v>
      </c>
      <c r="H454" s="238"/>
      <c r="I454" s="239">
        <f>ROUND(E454*H454,2)</f>
        <v>0</v>
      </c>
      <c r="J454" s="238"/>
      <c r="K454" s="239">
        <f>ROUND(E454*J454,2)</f>
        <v>0</v>
      </c>
      <c r="L454" s="239">
        <v>21</v>
      </c>
      <c r="M454" s="239">
        <f>G454*(1+L454/100)</f>
        <v>0</v>
      </c>
      <c r="N454" s="239">
        <v>0</v>
      </c>
      <c r="O454" s="239">
        <f>ROUND(E454*N454,2)</f>
        <v>0</v>
      </c>
      <c r="P454" s="239">
        <v>0</v>
      </c>
      <c r="Q454" s="239">
        <f>ROUND(E454*P454,2)</f>
        <v>0</v>
      </c>
      <c r="R454" s="239" t="s">
        <v>460</v>
      </c>
      <c r="S454" s="239" t="s">
        <v>127</v>
      </c>
      <c r="T454" s="240" t="s">
        <v>127</v>
      </c>
      <c r="U454" s="222">
        <v>1.2650000000000001</v>
      </c>
      <c r="V454" s="222">
        <f>ROUND(E454*U454,2)</f>
        <v>0.02</v>
      </c>
      <c r="W454" s="222"/>
      <c r="X454" s="213"/>
      <c r="Y454" s="213"/>
      <c r="Z454" s="213"/>
      <c r="AA454" s="213"/>
      <c r="AB454" s="213"/>
      <c r="AC454" s="213"/>
      <c r="AD454" s="213"/>
      <c r="AE454" s="213"/>
      <c r="AF454" s="213"/>
      <c r="AG454" s="213" t="s">
        <v>289</v>
      </c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20"/>
      <c r="B455" s="221"/>
      <c r="C455" s="252" t="s">
        <v>343</v>
      </c>
      <c r="D455" s="243"/>
      <c r="E455" s="243"/>
      <c r="F455" s="243"/>
      <c r="G455" s="243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13"/>
      <c r="Y455" s="213"/>
      <c r="Z455" s="213"/>
      <c r="AA455" s="213"/>
      <c r="AB455" s="213"/>
      <c r="AC455" s="213"/>
      <c r="AD455" s="213"/>
      <c r="AE455" s="213"/>
      <c r="AF455" s="213"/>
      <c r="AG455" s="213" t="s">
        <v>165</v>
      </c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20"/>
      <c r="B456" s="221"/>
      <c r="C456" s="249" t="s">
        <v>291</v>
      </c>
      <c r="D456" s="223"/>
      <c r="E456" s="224"/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13"/>
      <c r="Y456" s="213"/>
      <c r="Z456" s="213"/>
      <c r="AA456" s="213"/>
      <c r="AB456" s="213"/>
      <c r="AC456" s="213"/>
      <c r="AD456" s="213"/>
      <c r="AE456" s="213"/>
      <c r="AF456" s="213"/>
      <c r="AG456" s="213" t="s">
        <v>130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20"/>
      <c r="B457" s="221"/>
      <c r="C457" s="249" t="s">
        <v>465</v>
      </c>
      <c r="D457" s="223"/>
      <c r="E457" s="224"/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13"/>
      <c r="Y457" s="213"/>
      <c r="Z457" s="213"/>
      <c r="AA457" s="213"/>
      <c r="AB457" s="213"/>
      <c r="AC457" s="213"/>
      <c r="AD457" s="213"/>
      <c r="AE457" s="213"/>
      <c r="AF457" s="213"/>
      <c r="AG457" s="213" t="s">
        <v>130</v>
      </c>
      <c r="AH457" s="213">
        <v>0</v>
      </c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">
      <c r="A458" s="220"/>
      <c r="B458" s="221"/>
      <c r="C458" s="249" t="s">
        <v>466</v>
      </c>
      <c r="D458" s="223"/>
      <c r="E458" s="224">
        <v>1.8200000000000001E-2</v>
      </c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13"/>
      <c r="Y458" s="213"/>
      <c r="Z458" s="213"/>
      <c r="AA458" s="213"/>
      <c r="AB458" s="213"/>
      <c r="AC458" s="213"/>
      <c r="AD458" s="213"/>
      <c r="AE458" s="213"/>
      <c r="AF458" s="213"/>
      <c r="AG458" s="213" t="s">
        <v>130</v>
      </c>
      <c r="AH458" s="213">
        <v>0</v>
      </c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20"/>
      <c r="B459" s="221"/>
      <c r="C459" s="251"/>
      <c r="D459" s="241"/>
      <c r="E459" s="241"/>
      <c r="F459" s="241"/>
      <c r="G459" s="241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13"/>
      <c r="Y459" s="213"/>
      <c r="Z459" s="213"/>
      <c r="AA459" s="213"/>
      <c r="AB459" s="213"/>
      <c r="AC459" s="213"/>
      <c r="AD459" s="213"/>
      <c r="AE459" s="213"/>
      <c r="AF459" s="213"/>
      <c r="AG459" s="213" t="s">
        <v>160</v>
      </c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x14ac:dyDescent="0.2">
      <c r="A460" s="228" t="s">
        <v>121</v>
      </c>
      <c r="B460" s="229" t="s">
        <v>83</v>
      </c>
      <c r="C460" s="247" t="s">
        <v>84</v>
      </c>
      <c r="D460" s="230"/>
      <c r="E460" s="231"/>
      <c r="F460" s="232"/>
      <c r="G460" s="232">
        <f>SUMIF(AG461:AG472,"&lt;&gt;NOR",G461:G472)</f>
        <v>0</v>
      </c>
      <c r="H460" s="232"/>
      <c r="I460" s="232">
        <f>SUM(I461:I472)</f>
        <v>0</v>
      </c>
      <c r="J460" s="232"/>
      <c r="K460" s="232">
        <f>SUM(K461:K472)</f>
        <v>0</v>
      </c>
      <c r="L460" s="232"/>
      <c r="M460" s="232">
        <f>SUM(M461:M472)</f>
        <v>0</v>
      </c>
      <c r="N460" s="232"/>
      <c r="O460" s="232">
        <f>SUM(O461:O472)</f>
        <v>0.02</v>
      </c>
      <c r="P460" s="232"/>
      <c r="Q460" s="232">
        <f>SUM(Q461:Q472)</f>
        <v>0</v>
      </c>
      <c r="R460" s="232"/>
      <c r="S460" s="232"/>
      <c r="T460" s="233"/>
      <c r="U460" s="227"/>
      <c r="V460" s="227">
        <f>SUM(V461:V472)</f>
        <v>1.44</v>
      </c>
      <c r="W460" s="227"/>
      <c r="AG460" t="s">
        <v>122</v>
      </c>
    </row>
    <row r="461" spans="1:60" ht="22.5" outlineLevel="1" x14ac:dyDescent="0.2">
      <c r="A461" s="234">
        <v>62</v>
      </c>
      <c r="B461" s="235" t="s">
        <v>467</v>
      </c>
      <c r="C461" s="248" t="s">
        <v>468</v>
      </c>
      <c r="D461" s="236" t="s">
        <v>208</v>
      </c>
      <c r="E461" s="237">
        <v>1</v>
      </c>
      <c r="F461" s="238"/>
      <c r="G461" s="239">
        <f>ROUND(E461*F461,2)</f>
        <v>0</v>
      </c>
      <c r="H461" s="238"/>
      <c r="I461" s="239">
        <f>ROUND(E461*H461,2)</f>
        <v>0</v>
      </c>
      <c r="J461" s="238"/>
      <c r="K461" s="239">
        <f>ROUND(E461*J461,2)</f>
        <v>0</v>
      </c>
      <c r="L461" s="239">
        <v>21</v>
      </c>
      <c r="M461" s="239">
        <f>G461*(1+L461/100)</f>
        <v>0</v>
      </c>
      <c r="N461" s="239">
        <v>1.77E-2</v>
      </c>
      <c r="O461" s="239">
        <f>ROUND(E461*N461,2)</f>
        <v>0.02</v>
      </c>
      <c r="P461" s="239">
        <v>0</v>
      </c>
      <c r="Q461" s="239">
        <f>ROUND(E461*P461,2)</f>
        <v>0</v>
      </c>
      <c r="R461" s="239" t="s">
        <v>469</v>
      </c>
      <c r="S461" s="239" t="s">
        <v>127</v>
      </c>
      <c r="T461" s="240" t="s">
        <v>127</v>
      </c>
      <c r="U461" s="222">
        <v>1.3980000000000001</v>
      </c>
      <c r="V461" s="222">
        <f>ROUND(E461*U461,2)</f>
        <v>1.4</v>
      </c>
      <c r="W461" s="222"/>
      <c r="X461" s="213"/>
      <c r="Y461" s="213"/>
      <c r="Z461" s="213"/>
      <c r="AA461" s="213"/>
      <c r="AB461" s="213"/>
      <c r="AC461" s="213"/>
      <c r="AD461" s="213"/>
      <c r="AE461" s="213"/>
      <c r="AF461" s="213"/>
      <c r="AG461" s="213" t="s">
        <v>128</v>
      </c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">
      <c r="A462" s="220"/>
      <c r="B462" s="221"/>
      <c r="C462" s="252" t="s">
        <v>470</v>
      </c>
      <c r="D462" s="243"/>
      <c r="E462" s="243"/>
      <c r="F462" s="243"/>
      <c r="G462" s="243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13"/>
      <c r="Y462" s="213"/>
      <c r="Z462" s="213"/>
      <c r="AA462" s="213"/>
      <c r="AB462" s="213"/>
      <c r="AC462" s="213"/>
      <c r="AD462" s="213"/>
      <c r="AE462" s="213"/>
      <c r="AF462" s="213"/>
      <c r="AG462" s="213" t="s">
        <v>165</v>
      </c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42" t="str">
        <f>C462</f>
        <v>všech druhů a tříd, rybinovitě, palubovitě, šachovitě, bez ohoblování (broušení), bez  olištování, do tmele</v>
      </c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20"/>
      <c r="B463" s="221"/>
      <c r="C463" s="249" t="s">
        <v>129</v>
      </c>
      <c r="D463" s="223"/>
      <c r="E463" s="224"/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13"/>
      <c r="Y463" s="213"/>
      <c r="Z463" s="213"/>
      <c r="AA463" s="213"/>
      <c r="AB463" s="213"/>
      <c r="AC463" s="213"/>
      <c r="AD463" s="213"/>
      <c r="AE463" s="213"/>
      <c r="AF463" s="213"/>
      <c r="AG463" s="213" t="s">
        <v>130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49" t="s">
        <v>471</v>
      </c>
      <c r="D464" s="223"/>
      <c r="E464" s="224"/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13"/>
      <c r="Y464" s="213"/>
      <c r="Z464" s="213"/>
      <c r="AA464" s="213"/>
      <c r="AB464" s="213"/>
      <c r="AC464" s="213"/>
      <c r="AD464" s="213"/>
      <c r="AE464" s="213"/>
      <c r="AF464" s="213"/>
      <c r="AG464" s="213" t="s">
        <v>130</v>
      </c>
      <c r="AH464" s="213">
        <v>0</v>
      </c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 x14ac:dyDescent="0.2">
      <c r="A465" s="220"/>
      <c r="B465" s="221"/>
      <c r="C465" s="249" t="s">
        <v>472</v>
      </c>
      <c r="D465" s="223"/>
      <c r="E465" s="224">
        <v>1</v>
      </c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13"/>
      <c r="Y465" s="213"/>
      <c r="Z465" s="213"/>
      <c r="AA465" s="213"/>
      <c r="AB465" s="213"/>
      <c r="AC465" s="213"/>
      <c r="AD465" s="213"/>
      <c r="AE465" s="213"/>
      <c r="AF465" s="213"/>
      <c r="AG465" s="213" t="s">
        <v>130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1" x14ac:dyDescent="0.2">
      <c r="A466" s="220"/>
      <c r="B466" s="221"/>
      <c r="C466" s="251"/>
      <c r="D466" s="241"/>
      <c r="E466" s="241"/>
      <c r="F466" s="241"/>
      <c r="G466" s="241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13"/>
      <c r="Y466" s="213"/>
      <c r="Z466" s="213"/>
      <c r="AA466" s="213"/>
      <c r="AB466" s="213"/>
      <c r="AC466" s="213"/>
      <c r="AD466" s="213"/>
      <c r="AE466" s="213"/>
      <c r="AF466" s="213"/>
      <c r="AG466" s="213" t="s">
        <v>160</v>
      </c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34">
        <v>63</v>
      </c>
      <c r="B467" s="235" t="s">
        <v>473</v>
      </c>
      <c r="C467" s="248" t="s">
        <v>474</v>
      </c>
      <c r="D467" s="236" t="s">
        <v>288</v>
      </c>
      <c r="E467" s="237">
        <v>1.77E-2</v>
      </c>
      <c r="F467" s="238"/>
      <c r="G467" s="239">
        <f>ROUND(E467*F467,2)</f>
        <v>0</v>
      </c>
      <c r="H467" s="238"/>
      <c r="I467" s="239">
        <f>ROUND(E467*H467,2)</f>
        <v>0</v>
      </c>
      <c r="J467" s="238"/>
      <c r="K467" s="239">
        <f>ROUND(E467*J467,2)</f>
        <v>0</v>
      </c>
      <c r="L467" s="239">
        <v>21</v>
      </c>
      <c r="M467" s="239">
        <f>G467*(1+L467/100)</f>
        <v>0</v>
      </c>
      <c r="N467" s="239">
        <v>0</v>
      </c>
      <c r="O467" s="239">
        <f>ROUND(E467*N467,2)</f>
        <v>0</v>
      </c>
      <c r="P467" s="239">
        <v>0</v>
      </c>
      <c r="Q467" s="239">
        <f>ROUND(E467*P467,2)</f>
        <v>0</v>
      </c>
      <c r="R467" s="239" t="s">
        <v>469</v>
      </c>
      <c r="S467" s="239" t="s">
        <v>127</v>
      </c>
      <c r="T467" s="240" t="s">
        <v>127</v>
      </c>
      <c r="U467" s="222">
        <v>2.4200000000000004</v>
      </c>
      <c r="V467" s="222">
        <f>ROUND(E467*U467,2)</f>
        <v>0.04</v>
      </c>
      <c r="W467" s="222"/>
      <c r="X467" s="213"/>
      <c r="Y467" s="213"/>
      <c r="Z467" s="213"/>
      <c r="AA467" s="213"/>
      <c r="AB467" s="213"/>
      <c r="AC467" s="213"/>
      <c r="AD467" s="213"/>
      <c r="AE467" s="213"/>
      <c r="AF467" s="213"/>
      <c r="AG467" s="213" t="s">
        <v>289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20"/>
      <c r="B468" s="221"/>
      <c r="C468" s="252" t="s">
        <v>343</v>
      </c>
      <c r="D468" s="243"/>
      <c r="E468" s="243"/>
      <c r="F468" s="243"/>
      <c r="G468" s="243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13"/>
      <c r="Y468" s="213"/>
      <c r="Z468" s="213"/>
      <c r="AA468" s="213"/>
      <c r="AB468" s="213"/>
      <c r="AC468" s="213"/>
      <c r="AD468" s="213"/>
      <c r="AE468" s="213"/>
      <c r="AF468" s="213"/>
      <c r="AG468" s="213" t="s">
        <v>165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">
      <c r="A469" s="220"/>
      <c r="B469" s="221"/>
      <c r="C469" s="249" t="s">
        <v>291</v>
      </c>
      <c r="D469" s="223"/>
      <c r="E469" s="224"/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13"/>
      <c r="Y469" s="213"/>
      <c r="Z469" s="213"/>
      <c r="AA469" s="213"/>
      <c r="AB469" s="213"/>
      <c r="AC469" s="213"/>
      <c r="AD469" s="213"/>
      <c r="AE469" s="213"/>
      <c r="AF469" s="213"/>
      <c r="AG469" s="213" t="s">
        <v>130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20"/>
      <c r="B470" s="221"/>
      <c r="C470" s="249" t="s">
        <v>475</v>
      </c>
      <c r="D470" s="223"/>
      <c r="E470" s="224"/>
      <c r="F470" s="222"/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13"/>
      <c r="Y470" s="213"/>
      <c r="Z470" s="213"/>
      <c r="AA470" s="213"/>
      <c r="AB470" s="213"/>
      <c r="AC470" s="213"/>
      <c r="AD470" s="213"/>
      <c r="AE470" s="213"/>
      <c r="AF470" s="213"/>
      <c r="AG470" s="213" t="s">
        <v>130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20"/>
      <c r="B471" s="221"/>
      <c r="C471" s="249" t="s">
        <v>476</v>
      </c>
      <c r="D471" s="223"/>
      <c r="E471" s="224">
        <v>1.77E-2</v>
      </c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13"/>
      <c r="Y471" s="213"/>
      <c r="Z471" s="213"/>
      <c r="AA471" s="213"/>
      <c r="AB471" s="213"/>
      <c r="AC471" s="213"/>
      <c r="AD471" s="213"/>
      <c r="AE471" s="213"/>
      <c r="AF471" s="213"/>
      <c r="AG471" s="213" t="s">
        <v>130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 x14ac:dyDescent="0.2">
      <c r="A472" s="220"/>
      <c r="B472" s="221"/>
      <c r="C472" s="251"/>
      <c r="D472" s="241"/>
      <c r="E472" s="241"/>
      <c r="F472" s="241"/>
      <c r="G472" s="241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13"/>
      <c r="Y472" s="213"/>
      <c r="Z472" s="213"/>
      <c r="AA472" s="213"/>
      <c r="AB472" s="213"/>
      <c r="AC472" s="213"/>
      <c r="AD472" s="213"/>
      <c r="AE472" s="213"/>
      <c r="AF472" s="213"/>
      <c r="AG472" s="213" t="s">
        <v>160</v>
      </c>
      <c r="AH472" s="213"/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x14ac:dyDescent="0.2">
      <c r="A473" s="228" t="s">
        <v>121</v>
      </c>
      <c r="B473" s="229" t="s">
        <v>85</v>
      </c>
      <c r="C473" s="247" t="s">
        <v>86</v>
      </c>
      <c r="D473" s="230"/>
      <c r="E473" s="231"/>
      <c r="F473" s="232"/>
      <c r="G473" s="232">
        <f>SUMIF(AG474:AG491,"&lt;&gt;NOR",G474:G491)</f>
        <v>0</v>
      </c>
      <c r="H473" s="232"/>
      <c r="I473" s="232">
        <f>SUM(I474:I491)</f>
        <v>0</v>
      </c>
      <c r="J473" s="232"/>
      <c r="K473" s="232">
        <f>SUM(K474:K491)</f>
        <v>0</v>
      </c>
      <c r="L473" s="232"/>
      <c r="M473" s="232">
        <f>SUM(M474:M491)</f>
        <v>0</v>
      </c>
      <c r="N473" s="232"/>
      <c r="O473" s="232">
        <f>SUM(O474:O491)</f>
        <v>0.01</v>
      </c>
      <c r="P473" s="232"/>
      <c r="Q473" s="232">
        <f>SUM(Q474:Q491)</f>
        <v>0</v>
      </c>
      <c r="R473" s="232"/>
      <c r="S473" s="232"/>
      <c r="T473" s="233"/>
      <c r="U473" s="227"/>
      <c r="V473" s="227">
        <f>SUM(V474:V491)</f>
        <v>1.56</v>
      </c>
      <c r="W473" s="227"/>
      <c r="AG473" t="s">
        <v>122</v>
      </c>
    </row>
    <row r="474" spans="1:60" ht="22.5" outlineLevel="1" x14ac:dyDescent="0.2">
      <c r="A474" s="234">
        <v>64</v>
      </c>
      <c r="B474" s="235" t="s">
        <v>477</v>
      </c>
      <c r="C474" s="248" t="s">
        <v>478</v>
      </c>
      <c r="D474" s="236" t="s">
        <v>200</v>
      </c>
      <c r="E474" s="237">
        <v>3</v>
      </c>
      <c r="F474" s="238"/>
      <c r="G474" s="239">
        <f>ROUND(E474*F474,2)</f>
        <v>0</v>
      </c>
      <c r="H474" s="238"/>
      <c r="I474" s="239">
        <f>ROUND(E474*H474,2)</f>
        <v>0</v>
      </c>
      <c r="J474" s="238"/>
      <c r="K474" s="239">
        <f>ROUND(E474*J474,2)</f>
        <v>0</v>
      </c>
      <c r="L474" s="239">
        <v>21</v>
      </c>
      <c r="M474" s="239">
        <f>G474*(1+L474/100)</f>
        <v>0</v>
      </c>
      <c r="N474" s="239">
        <v>0</v>
      </c>
      <c r="O474" s="239">
        <f>ROUND(E474*N474,2)</f>
        <v>0</v>
      </c>
      <c r="P474" s="239">
        <v>1E-3</v>
      </c>
      <c r="Q474" s="239">
        <f>ROUND(E474*P474,2)</f>
        <v>0</v>
      </c>
      <c r="R474" s="239" t="s">
        <v>469</v>
      </c>
      <c r="S474" s="239" t="s">
        <v>127</v>
      </c>
      <c r="T474" s="240" t="s">
        <v>127</v>
      </c>
      <c r="U474" s="222">
        <v>0.255</v>
      </c>
      <c r="V474" s="222">
        <f>ROUND(E474*U474,2)</f>
        <v>0.77</v>
      </c>
      <c r="W474" s="222"/>
      <c r="X474" s="213"/>
      <c r="Y474" s="213"/>
      <c r="Z474" s="213"/>
      <c r="AA474" s="213"/>
      <c r="AB474" s="213"/>
      <c r="AC474" s="213"/>
      <c r="AD474" s="213"/>
      <c r="AE474" s="213"/>
      <c r="AF474" s="213"/>
      <c r="AG474" s="213" t="s">
        <v>128</v>
      </c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49" t="s">
        <v>129</v>
      </c>
      <c r="D475" s="223"/>
      <c r="E475" s="224"/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13"/>
      <c r="Y475" s="213"/>
      <c r="Z475" s="213"/>
      <c r="AA475" s="213"/>
      <c r="AB475" s="213"/>
      <c r="AC475" s="213"/>
      <c r="AD475" s="213"/>
      <c r="AE475" s="213"/>
      <c r="AF475" s="213"/>
      <c r="AG475" s="213" t="s">
        <v>130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49" t="s">
        <v>479</v>
      </c>
      <c r="D476" s="223"/>
      <c r="E476" s="224">
        <v>3</v>
      </c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13"/>
      <c r="Y476" s="213"/>
      <c r="Z476" s="213"/>
      <c r="AA476" s="213"/>
      <c r="AB476" s="213"/>
      <c r="AC476" s="213"/>
      <c r="AD476" s="213"/>
      <c r="AE476" s="213"/>
      <c r="AF476" s="213"/>
      <c r="AG476" s="213" t="s">
        <v>130</v>
      </c>
      <c r="AH476" s="213">
        <v>0</v>
      </c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20"/>
      <c r="B477" s="221"/>
      <c r="C477" s="251"/>
      <c r="D477" s="241"/>
      <c r="E477" s="241"/>
      <c r="F477" s="241"/>
      <c r="G477" s="241"/>
      <c r="H477" s="222"/>
      <c r="I477" s="222"/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13"/>
      <c r="Y477" s="213"/>
      <c r="Z477" s="213"/>
      <c r="AA477" s="213"/>
      <c r="AB477" s="213"/>
      <c r="AC477" s="213"/>
      <c r="AD477" s="213"/>
      <c r="AE477" s="213"/>
      <c r="AF477" s="213"/>
      <c r="AG477" s="213" t="s">
        <v>160</v>
      </c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ht="22.5" outlineLevel="1" x14ac:dyDescent="0.2">
      <c r="A478" s="234">
        <v>65</v>
      </c>
      <c r="B478" s="235" t="s">
        <v>480</v>
      </c>
      <c r="C478" s="248" t="s">
        <v>481</v>
      </c>
      <c r="D478" s="236" t="s">
        <v>200</v>
      </c>
      <c r="E478" s="237">
        <v>3</v>
      </c>
      <c r="F478" s="238"/>
      <c r="G478" s="239">
        <f>ROUND(E478*F478,2)</f>
        <v>0</v>
      </c>
      <c r="H478" s="238"/>
      <c r="I478" s="239">
        <f>ROUND(E478*H478,2)</f>
        <v>0</v>
      </c>
      <c r="J478" s="238"/>
      <c r="K478" s="239">
        <f>ROUND(E478*J478,2)</f>
        <v>0</v>
      </c>
      <c r="L478" s="239">
        <v>21</v>
      </c>
      <c r="M478" s="239">
        <f>G478*(1+L478/100)</f>
        <v>0</v>
      </c>
      <c r="N478" s="239">
        <v>2.5000000000000001E-4</v>
      </c>
      <c r="O478" s="239">
        <f>ROUND(E478*N478,2)</f>
        <v>0</v>
      </c>
      <c r="P478" s="239">
        <v>0</v>
      </c>
      <c r="Q478" s="239">
        <f>ROUND(E478*P478,2)</f>
        <v>0</v>
      </c>
      <c r="R478" s="239" t="s">
        <v>469</v>
      </c>
      <c r="S478" s="239" t="s">
        <v>127</v>
      </c>
      <c r="T478" s="240" t="s">
        <v>127</v>
      </c>
      <c r="U478" s="222">
        <v>0.25840000000000002</v>
      </c>
      <c r="V478" s="222">
        <f>ROUND(E478*U478,2)</f>
        <v>0.78</v>
      </c>
      <c r="W478" s="222"/>
      <c r="X478" s="213"/>
      <c r="Y478" s="213"/>
      <c r="Z478" s="213"/>
      <c r="AA478" s="213"/>
      <c r="AB478" s="213"/>
      <c r="AC478" s="213"/>
      <c r="AD478" s="213"/>
      <c r="AE478" s="213"/>
      <c r="AF478" s="213"/>
      <c r="AG478" s="213" t="s">
        <v>128</v>
      </c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">
      <c r="A479" s="220"/>
      <c r="B479" s="221"/>
      <c r="C479" s="249" t="s">
        <v>129</v>
      </c>
      <c r="D479" s="223"/>
      <c r="E479" s="224"/>
      <c r="F479" s="222"/>
      <c r="G479" s="222"/>
      <c r="H479" s="222"/>
      <c r="I479" s="222"/>
      <c r="J479" s="222"/>
      <c r="K479" s="222"/>
      <c r="L479" s="222"/>
      <c r="M479" s="222"/>
      <c r="N479" s="222"/>
      <c r="O479" s="222"/>
      <c r="P479" s="222"/>
      <c r="Q479" s="222"/>
      <c r="R479" s="222"/>
      <c r="S479" s="222"/>
      <c r="T479" s="222"/>
      <c r="U479" s="222"/>
      <c r="V479" s="222"/>
      <c r="W479" s="222"/>
      <c r="X479" s="213"/>
      <c r="Y479" s="213"/>
      <c r="Z479" s="213"/>
      <c r="AA479" s="213"/>
      <c r="AB479" s="213"/>
      <c r="AC479" s="213"/>
      <c r="AD479" s="213"/>
      <c r="AE479" s="213"/>
      <c r="AF479" s="213"/>
      <c r="AG479" s="213" t="s">
        <v>130</v>
      </c>
      <c r="AH479" s="213">
        <v>0</v>
      </c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49" t="s">
        <v>482</v>
      </c>
      <c r="D480" s="223"/>
      <c r="E480" s="224">
        <v>3</v>
      </c>
      <c r="F480" s="2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13"/>
      <c r="Y480" s="213"/>
      <c r="Z480" s="213"/>
      <c r="AA480" s="213"/>
      <c r="AB480" s="213"/>
      <c r="AC480" s="213"/>
      <c r="AD480" s="213"/>
      <c r="AE480" s="213"/>
      <c r="AF480" s="213"/>
      <c r="AG480" s="213" t="s">
        <v>130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20"/>
      <c r="B481" s="221"/>
      <c r="C481" s="251"/>
      <c r="D481" s="241"/>
      <c r="E481" s="241"/>
      <c r="F481" s="241"/>
      <c r="G481" s="241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13"/>
      <c r="Y481" s="213"/>
      <c r="Z481" s="213"/>
      <c r="AA481" s="213"/>
      <c r="AB481" s="213"/>
      <c r="AC481" s="213"/>
      <c r="AD481" s="213"/>
      <c r="AE481" s="213"/>
      <c r="AF481" s="213"/>
      <c r="AG481" s="213" t="s">
        <v>160</v>
      </c>
      <c r="AH481" s="213"/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ht="22.5" outlineLevel="1" x14ac:dyDescent="0.2">
      <c r="A482" s="234">
        <v>66</v>
      </c>
      <c r="B482" s="235" t="s">
        <v>483</v>
      </c>
      <c r="C482" s="248" t="s">
        <v>484</v>
      </c>
      <c r="D482" s="236" t="s">
        <v>200</v>
      </c>
      <c r="E482" s="237">
        <v>3.1500000000000004</v>
      </c>
      <c r="F482" s="238"/>
      <c r="G482" s="239">
        <f>ROUND(E482*F482,2)</f>
        <v>0</v>
      </c>
      <c r="H482" s="238"/>
      <c r="I482" s="239">
        <f>ROUND(E482*H482,2)</f>
        <v>0</v>
      </c>
      <c r="J482" s="238"/>
      <c r="K482" s="239">
        <f>ROUND(E482*J482,2)</f>
        <v>0</v>
      </c>
      <c r="L482" s="239">
        <v>21</v>
      </c>
      <c r="M482" s="239">
        <f>G482*(1+L482/100)</f>
        <v>0</v>
      </c>
      <c r="N482" s="239">
        <v>2.9000000000000002E-3</v>
      </c>
      <c r="O482" s="239">
        <f>ROUND(E482*N482,2)</f>
        <v>0.01</v>
      </c>
      <c r="P482" s="239">
        <v>0</v>
      </c>
      <c r="Q482" s="239">
        <f>ROUND(E482*P482,2)</f>
        <v>0</v>
      </c>
      <c r="R482" s="239" t="s">
        <v>485</v>
      </c>
      <c r="S482" s="239" t="s">
        <v>127</v>
      </c>
      <c r="T482" s="240" t="s">
        <v>127</v>
      </c>
      <c r="U482" s="222">
        <v>0</v>
      </c>
      <c r="V482" s="222">
        <f>ROUND(E482*U482,2)</f>
        <v>0</v>
      </c>
      <c r="W482" s="222"/>
      <c r="X482" s="213"/>
      <c r="Y482" s="213"/>
      <c r="Z482" s="213"/>
      <c r="AA482" s="213"/>
      <c r="AB482" s="213"/>
      <c r="AC482" s="213"/>
      <c r="AD482" s="213"/>
      <c r="AE482" s="213"/>
      <c r="AF482" s="213"/>
      <c r="AG482" s="213" t="s">
        <v>189</v>
      </c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">
      <c r="A483" s="220"/>
      <c r="B483" s="221"/>
      <c r="C483" s="249" t="s">
        <v>129</v>
      </c>
      <c r="D483" s="223"/>
      <c r="E483" s="224"/>
      <c r="F483" s="222"/>
      <c r="G483" s="222"/>
      <c r="H483" s="222"/>
      <c r="I483" s="222"/>
      <c r="J483" s="222"/>
      <c r="K483" s="222"/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  <c r="X483" s="213"/>
      <c r="Y483" s="213"/>
      <c r="Z483" s="213"/>
      <c r="AA483" s="213"/>
      <c r="AB483" s="213"/>
      <c r="AC483" s="213"/>
      <c r="AD483" s="213"/>
      <c r="AE483" s="213"/>
      <c r="AF483" s="213"/>
      <c r="AG483" s="213" t="s">
        <v>130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20"/>
      <c r="B484" s="221"/>
      <c r="C484" s="249" t="s">
        <v>486</v>
      </c>
      <c r="D484" s="223"/>
      <c r="E484" s="224">
        <v>3.1500000000000004</v>
      </c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13"/>
      <c r="Y484" s="213"/>
      <c r="Z484" s="213"/>
      <c r="AA484" s="213"/>
      <c r="AB484" s="213"/>
      <c r="AC484" s="213"/>
      <c r="AD484" s="213"/>
      <c r="AE484" s="213"/>
      <c r="AF484" s="213"/>
      <c r="AG484" s="213" t="s">
        <v>130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20"/>
      <c r="B485" s="221"/>
      <c r="C485" s="251"/>
      <c r="D485" s="241"/>
      <c r="E485" s="241"/>
      <c r="F485" s="241"/>
      <c r="G485" s="241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13"/>
      <c r="Y485" s="213"/>
      <c r="Z485" s="213"/>
      <c r="AA485" s="213"/>
      <c r="AB485" s="213"/>
      <c r="AC485" s="213"/>
      <c r="AD485" s="213"/>
      <c r="AE485" s="213"/>
      <c r="AF485" s="213"/>
      <c r="AG485" s="213" t="s">
        <v>160</v>
      </c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34">
        <v>67</v>
      </c>
      <c r="B486" s="235" t="s">
        <v>487</v>
      </c>
      <c r="C486" s="248" t="s">
        <v>488</v>
      </c>
      <c r="D486" s="236" t="s">
        <v>288</v>
      </c>
      <c r="E486" s="237">
        <v>9.8900000000000012E-3</v>
      </c>
      <c r="F486" s="238"/>
      <c r="G486" s="239">
        <f>ROUND(E486*F486,2)</f>
        <v>0</v>
      </c>
      <c r="H486" s="238"/>
      <c r="I486" s="239">
        <f>ROUND(E486*H486,2)</f>
        <v>0</v>
      </c>
      <c r="J486" s="238"/>
      <c r="K486" s="239">
        <f>ROUND(E486*J486,2)</f>
        <v>0</v>
      </c>
      <c r="L486" s="239">
        <v>21</v>
      </c>
      <c r="M486" s="239">
        <f>G486*(1+L486/100)</f>
        <v>0</v>
      </c>
      <c r="N486" s="239">
        <v>0</v>
      </c>
      <c r="O486" s="239">
        <f>ROUND(E486*N486,2)</f>
        <v>0</v>
      </c>
      <c r="P486" s="239">
        <v>0</v>
      </c>
      <c r="Q486" s="239">
        <f>ROUND(E486*P486,2)</f>
        <v>0</v>
      </c>
      <c r="R486" s="239" t="s">
        <v>469</v>
      </c>
      <c r="S486" s="239" t="s">
        <v>127</v>
      </c>
      <c r="T486" s="240" t="s">
        <v>127</v>
      </c>
      <c r="U486" s="222">
        <v>1.1020000000000001</v>
      </c>
      <c r="V486" s="222">
        <f>ROUND(E486*U486,2)</f>
        <v>0.01</v>
      </c>
      <c r="W486" s="222"/>
      <c r="X486" s="213"/>
      <c r="Y486" s="213"/>
      <c r="Z486" s="213"/>
      <c r="AA486" s="213"/>
      <c r="AB486" s="213"/>
      <c r="AC486" s="213"/>
      <c r="AD486" s="213"/>
      <c r="AE486" s="213"/>
      <c r="AF486" s="213"/>
      <c r="AG486" s="213" t="s">
        <v>289</v>
      </c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">
      <c r="A487" s="220"/>
      <c r="B487" s="221"/>
      <c r="C487" s="252" t="s">
        <v>489</v>
      </c>
      <c r="D487" s="243"/>
      <c r="E487" s="243"/>
      <c r="F487" s="243"/>
      <c r="G487" s="243"/>
      <c r="H487" s="222"/>
      <c r="I487" s="222"/>
      <c r="J487" s="222"/>
      <c r="K487" s="222"/>
      <c r="L487" s="222"/>
      <c r="M487" s="222"/>
      <c r="N487" s="222"/>
      <c r="O487" s="222"/>
      <c r="P487" s="222"/>
      <c r="Q487" s="222"/>
      <c r="R487" s="222"/>
      <c r="S487" s="222"/>
      <c r="T487" s="222"/>
      <c r="U487" s="222"/>
      <c r="V487" s="222"/>
      <c r="W487" s="222"/>
      <c r="X487" s="213"/>
      <c r="Y487" s="213"/>
      <c r="Z487" s="213"/>
      <c r="AA487" s="213"/>
      <c r="AB487" s="213"/>
      <c r="AC487" s="213"/>
      <c r="AD487" s="213"/>
      <c r="AE487" s="213"/>
      <c r="AF487" s="213"/>
      <c r="AG487" s="213" t="s">
        <v>165</v>
      </c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">
      <c r="A488" s="220"/>
      <c r="B488" s="221"/>
      <c r="C488" s="249" t="s">
        <v>291</v>
      </c>
      <c r="D488" s="223"/>
      <c r="E488" s="224"/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13"/>
      <c r="Y488" s="213"/>
      <c r="Z488" s="213"/>
      <c r="AA488" s="213"/>
      <c r="AB488" s="213"/>
      <c r="AC488" s="213"/>
      <c r="AD488" s="213"/>
      <c r="AE488" s="213"/>
      <c r="AF488" s="213"/>
      <c r="AG488" s="213" t="s">
        <v>130</v>
      </c>
      <c r="AH488" s="213">
        <v>0</v>
      </c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20"/>
      <c r="B489" s="221"/>
      <c r="C489" s="249" t="s">
        <v>490</v>
      </c>
      <c r="D489" s="223"/>
      <c r="E489" s="224"/>
      <c r="F489" s="222"/>
      <c r="G489" s="222"/>
      <c r="H489" s="222"/>
      <c r="I489" s="222"/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13"/>
      <c r="Y489" s="213"/>
      <c r="Z489" s="213"/>
      <c r="AA489" s="213"/>
      <c r="AB489" s="213"/>
      <c r="AC489" s="213"/>
      <c r="AD489" s="213"/>
      <c r="AE489" s="213"/>
      <c r="AF489" s="213"/>
      <c r="AG489" s="213" t="s">
        <v>130</v>
      </c>
      <c r="AH489" s="213">
        <v>0</v>
      </c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 x14ac:dyDescent="0.2">
      <c r="A490" s="220"/>
      <c r="B490" s="221"/>
      <c r="C490" s="249" t="s">
        <v>491</v>
      </c>
      <c r="D490" s="223"/>
      <c r="E490" s="224">
        <v>9.8900000000000012E-3</v>
      </c>
      <c r="F490" s="222"/>
      <c r="G490" s="222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13"/>
      <c r="Y490" s="213"/>
      <c r="Z490" s="213"/>
      <c r="AA490" s="213"/>
      <c r="AB490" s="213"/>
      <c r="AC490" s="213"/>
      <c r="AD490" s="213"/>
      <c r="AE490" s="213"/>
      <c r="AF490" s="213"/>
      <c r="AG490" s="213" t="s">
        <v>130</v>
      </c>
      <c r="AH490" s="213">
        <v>0</v>
      </c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">
      <c r="A491" s="220"/>
      <c r="B491" s="221"/>
      <c r="C491" s="251"/>
      <c r="D491" s="241"/>
      <c r="E491" s="241"/>
      <c r="F491" s="241"/>
      <c r="G491" s="241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13"/>
      <c r="Y491" s="213"/>
      <c r="Z491" s="213"/>
      <c r="AA491" s="213"/>
      <c r="AB491" s="213"/>
      <c r="AC491" s="213"/>
      <c r="AD491" s="213"/>
      <c r="AE491" s="213"/>
      <c r="AF491" s="213"/>
      <c r="AG491" s="213" t="s">
        <v>160</v>
      </c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x14ac:dyDescent="0.2">
      <c r="A492" s="228" t="s">
        <v>121</v>
      </c>
      <c r="B492" s="229" t="s">
        <v>87</v>
      </c>
      <c r="C492" s="247" t="s">
        <v>88</v>
      </c>
      <c r="D492" s="230"/>
      <c r="E492" s="231"/>
      <c r="F492" s="232"/>
      <c r="G492" s="232">
        <f>SUMIF(AG493:AG527,"&lt;&gt;NOR",G493:G527)</f>
        <v>0</v>
      </c>
      <c r="H492" s="232"/>
      <c r="I492" s="232">
        <f>SUM(I493:I527)</f>
        <v>0</v>
      </c>
      <c r="J492" s="232"/>
      <c r="K492" s="232">
        <f>SUM(K493:K527)</f>
        <v>0</v>
      </c>
      <c r="L492" s="232"/>
      <c r="M492" s="232">
        <f>SUM(M493:M527)</f>
        <v>0</v>
      </c>
      <c r="N492" s="232"/>
      <c r="O492" s="232">
        <f>SUM(O493:O527)</f>
        <v>0.24</v>
      </c>
      <c r="P492" s="232"/>
      <c r="Q492" s="232">
        <f>SUM(Q493:Q527)</f>
        <v>0</v>
      </c>
      <c r="R492" s="232"/>
      <c r="S492" s="232"/>
      <c r="T492" s="233"/>
      <c r="U492" s="227"/>
      <c r="V492" s="227">
        <f>SUM(V493:V527)</f>
        <v>38.5</v>
      </c>
      <c r="W492" s="227"/>
      <c r="AG492" t="s">
        <v>122</v>
      </c>
    </row>
    <row r="493" spans="1:60" outlineLevel="1" x14ac:dyDescent="0.2">
      <c r="A493" s="234">
        <v>68</v>
      </c>
      <c r="B493" s="235" t="s">
        <v>492</v>
      </c>
      <c r="C493" s="248" t="s">
        <v>493</v>
      </c>
      <c r="D493" s="236" t="s">
        <v>125</v>
      </c>
      <c r="E493" s="237">
        <v>51.5</v>
      </c>
      <c r="F493" s="238"/>
      <c r="G493" s="239">
        <f>ROUND(E493*F493,2)</f>
        <v>0</v>
      </c>
      <c r="H493" s="238"/>
      <c r="I493" s="239">
        <f>ROUND(E493*H493,2)</f>
        <v>0</v>
      </c>
      <c r="J493" s="238"/>
      <c r="K493" s="239">
        <f>ROUND(E493*J493,2)</f>
        <v>0</v>
      </c>
      <c r="L493" s="239">
        <v>21</v>
      </c>
      <c r="M493" s="239">
        <f>G493*(1+L493/100)</f>
        <v>0</v>
      </c>
      <c r="N493" s="239">
        <v>0</v>
      </c>
      <c r="O493" s="239">
        <f>ROUND(E493*N493,2)</f>
        <v>0</v>
      </c>
      <c r="P493" s="239">
        <v>0</v>
      </c>
      <c r="Q493" s="239">
        <f>ROUND(E493*P493,2)</f>
        <v>0</v>
      </c>
      <c r="R493" s="239" t="s">
        <v>460</v>
      </c>
      <c r="S493" s="239" t="s">
        <v>127</v>
      </c>
      <c r="T493" s="240" t="s">
        <v>127</v>
      </c>
      <c r="U493" s="222">
        <v>0.6160000000000001</v>
      </c>
      <c r="V493" s="222">
        <f>ROUND(E493*U493,2)</f>
        <v>31.72</v>
      </c>
      <c r="W493" s="222"/>
      <c r="X493" s="213"/>
      <c r="Y493" s="213"/>
      <c r="Z493" s="213"/>
      <c r="AA493" s="213"/>
      <c r="AB493" s="213"/>
      <c r="AC493" s="213"/>
      <c r="AD493" s="213"/>
      <c r="AE493" s="213"/>
      <c r="AF493" s="213"/>
      <c r="AG493" s="213" t="s">
        <v>128</v>
      </c>
      <c r="AH493" s="213"/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20"/>
      <c r="B494" s="221"/>
      <c r="C494" s="252" t="s">
        <v>494</v>
      </c>
      <c r="D494" s="243"/>
      <c r="E494" s="243"/>
      <c r="F494" s="243"/>
      <c r="G494" s="243"/>
      <c r="H494" s="222"/>
      <c r="I494" s="222"/>
      <c r="J494" s="222"/>
      <c r="K494" s="222"/>
      <c r="L494" s="222"/>
      <c r="M494" s="222"/>
      <c r="N494" s="222"/>
      <c r="O494" s="222"/>
      <c r="P494" s="222"/>
      <c r="Q494" s="222"/>
      <c r="R494" s="222"/>
      <c r="S494" s="222"/>
      <c r="T494" s="222"/>
      <c r="U494" s="222"/>
      <c r="V494" s="222"/>
      <c r="W494" s="222"/>
      <c r="X494" s="213"/>
      <c r="Y494" s="213"/>
      <c r="Z494" s="213"/>
      <c r="AA494" s="213"/>
      <c r="AB494" s="213"/>
      <c r="AC494" s="213"/>
      <c r="AD494" s="213"/>
      <c r="AE494" s="213"/>
      <c r="AF494" s="213"/>
      <c r="AG494" s="213" t="s">
        <v>165</v>
      </c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49" t="s">
        <v>129</v>
      </c>
      <c r="D495" s="223"/>
      <c r="E495" s="224"/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13"/>
      <c r="Y495" s="213"/>
      <c r="Z495" s="213"/>
      <c r="AA495" s="213"/>
      <c r="AB495" s="213"/>
      <c r="AC495" s="213"/>
      <c r="AD495" s="213"/>
      <c r="AE495" s="213"/>
      <c r="AF495" s="213"/>
      <c r="AG495" s="213" t="s">
        <v>130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20"/>
      <c r="B496" s="221"/>
      <c r="C496" s="249" t="s">
        <v>495</v>
      </c>
      <c r="D496" s="223"/>
      <c r="E496" s="224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13"/>
      <c r="Y496" s="213"/>
      <c r="Z496" s="213"/>
      <c r="AA496" s="213"/>
      <c r="AB496" s="213"/>
      <c r="AC496" s="213"/>
      <c r="AD496" s="213"/>
      <c r="AE496" s="213"/>
      <c r="AF496" s="213"/>
      <c r="AG496" s="213" t="s">
        <v>130</v>
      </c>
      <c r="AH496" s="213">
        <v>0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20"/>
      <c r="B497" s="221"/>
      <c r="C497" s="249" t="s">
        <v>496</v>
      </c>
      <c r="D497" s="223"/>
      <c r="E497" s="224">
        <v>8.2000000000000011</v>
      </c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13"/>
      <c r="Y497" s="213"/>
      <c r="Z497" s="213"/>
      <c r="AA497" s="213"/>
      <c r="AB497" s="213"/>
      <c r="AC497" s="213"/>
      <c r="AD497" s="213"/>
      <c r="AE497" s="213"/>
      <c r="AF497" s="213"/>
      <c r="AG497" s="213" t="s">
        <v>130</v>
      </c>
      <c r="AH497" s="213">
        <v>0</v>
      </c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20"/>
      <c r="B498" s="221"/>
      <c r="C498" s="249" t="s">
        <v>497</v>
      </c>
      <c r="D498" s="223"/>
      <c r="E498" s="224">
        <v>12.4</v>
      </c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13"/>
      <c r="Y498" s="213"/>
      <c r="Z498" s="213"/>
      <c r="AA498" s="213"/>
      <c r="AB498" s="213"/>
      <c r="AC498" s="213"/>
      <c r="AD498" s="213"/>
      <c r="AE498" s="213"/>
      <c r="AF498" s="213"/>
      <c r="AG498" s="213" t="s">
        <v>130</v>
      </c>
      <c r="AH498" s="213">
        <v>0</v>
      </c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49" t="s">
        <v>498</v>
      </c>
      <c r="D499" s="223"/>
      <c r="E499" s="224">
        <v>6.2</v>
      </c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13"/>
      <c r="Y499" s="213"/>
      <c r="Z499" s="213"/>
      <c r="AA499" s="213"/>
      <c r="AB499" s="213"/>
      <c r="AC499" s="213"/>
      <c r="AD499" s="213"/>
      <c r="AE499" s="213"/>
      <c r="AF499" s="213"/>
      <c r="AG499" s="213" t="s">
        <v>130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20"/>
      <c r="B500" s="221"/>
      <c r="C500" s="249" t="s">
        <v>499</v>
      </c>
      <c r="D500" s="223"/>
      <c r="E500" s="224">
        <v>19.200000000000003</v>
      </c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13"/>
      <c r="Y500" s="213"/>
      <c r="Z500" s="213"/>
      <c r="AA500" s="213"/>
      <c r="AB500" s="213"/>
      <c r="AC500" s="213"/>
      <c r="AD500" s="213"/>
      <c r="AE500" s="213"/>
      <c r="AF500" s="213"/>
      <c r="AG500" s="213" t="s">
        <v>130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49" t="s">
        <v>500</v>
      </c>
      <c r="D501" s="223"/>
      <c r="E501" s="224">
        <v>5.5</v>
      </c>
      <c r="F501" s="222"/>
      <c r="G501" s="222"/>
      <c r="H501" s="222"/>
      <c r="I501" s="222"/>
      <c r="J501" s="222"/>
      <c r="K501" s="222"/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  <c r="X501" s="213"/>
      <c r="Y501" s="213"/>
      <c r="Z501" s="213"/>
      <c r="AA501" s="213"/>
      <c r="AB501" s="213"/>
      <c r="AC501" s="213"/>
      <c r="AD501" s="213"/>
      <c r="AE501" s="213"/>
      <c r="AF501" s="213"/>
      <c r="AG501" s="213" t="s">
        <v>130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1" x14ac:dyDescent="0.2">
      <c r="A502" s="220"/>
      <c r="B502" s="221"/>
      <c r="C502" s="251"/>
      <c r="D502" s="241"/>
      <c r="E502" s="241"/>
      <c r="F502" s="241"/>
      <c r="G502" s="241"/>
      <c r="H502" s="222"/>
      <c r="I502" s="222"/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13"/>
      <c r="Y502" s="213"/>
      <c r="Z502" s="213"/>
      <c r="AA502" s="213"/>
      <c r="AB502" s="213"/>
      <c r="AC502" s="213"/>
      <c r="AD502" s="213"/>
      <c r="AE502" s="213"/>
      <c r="AF502" s="213"/>
      <c r="AG502" s="213" t="s">
        <v>160</v>
      </c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34">
        <v>69</v>
      </c>
      <c r="B503" s="235" t="s">
        <v>501</v>
      </c>
      <c r="C503" s="248" t="s">
        <v>502</v>
      </c>
      <c r="D503" s="236" t="s">
        <v>125</v>
      </c>
      <c r="E503" s="237">
        <v>12.13</v>
      </c>
      <c r="F503" s="238"/>
      <c r="G503" s="239">
        <f>ROUND(E503*F503,2)</f>
        <v>0</v>
      </c>
      <c r="H503" s="238"/>
      <c r="I503" s="239">
        <f>ROUND(E503*H503,2)</f>
        <v>0</v>
      </c>
      <c r="J503" s="238"/>
      <c r="K503" s="239">
        <f>ROUND(E503*J503,2)</f>
        <v>0</v>
      </c>
      <c r="L503" s="239">
        <v>21</v>
      </c>
      <c r="M503" s="239">
        <f>G503*(1+L503/100)</f>
        <v>0</v>
      </c>
      <c r="N503" s="239">
        <v>0</v>
      </c>
      <c r="O503" s="239">
        <f>ROUND(E503*N503,2)</f>
        <v>0</v>
      </c>
      <c r="P503" s="239">
        <v>0</v>
      </c>
      <c r="Q503" s="239">
        <f>ROUND(E503*P503,2)</f>
        <v>0</v>
      </c>
      <c r="R503" s="239" t="s">
        <v>460</v>
      </c>
      <c r="S503" s="239" t="s">
        <v>127</v>
      </c>
      <c r="T503" s="240" t="s">
        <v>127</v>
      </c>
      <c r="U503" s="222">
        <v>0.53400000000000003</v>
      </c>
      <c r="V503" s="222">
        <f>ROUND(E503*U503,2)</f>
        <v>6.48</v>
      </c>
      <c r="W503" s="222"/>
      <c r="X503" s="213"/>
      <c r="Y503" s="213"/>
      <c r="Z503" s="213"/>
      <c r="AA503" s="213"/>
      <c r="AB503" s="213"/>
      <c r="AC503" s="213"/>
      <c r="AD503" s="213"/>
      <c r="AE503" s="213"/>
      <c r="AF503" s="213"/>
      <c r="AG503" s="213" t="s">
        <v>128</v>
      </c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20"/>
      <c r="B504" s="221"/>
      <c r="C504" s="252" t="s">
        <v>503</v>
      </c>
      <c r="D504" s="243"/>
      <c r="E504" s="243"/>
      <c r="F504" s="243"/>
      <c r="G504" s="243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13"/>
      <c r="Y504" s="213"/>
      <c r="Z504" s="213"/>
      <c r="AA504" s="213"/>
      <c r="AB504" s="213"/>
      <c r="AC504" s="213"/>
      <c r="AD504" s="213"/>
      <c r="AE504" s="213"/>
      <c r="AF504" s="213"/>
      <c r="AG504" s="213" t="s">
        <v>165</v>
      </c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20"/>
      <c r="B505" s="221"/>
      <c r="C505" s="249" t="s">
        <v>129</v>
      </c>
      <c r="D505" s="223"/>
      <c r="E505" s="224"/>
      <c r="F505" s="222"/>
      <c r="G505" s="222"/>
      <c r="H505" s="222"/>
      <c r="I505" s="222"/>
      <c r="J505" s="222"/>
      <c r="K505" s="222"/>
      <c r="L505" s="222"/>
      <c r="M505" s="222"/>
      <c r="N505" s="222"/>
      <c r="O505" s="222"/>
      <c r="P505" s="222"/>
      <c r="Q505" s="222"/>
      <c r="R505" s="222"/>
      <c r="S505" s="222"/>
      <c r="T505" s="222"/>
      <c r="U505" s="222"/>
      <c r="V505" s="222"/>
      <c r="W505" s="222"/>
      <c r="X505" s="213"/>
      <c r="Y505" s="213"/>
      <c r="Z505" s="213"/>
      <c r="AA505" s="213"/>
      <c r="AB505" s="213"/>
      <c r="AC505" s="213"/>
      <c r="AD505" s="213"/>
      <c r="AE505" s="213"/>
      <c r="AF505" s="213"/>
      <c r="AG505" s="213" t="s">
        <v>130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20"/>
      <c r="B506" s="221"/>
      <c r="C506" s="249" t="s">
        <v>504</v>
      </c>
      <c r="D506" s="223"/>
      <c r="E506" s="224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13"/>
      <c r="Y506" s="213"/>
      <c r="Z506" s="213"/>
      <c r="AA506" s="213"/>
      <c r="AB506" s="213"/>
      <c r="AC506" s="213"/>
      <c r="AD506" s="213"/>
      <c r="AE506" s="213"/>
      <c r="AF506" s="213"/>
      <c r="AG506" s="213" t="s">
        <v>130</v>
      </c>
      <c r="AH506" s="213">
        <v>0</v>
      </c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 x14ac:dyDescent="0.2">
      <c r="A507" s="220"/>
      <c r="B507" s="221"/>
      <c r="C507" s="249" t="s">
        <v>505</v>
      </c>
      <c r="D507" s="223"/>
      <c r="E507" s="224">
        <v>1.4000000000000001</v>
      </c>
      <c r="F507" s="222"/>
      <c r="G507" s="222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13"/>
      <c r="Y507" s="213"/>
      <c r="Z507" s="213"/>
      <c r="AA507" s="213"/>
      <c r="AB507" s="213"/>
      <c r="AC507" s="213"/>
      <c r="AD507" s="213"/>
      <c r="AE507" s="213"/>
      <c r="AF507" s="213"/>
      <c r="AG507" s="213" t="s">
        <v>130</v>
      </c>
      <c r="AH507" s="213">
        <v>0</v>
      </c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20"/>
      <c r="B508" s="221"/>
      <c r="C508" s="249" t="s">
        <v>506</v>
      </c>
      <c r="D508" s="223"/>
      <c r="E508" s="224">
        <v>1.8</v>
      </c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13"/>
      <c r="Y508" s="213"/>
      <c r="Z508" s="213"/>
      <c r="AA508" s="213"/>
      <c r="AB508" s="213"/>
      <c r="AC508" s="213"/>
      <c r="AD508" s="213"/>
      <c r="AE508" s="213"/>
      <c r="AF508" s="213"/>
      <c r="AG508" s="213" t="s">
        <v>130</v>
      </c>
      <c r="AH508" s="213">
        <v>0</v>
      </c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20"/>
      <c r="B509" s="221"/>
      <c r="C509" s="249" t="s">
        <v>507</v>
      </c>
      <c r="D509" s="223"/>
      <c r="E509" s="224">
        <v>3</v>
      </c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  <c r="X509" s="213"/>
      <c r="Y509" s="213"/>
      <c r="Z509" s="213"/>
      <c r="AA509" s="213"/>
      <c r="AB509" s="213"/>
      <c r="AC509" s="213"/>
      <c r="AD509" s="213"/>
      <c r="AE509" s="213"/>
      <c r="AF509" s="213"/>
      <c r="AG509" s="213" t="s">
        <v>130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">
      <c r="A510" s="220"/>
      <c r="B510" s="221"/>
      <c r="C510" s="249" t="s">
        <v>508</v>
      </c>
      <c r="D510" s="223"/>
      <c r="E510" s="224">
        <v>2.0300000000000002</v>
      </c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13"/>
      <c r="Y510" s="213"/>
      <c r="Z510" s="213"/>
      <c r="AA510" s="213"/>
      <c r="AB510" s="213"/>
      <c r="AC510" s="213"/>
      <c r="AD510" s="213"/>
      <c r="AE510" s="213"/>
      <c r="AF510" s="213"/>
      <c r="AG510" s="213" t="s">
        <v>130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">
      <c r="A511" s="220"/>
      <c r="B511" s="221"/>
      <c r="C511" s="249" t="s">
        <v>509</v>
      </c>
      <c r="D511" s="223"/>
      <c r="E511" s="224">
        <v>3.9000000000000004</v>
      </c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13"/>
      <c r="Y511" s="213"/>
      <c r="Z511" s="213"/>
      <c r="AA511" s="213"/>
      <c r="AB511" s="213"/>
      <c r="AC511" s="213"/>
      <c r="AD511" s="213"/>
      <c r="AE511" s="213"/>
      <c r="AF511" s="213"/>
      <c r="AG511" s="213" t="s">
        <v>130</v>
      </c>
      <c r="AH511" s="213">
        <v>0</v>
      </c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20"/>
      <c r="B512" s="221"/>
      <c r="C512" s="251"/>
      <c r="D512" s="241"/>
      <c r="E512" s="241"/>
      <c r="F512" s="241"/>
      <c r="G512" s="241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13"/>
      <c r="Y512" s="213"/>
      <c r="Z512" s="213"/>
      <c r="AA512" s="213"/>
      <c r="AB512" s="213"/>
      <c r="AC512" s="213"/>
      <c r="AD512" s="213"/>
      <c r="AE512" s="213"/>
      <c r="AF512" s="213"/>
      <c r="AG512" s="213" t="s">
        <v>160</v>
      </c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ht="22.5" outlineLevel="1" x14ac:dyDescent="0.2">
      <c r="A513" s="234">
        <v>70</v>
      </c>
      <c r="B513" s="235" t="s">
        <v>510</v>
      </c>
      <c r="C513" s="248" t="s">
        <v>511</v>
      </c>
      <c r="D513" s="236" t="s">
        <v>200</v>
      </c>
      <c r="E513" s="237">
        <v>13.280740000000002</v>
      </c>
      <c r="F513" s="238"/>
      <c r="G513" s="239">
        <f>ROUND(E513*F513,2)</f>
        <v>0</v>
      </c>
      <c r="H513" s="238"/>
      <c r="I513" s="239">
        <f>ROUND(E513*H513,2)</f>
        <v>0</v>
      </c>
      <c r="J513" s="238"/>
      <c r="K513" s="239">
        <f>ROUND(E513*J513,2)</f>
        <v>0</v>
      </c>
      <c r="L513" s="239">
        <v>21</v>
      </c>
      <c r="M513" s="239">
        <f>G513*(1+L513/100)</f>
        <v>0</v>
      </c>
      <c r="N513" s="239">
        <v>1.8000000000000002E-2</v>
      </c>
      <c r="O513" s="239">
        <f>ROUND(E513*N513,2)</f>
        <v>0.24</v>
      </c>
      <c r="P513" s="239">
        <v>0</v>
      </c>
      <c r="Q513" s="239">
        <f>ROUND(E513*P513,2)</f>
        <v>0</v>
      </c>
      <c r="R513" s="239" t="s">
        <v>485</v>
      </c>
      <c r="S513" s="239" t="s">
        <v>127</v>
      </c>
      <c r="T513" s="240" t="s">
        <v>127</v>
      </c>
      <c r="U513" s="222">
        <v>0</v>
      </c>
      <c r="V513" s="222">
        <f>ROUND(E513*U513,2)</f>
        <v>0</v>
      </c>
      <c r="W513" s="222"/>
      <c r="X513" s="213"/>
      <c r="Y513" s="213"/>
      <c r="Z513" s="213"/>
      <c r="AA513" s="213"/>
      <c r="AB513" s="213"/>
      <c r="AC513" s="213"/>
      <c r="AD513" s="213"/>
      <c r="AE513" s="213"/>
      <c r="AF513" s="213"/>
      <c r="AG513" s="213" t="s">
        <v>189</v>
      </c>
      <c r="AH513" s="213"/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 x14ac:dyDescent="0.2">
      <c r="A514" s="220"/>
      <c r="B514" s="221"/>
      <c r="C514" s="249" t="s">
        <v>129</v>
      </c>
      <c r="D514" s="223"/>
      <c r="E514" s="224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13"/>
      <c r="Y514" s="213"/>
      <c r="Z514" s="213"/>
      <c r="AA514" s="213"/>
      <c r="AB514" s="213"/>
      <c r="AC514" s="213"/>
      <c r="AD514" s="213"/>
      <c r="AE514" s="213"/>
      <c r="AF514" s="213"/>
      <c r="AG514" s="213" t="s">
        <v>130</v>
      </c>
      <c r="AH514" s="213">
        <v>0</v>
      </c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20"/>
      <c r="B515" s="221"/>
      <c r="C515" s="249" t="s">
        <v>512</v>
      </c>
      <c r="D515" s="223"/>
      <c r="E515" s="224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13"/>
      <c r="Y515" s="213"/>
      <c r="Z515" s="213"/>
      <c r="AA515" s="213"/>
      <c r="AB515" s="213"/>
      <c r="AC515" s="213"/>
      <c r="AD515" s="213"/>
      <c r="AE515" s="213"/>
      <c r="AF515" s="213"/>
      <c r="AG515" s="213" t="s">
        <v>130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">
      <c r="A516" s="220"/>
      <c r="B516" s="221"/>
      <c r="C516" s="249" t="s">
        <v>513</v>
      </c>
      <c r="D516" s="223"/>
      <c r="E516" s="224">
        <v>0.378</v>
      </c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13"/>
      <c r="Y516" s="213"/>
      <c r="Z516" s="213"/>
      <c r="AA516" s="213"/>
      <c r="AB516" s="213"/>
      <c r="AC516" s="213"/>
      <c r="AD516" s="213"/>
      <c r="AE516" s="213"/>
      <c r="AF516" s="213"/>
      <c r="AG516" s="213" t="s">
        <v>130</v>
      </c>
      <c r="AH516" s="213">
        <v>0</v>
      </c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 x14ac:dyDescent="0.2">
      <c r="A517" s="220"/>
      <c r="B517" s="221"/>
      <c r="C517" s="249" t="s">
        <v>514</v>
      </c>
      <c r="D517" s="223"/>
      <c r="E517" s="224">
        <v>2.7</v>
      </c>
      <c r="F517" s="222"/>
      <c r="G517" s="222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13"/>
      <c r="Y517" s="213"/>
      <c r="Z517" s="213"/>
      <c r="AA517" s="213"/>
      <c r="AB517" s="213"/>
      <c r="AC517" s="213"/>
      <c r="AD517" s="213"/>
      <c r="AE517" s="213"/>
      <c r="AF517" s="213"/>
      <c r="AG517" s="213" t="s">
        <v>130</v>
      </c>
      <c r="AH517" s="213">
        <v>0</v>
      </c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1" x14ac:dyDescent="0.2">
      <c r="A518" s="220"/>
      <c r="B518" s="221"/>
      <c r="C518" s="249" t="s">
        <v>515</v>
      </c>
      <c r="D518" s="223"/>
      <c r="E518" s="224">
        <v>3.024</v>
      </c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13"/>
      <c r="Y518" s="213"/>
      <c r="Z518" s="213"/>
      <c r="AA518" s="213"/>
      <c r="AB518" s="213"/>
      <c r="AC518" s="213"/>
      <c r="AD518" s="213"/>
      <c r="AE518" s="213"/>
      <c r="AF518" s="213"/>
      <c r="AG518" s="213" t="s">
        <v>130</v>
      </c>
      <c r="AH518" s="213">
        <v>0</v>
      </c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">
      <c r="A519" s="220"/>
      <c r="B519" s="221"/>
      <c r="C519" s="249" t="s">
        <v>516</v>
      </c>
      <c r="D519" s="223"/>
      <c r="E519" s="224">
        <v>1.5314000000000001</v>
      </c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13"/>
      <c r="Y519" s="213"/>
      <c r="Z519" s="213"/>
      <c r="AA519" s="213"/>
      <c r="AB519" s="213"/>
      <c r="AC519" s="213"/>
      <c r="AD519" s="213"/>
      <c r="AE519" s="213"/>
      <c r="AF519" s="213"/>
      <c r="AG519" s="213" t="s">
        <v>130</v>
      </c>
      <c r="AH519" s="213">
        <v>0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49" t="s">
        <v>517</v>
      </c>
      <c r="D520" s="223"/>
      <c r="E520" s="224">
        <v>4.4400000000000004</v>
      </c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13"/>
      <c r="Y520" s="213"/>
      <c r="Z520" s="213"/>
      <c r="AA520" s="213"/>
      <c r="AB520" s="213"/>
      <c r="AC520" s="213"/>
      <c r="AD520" s="213"/>
      <c r="AE520" s="213"/>
      <c r="AF520" s="213"/>
      <c r="AG520" s="213" t="s">
        <v>130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">
      <c r="A521" s="220"/>
      <c r="B521" s="221"/>
      <c r="C521" s="249" t="s">
        <v>518</v>
      </c>
      <c r="D521" s="223"/>
      <c r="E521" s="224">
        <v>1.2073400000000001</v>
      </c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13"/>
      <c r="Y521" s="213"/>
      <c r="Z521" s="213"/>
      <c r="AA521" s="213"/>
      <c r="AB521" s="213"/>
      <c r="AC521" s="213"/>
      <c r="AD521" s="213"/>
      <c r="AE521" s="213"/>
      <c r="AF521" s="213"/>
      <c r="AG521" s="213" t="s">
        <v>130</v>
      </c>
      <c r="AH521" s="213">
        <v>0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 x14ac:dyDescent="0.2">
      <c r="A522" s="220"/>
      <c r="B522" s="221"/>
      <c r="C522" s="251"/>
      <c r="D522" s="241"/>
      <c r="E522" s="241"/>
      <c r="F522" s="241"/>
      <c r="G522" s="241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13"/>
      <c r="Y522" s="213"/>
      <c r="Z522" s="213"/>
      <c r="AA522" s="213"/>
      <c r="AB522" s="213"/>
      <c r="AC522" s="213"/>
      <c r="AD522" s="213"/>
      <c r="AE522" s="213"/>
      <c r="AF522" s="213"/>
      <c r="AG522" s="213" t="s">
        <v>160</v>
      </c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34">
        <v>71</v>
      </c>
      <c r="B523" s="235" t="s">
        <v>519</v>
      </c>
      <c r="C523" s="248" t="s">
        <v>520</v>
      </c>
      <c r="D523" s="236" t="s">
        <v>288</v>
      </c>
      <c r="E523" s="237">
        <v>0.23905000000000001</v>
      </c>
      <c r="F523" s="238"/>
      <c r="G523" s="239">
        <f>ROUND(E523*F523,2)</f>
        <v>0</v>
      </c>
      <c r="H523" s="238"/>
      <c r="I523" s="239">
        <f>ROUND(E523*H523,2)</f>
        <v>0</v>
      </c>
      <c r="J523" s="238"/>
      <c r="K523" s="239">
        <f>ROUND(E523*J523,2)</f>
        <v>0</v>
      </c>
      <c r="L523" s="239">
        <v>21</v>
      </c>
      <c r="M523" s="239">
        <f>G523*(1+L523/100)</f>
        <v>0</v>
      </c>
      <c r="N523" s="239">
        <v>0</v>
      </c>
      <c r="O523" s="239">
        <f>ROUND(E523*N523,2)</f>
        <v>0</v>
      </c>
      <c r="P523" s="239">
        <v>0</v>
      </c>
      <c r="Q523" s="239">
        <f>ROUND(E523*P523,2)</f>
        <v>0</v>
      </c>
      <c r="R523" s="239" t="s">
        <v>460</v>
      </c>
      <c r="S523" s="239" t="s">
        <v>127</v>
      </c>
      <c r="T523" s="240" t="s">
        <v>127</v>
      </c>
      <c r="U523" s="222">
        <v>1.2650000000000001</v>
      </c>
      <c r="V523" s="222">
        <f>ROUND(E523*U523,2)</f>
        <v>0.3</v>
      </c>
      <c r="W523" s="222"/>
      <c r="X523" s="213"/>
      <c r="Y523" s="213"/>
      <c r="Z523" s="213"/>
      <c r="AA523" s="213"/>
      <c r="AB523" s="213"/>
      <c r="AC523" s="213"/>
      <c r="AD523" s="213"/>
      <c r="AE523" s="213"/>
      <c r="AF523" s="213"/>
      <c r="AG523" s="213" t="s">
        <v>289</v>
      </c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49" t="s">
        <v>291</v>
      </c>
      <c r="D524" s="223"/>
      <c r="E524" s="224"/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13"/>
      <c r="Y524" s="213"/>
      <c r="Z524" s="213"/>
      <c r="AA524" s="213"/>
      <c r="AB524" s="213"/>
      <c r="AC524" s="213"/>
      <c r="AD524" s="213"/>
      <c r="AE524" s="213"/>
      <c r="AF524" s="213"/>
      <c r="AG524" s="213" t="s">
        <v>130</v>
      </c>
      <c r="AH524" s="213">
        <v>0</v>
      </c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2">
      <c r="A525" s="220"/>
      <c r="B525" s="221"/>
      <c r="C525" s="249" t="s">
        <v>521</v>
      </c>
      <c r="D525" s="223"/>
      <c r="E525" s="224"/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13"/>
      <c r="Y525" s="213"/>
      <c r="Z525" s="213"/>
      <c r="AA525" s="213"/>
      <c r="AB525" s="213"/>
      <c r="AC525" s="213"/>
      <c r="AD525" s="213"/>
      <c r="AE525" s="213"/>
      <c r="AF525" s="213"/>
      <c r="AG525" s="213" t="s">
        <v>130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20"/>
      <c r="B526" s="221"/>
      <c r="C526" s="249" t="s">
        <v>522</v>
      </c>
      <c r="D526" s="223"/>
      <c r="E526" s="224">
        <v>0.23905000000000001</v>
      </c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13"/>
      <c r="Y526" s="213"/>
      <c r="Z526" s="213"/>
      <c r="AA526" s="213"/>
      <c r="AB526" s="213"/>
      <c r="AC526" s="213"/>
      <c r="AD526" s="213"/>
      <c r="AE526" s="213"/>
      <c r="AF526" s="213"/>
      <c r="AG526" s="213" t="s">
        <v>130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20"/>
      <c r="B527" s="221"/>
      <c r="C527" s="251"/>
      <c r="D527" s="241"/>
      <c r="E527" s="241"/>
      <c r="F527" s="241"/>
      <c r="G527" s="241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213"/>
      <c r="Y527" s="213"/>
      <c r="Z527" s="213"/>
      <c r="AA527" s="213"/>
      <c r="AB527" s="213"/>
      <c r="AC527" s="213"/>
      <c r="AD527" s="213"/>
      <c r="AE527" s="213"/>
      <c r="AF527" s="213"/>
      <c r="AG527" s="213" t="s">
        <v>160</v>
      </c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x14ac:dyDescent="0.2">
      <c r="A528" s="228" t="s">
        <v>121</v>
      </c>
      <c r="B528" s="229" t="s">
        <v>89</v>
      </c>
      <c r="C528" s="247" t="s">
        <v>90</v>
      </c>
      <c r="D528" s="230"/>
      <c r="E528" s="231"/>
      <c r="F528" s="232"/>
      <c r="G528" s="232">
        <f>SUMIF(AG529:AG557,"&lt;&gt;NOR",G529:G557)</f>
        <v>0</v>
      </c>
      <c r="H528" s="232"/>
      <c r="I528" s="232">
        <f>SUM(I529:I557)</f>
        <v>0</v>
      </c>
      <c r="J528" s="232"/>
      <c r="K528" s="232">
        <f>SUM(K529:K557)</f>
        <v>0</v>
      </c>
      <c r="L528" s="232"/>
      <c r="M528" s="232">
        <f>SUM(M529:M557)</f>
        <v>0</v>
      </c>
      <c r="N528" s="232"/>
      <c r="O528" s="232">
        <f>SUM(O529:O557)</f>
        <v>0.11</v>
      </c>
      <c r="P528" s="232"/>
      <c r="Q528" s="232">
        <f>SUM(Q529:Q557)</f>
        <v>0</v>
      </c>
      <c r="R528" s="232"/>
      <c r="S528" s="232"/>
      <c r="T528" s="233"/>
      <c r="U528" s="227"/>
      <c r="V528" s="227">
        <f>SUM(V529:V557)</f>
        <v>38.49</v>
      </c>
      <c r="W528" s="227"/>
      <c r="AG528" t="s">
        <v>122</v>
      </c>
    </row>
    <row r="529" spans="1:60" outlineLevel="1" x14ac:dyDescent="0.2">
      <c r="A529" s="234">
        <v>72</v>
      </c>
      <c r="B529" s="235" t="s">
        <v>523</v>
      </c>
      <c r="C529" s="248" t="s">
        <v>524</v>
      </c>
      <c r="D529" s="236" t="s">
        <v>200</v>
      </c>
      <c r="E529" s="237">
        <v>286.39760000000001</v>
      </c>
      <c r="F529" s="238"/>
      <c r="G529" s="239">
        <f>ROUND(E529*F529,2)</f>
        <v>0</v>
      </c>
      <c r="H529" s="238"/>
      <c r="I529" s="239">
        <f>ROUND(E529*H529,2)</f>
        <v>0</v>
      </c>
      <c r="J529" s="238"/>
      <c r="K529" s="239">
        <f>ROUND(E529*J529,2)</f>
        <v>0</v>
      </c>
      <c r="L529" s="239">
        <v>21</v>
      </c>
      <c r="M529" s="239">
        <f>G529*(1+L529/100)</f>
        <v>0</v>
      </c>
      <c r="N529" s="239">
        <v>1E-4</v>
      </c>
      <c r="O529" s="239">
        <f>ROUND(E529*N529,2)</f>
        <v>0.03</v>
      </c>
      <c r="P529" s="239">
        <v>0</v>
      </c>
      <c r="Q529" s="239">
        <f>ROUND(E529*P529,2)</f>
        <v>0</v>
      </c>
      <c r="R529" s="239" t="s">
        <v>525</v>
      </c>
      <c r="S529" s="239" t="s">
        <v>127</v>
      </c>
      <c r="T529" s="240" t="s">
        <v>127</v>
      </c>
      <c r="U529" s="222">
        <v>3.2480000000000002E-2</v>
      </c>
      <c r="V529" s="222">
        <f>ROUND(E529*U529,2)</f>
        <v>9.3000000000000007</v>
      </c>
      <c r="W529" s="222"/>
      <c r="X529" s="213"/>
      <c r="Y529" s="213"/>
      <c r="Z529" s="213"/>
      <c r="AA529" s="213"/>
      <c r="AB529" s="213"/>
      <c r="AC529" s="213"/>
      <c r="AD529" s="213"/>
      <c r="AE529" s="213"/>
      <c r="AF529" s="213"/>
      <c r="AG529" s="213" t="s">
        <v>128</v>
      </c>
      <c r="AH529" s="213"/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20"/>
      <c r="B530" s="221"/>
      <c r="C530" s="249" t="s">
        <v>129</v>
      </c>
      <c r="D530" s="223"/>
      <c r="E530" s="224"/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13"/>
      <c r="Y530" s="213"/>
      <c r="Z530" s="213"/>
      <c r="AA530" s="213"/>
      <c r="AB530" s="213"/>
      <c r="AC530" s="213"/>
      <c r="AD530" s="213"/>
      <c r="AE530" s="213"/>
      <c r="AF530" s="213"/>
      <c r="AG530" s="213" t="s">
        <v>130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">
      <c r="A531" s="220"/>
      <c r="B531" s="221"/>
      <c r="C531" s="249" t="s">
        <v>131</v>
      </c>
      <c r="D531" s="223"/>
      <c r="E531" s="224"/>
      <c r="F531" s="222"/>
      <c r="G531" s="222"/>
      <c r="H531" s="222"/>
      <c r="I531" s="222"/>
      <c r="J531" s="222"/>
      <c r="K531" s="222"/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  <c r="X531" s="213"/>
      <c r="Y531" s="213"/>
      <c r="Z531" s="213"/>
      <c r="AA531" s="213"/>
      <c r="AB531" s="213"/>
      <c r="AC531" s="213"/>
      <c r="AD531" s="213"/>
      <c r="AE531" s="213"/>
      <c r="AF531" s="213"/>
      <c r="AG531" s="213" t="s">
        <v>130</v>
      </c>
      <c r="AH531" s="213">
        <v>0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20"/>
      <c r="B532" s="221"/>
      <c r="C532" s="249" t="s">
        <v>526</v>
      </c>
      <c r="D532" s="223"/>
      <c r="E532" s="224">
        <v>0.60000000000000009</v>
      </c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13"/>
      <c r="Y532" s="213"/>
      <c r="Z532" s="213"/>
      <c r="AA532" s="213"/>
      <c r="AB532" s="213"/>
      <c r="AC532" s="213"/>
      <c r="AD532" s="213"/>
      <c r="AE532" s="213"/>
      <c r="AF532" s="213"/>
      <c r="AG532" s="213" t="s">
        <v>130</v>
      </c>
      <c r="AH532" s="213">
        <v>0</v>
      </c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20"/>
      <c r="B533" s="221"/>
      <c r="C533" s="249" t="s">
        <v>527</v>
      </c>
      <c r="D533" s="223"/>
      <c r="E533" s="224">
        <v>0.84000000000000008</v>
      </c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13"/>
      <c r="Y533" s="213"/>
      <c r="Z533" s="213"/>
      <c r="AA533" s="213"/>
      <c r="AB533" s="213"/>
      <c r="AC533" s="213"/>
      <c r="AD533" s="213"/>
      <c r="AE533" s="213"/>
      <c r="AF533" s="213"/>
      <c r="AG533" s="213" t="s">
        <v>130</v>
      </c>
      <c r="AH533" s="213">
        <v>0</v>
      </c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20"/>
      <c r="B534" s="221"/>
      <c r="C534" s="249" t="s">
        <v>528</v>
      </c>
      <c r="D534" s="223"/>
      <c r="E534" s="224">
        <v>3.72</v>
      </c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13"/>
      <c r="Y534" s="213"/>
      <c r="Z534" s="213"/>
      <c r="AA534" s="213"/>
      <c r="AB534" s="213"/>
      <c r="AC534" s="213"/>
      <c r="AD534" s="213"/>
      <c r="AE534" s="213"/>
      <c r="AF534" s="213"/>
      <c r="AG534" s="213" t="s">
        <v>130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">
      <c r="A535" s="220"/>
      <c r="B535" s="221"/>
      <c r="C535" s="249" t="s">
        <v>529</v>
      </c>
      <c r="D535" s="223"/>
      <c r="E535" s="224">
        <v>0.96600000000000008</v>
      </c>
      <c r="F535" s="222"/>
      <c r="G535" s="222"/>
      <c r="H535" s="222"/>
      <c r="I535" s="222"/>
      <c r="J535" s="222"/>
      <c r="K535" s="222"/>
      <c r="L535" s="222"/>
      <c r="M535" s="222"/>
      <c r="N535" s="222"/>
      <c r="O535" s="222"/>
      <c r="P535" s="222"/>
      <c r="Q535" s="222"/>
      <c r="R535" s="222"/>
      <c r="S535" s="222"/>
      <c r="T535" s="222"/>
      <c r="U535" s="222"/>
      <c r="V535" s="222"/>
      <c r="W535" s="222"/>
      <c r="X535" s="213"/>
      <c r="Y535" s="213"/>
      <c r="Z535" s="213"/>
      <c r="AA535" s="213"/>
      <c r="AB535" s="213"/>
      <c r="AC535" s="213"/>
      <c r="AD535" s="213"/>
      <c r="AE535" s="213"/>
      <c r="AF535" s="213"/>
      <c r="AG535" s="213" t="s">
        <v>130</v>
      </c>
      <c r="AH535" s="213">
        <v>0</v>
      </c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20"/>
      <c r="B536" s="221"/>
      <c r="C536" s="249" t="s">
        <v>530</v>
      </c>
      <c r="D536" s="223"/>
      <c r="E536" s="224">
        <v>2.1960000000000002</v>
      </c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13"/>
      <c r="Y536" s="213"/>
      <c r="Z536" s="213"/>
      <c r="AA536" s="213"/>
      <c r="AB536" s="213"/>
      <c r="AC536" s="213"/>
      <c r="AD536" s="213"/>
      <c r="AE536" s="213"/>
      <c r="AF536" s="213"/>
      <c r="AG536" s="213" t="s">
        <v>130</v>
      </c>
      <c r="AH536" s="213">
        <v>0</v>
      </c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20"/>
      <c r="B537" s="221"/>
      <c r="C537" s="249" t="s">
        <v>531</v>
      </c>
      <c r="D537" s="223"/>
      <c r="E537" s="224">
        <v>3.177</v>
      </c>
      <c r="F537" s="222"/>
      <c r="G537" s="222"/>
      <c r="H537" s="222"/>
      <c r="I537" s="222"/>
      <c r="J537" s="222"/>
      <c r="K537" s="222"/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  <c r="X537" s="213"/>
      <c r="Y537" s="213"/>
      <c r="Z537" s="213"/>
      <c r="AA537" s="213"/>
      <c r="AB537" s="213"/>
      <c r="AC537" s="213"/>
      <c r="AD537" s="213"/>
      <c r="AE537" s="213"/>
      <c r="AF537" s="213"/>
      <c r="AG537" s="213" t="s">
        <v>130</v>
      </c>
      <c r="AH537" s="213">
        <v>0</v>
      </c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20"/>
      <c r="B538" s="221"/>
      <c r="C538" s="249" t="s">
        <v>138</v>
      </c>
      <c r="D538" s="223"/>
      <c r="E538" s="224">
        <v>7.58</v>
      </c>
      <c r="F538" s="222"/>
      <c r="G538" s="222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13"/>
      <c r="Y538" s="213"/>
      <c r="Z538" s="213"/>
      <c r="AA538" s="213"/>
      <c r="AB538" s="213"/>
      <c r="AC538" s="213"/>
      <c r="AD538" s="213"/>
      <c r="AE538" s="213"/>
      <c r="AF538" s="213"/>
      <c r="AG538" s="213" t="s">
        <v>130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49" t="s">
        <v>532</v>
      </c>
      <c r="D539" s="223"/>
      <c r="E539" s="224">
        <v>1.9800000000000002</v>
      </c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13"/>
      <c r="Y539" s="213"/>
      <c r="Z539" s="213"/>
      <c r="AA539" s="213"/>
      <c r="AB539" s="213"/>
      <c r="AC539" s="213"/>
      <c r="AD539" s="213"/>
      <c r="AE539" s="213"/>
      <c r="AF539" s="213"/>
      <c r="AG539" s="213" t="s">
        <v>130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20"/>
      <c r="B540" s="221"/>
      <c r="C540" s="249" t="s">
        <v>533</v>
      </c>
      <c r="D540" s="223"/>
      <c r="E540" s="224">
        <v>0.52560000000000007</v>
      </c>
      <c r="F540" s="222"/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13"/>
      <c r="Y540" s="213"/>
      <c r="Z540" s="213"/>
      <c r="AA540" s="213"/>
      <c r="AB540" s="213"/>
      <c r="AC540" s="213"/>
      <c r="AD540" s="213"/>
      <c r="AE540" s="213"/>
      <c r="AF540" s="213"/>
      <c r="AG540" s="213" t="s">
        <v>130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20"/>
      <c r="B541" s="221"/>
      <c r="C541" s="249" t="s">
        <v>534</v>
      </c>
      <c r="D541" s="223"/>
      <c r="E541" s="224">
        <v>1.772</v>
      </c>
      <c r="F541" s="222"/>
      <c r="G541" s="222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13"/>
      <c r="Y541" s="213"/>
      <c r="Z541" s="213"/>
      <c r="AA541" s="213"/>
      <c r="AB541" s="213"/>
      <c r="AC541" s="213"/>
      <c r="AD541" s="213"/>
      <c r="AE541" s="213"/>
      <c r="AF541" s="213"/>
      <c r="AG541" s="213" t="s">
        <v>130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20"/>
      <c r="B542" s="221"/>
      <c r="C542" s="249" t="s">
        <v>535</v>
      </c>
      <c r="D542" s="223"/>
      <c r="E542" s="224">
        <v>2.8140000000000001</v>
      </c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13"/>
      <c r="Y542" s="213"/>
      <c r="Z542" s="213"/>
      <c r="AA542" s="213"/>
      <c r="AB542" s="213"/>
      <c r="AC542" s="213"/>
      <c r="AD542" s="213"/>
      <c r="AE542" s="213"/>
      <c r="AF542" s="213"/>
      <c r="AG542" s="213" t="s">
        <v>130</v>
      </c>
      <c r="AH542" s="213">
        <v>0</v>
      </c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20"/>
      <c r="B543" s="221"/>
      <c r="C543" s="249" t="s">
        <v>536</v>
      </c>
      <c r="D543" s="223"/>
      <c r="E543" s="224">
        <v>2.8680000000000003</v>
      </c>
      <c r="F543" s="222"/>
      <c r="G543" s="222"/>
      <c r="H543" s="222"/>
      <c r="I543" s="222"/>
      <c r="J543" s="222"/>
      <c r="K543" s="222"/>
      <c r="L543" s="222"/>
      <c r="M543" s="222"/>
      <c r="N543" s="222"/>
      <c r="O543" s="222"/>
      <c r="P543" s="222"/>
      <c r="Q543" s="222"/>
      <c r="R543" s="222"/>
      <c r="S543" s="222"/>
      <c r="T543" s="222"/>
      <c r="U543" s="222"/>
      <c r="V543" s="222"/>
      <c r="W543" s="222"/>
      <c r="X543" s="213"/>
      <c r="Y543" s="213"/>
      <c r="Z543" s="213"/>
      <c r="AA543" s="213"/>
      <c r="AB543" s="213"/>
      <c r="AC543" s="213"/>
      <c r="AD543" s="213"/>
      <c r="AE543" s="213"/>
      <c r="AF543" s="213"/>
      <c r="AG543" s="213" t="s">
        <v>130</v>
      </c>
      <c r="AH543" s="213">
        <v>0</v>
      </c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2">
      <c r="A544" s="220"/>
      <c r="B544" s="221"/>
      <c r="C544" s="249" t="s">
        <v>537</v>
      </c>
      <c r="D544" s="223"/>
      <c r="E544" s="224">
        <v>11.924000000000001</v>
      </c>
      <c r="F544" s="222"/>
      <c r="G544" s="222"/>
      <c r="H544" s="222"/>
      <c r="I544" s="222"/>
      <c r="J544" s="222"/>
      <c r="K544" s="222"/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  <c r="X544" s="213"/>
      <c r="Y544" s="213"/>
      <c r="Z544" s="213"/>
      <c r="AA544" s="213"/>
      <c r="AB544" s="213"/>
      <c r="AC544" s="213"/>
      <c r="AD544" s="213"/>
      <c r="AE544" s="213"/>
      <c r="AF544" s="213"/>
      <c r="AG544" s="213" t="s">
        <v>130</v>
      </c>
      <c r="AH544" s="213">
        <v>0</v>
      </c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">
      <c r="A545" s="220"/>
      <c r="B545" s="221"/>
      <c r="C545" s="249" t="s">
        <v>538</v>
      </c>
      <c r="D545" s="223"/>
      <c r="E545" s="224">
        <v>8.9920000000000009</v>
      </c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  <c r="X545" s="213"/>
      <c r="Y545" s="213"/>
      <c r="Z545" s="213"/>
      <c r="AA545" s="213"/>
      <c r="AB545" s="213"/>
      <c r="AC545" s="213"/>
      <c r="AD545" s="213"/>
      <c r="AE545" s="213"/>
      <c r="AF545" s="213"/>
      <c r="AG545" s="213" t="s">
        <v>130</v>
      </c>
      <c r="AH545" s="213">
        <v>0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49" t="s">
        <v>539</v>
      </c>
      <c r="D546" s="223"/>
      <c r="E546" s="224">
        <v>1.8090000000000002</v>
      </c>
      <c r="F546" s="222"/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13"/>
      <c r="Y546" s="213"/>
      <c r="Z546" s="213"/>
      <c r="AA546" s="213"/>
      <c r="AB546" s="213"/>
      <c r="AC546" s="213"/>
      <c r="AD546" s="213"/>
      <c r="AE546" s="213"/>
      <c r="AF546" s="213"/>
      <c r="AG546" s="213" t="s">
        <v>130</v>
      </c>
      <c r="AH546" s="213">
        <v>0</v>
      </c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20"/>
      <c r="B547" s="221"/>
      <c r="C547" s="249" t="s">
        <v>540</v>
      </c>
      <c r="D547" s="223"/>
      <c r="E547" s="224">
        <v>2.4120000000000004</v>
      </c>
      <c r="F547" s="222"/>
      <c r="G547" s="222"/>
      <c r="H547" s="222"/>
      <c r="I547" s="222"/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13"/>
      <c r="Y547" s="213"/>
      <c r="Z547" s="213"/>
      <c r="AA547" s="213"/>
      <c r="AB547" s="213"/>
      <c r="AC547" s="213"/>
      <c r="AD547" s="213"/>
      <c r="AE547" s="213"/>
      <c r="AF547" s="213"/>
      <c r="AG547" s="213" t="s">
        <v>130</v>
      </c>
      <c r="AH547" s="213">
        <v>0</v>
      </c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20"/>
      <c r="B548" s="221"/>
      <c r="C548" s="249" t="s">
        <v>541</v>
      </c>
      <c r="D548" s="223"/>
      <c r="E548" s="224">
        <v>15.048</v>
      </c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13"/>
      <c r="Y548" s="213"/>
      <c r="Z548" s="213"/>
      <c r="AA548" s="213"/>
      <c r="AB548" s="213"/>
      <c r="AC548" s="213"/>
      <c r="AD548" s="213"/>
      <c r="AE548" s="213"/>
      <c r="AF548" s="213"/>
      <c r="AG548" s="213" t="s">
        <v>130</v>
      </c>
      <c r="AH548" s="213">
        <v>0</v>
      </c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20"/>
      <c r="B549" s="221"/>
      <c r="C549" s="249" t="s">
        <v>542</v>
      </c>
      <c r="D549" s="223"/>
      <c r="E549" s="224">
        <v>7.8120000000000003</v>
      </c>
      <c r="F549" s="222"/>
      <c r="G549" s="222"/>
      <c r="H549" s="222"/>
      <c r="I549" s="222"/>
      <c r="J549" s="222"/>
      <c r="K549" s="222"/>
      <c r="L549" s="222"/>
      <c r="M549" s="222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  <c r="X549" s="213"/>
      <c r="Y549" s="213"/>
      <c r="Z549" s="213"/>
      <c r="AA549" s="213"/>
      <c r="AB549" s="213"/>
      <c r="AC549" s="213"/>
      <c r="AD549" s="213"/>
      <c r="AE549" s="213"/>
      <c r="AF549" s="213"/>
      <c r="AG549" s="213" t="s">
        <v>130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49" t="s">
        <v>543</v>
      </c>
      <c r="D550" s="223"/>
      <c r="E550" s="224">
        <v>3.7380000000000004</v>
      </c>
      <c r="F550" s="222"/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13"/>
      <c r="Y550" s="213"/>
      <c r="Z550" s="213"/>
      <c r="AA550" s="213"/>
      <c r="AB550" s="213"/>
      <c r="AC550" s="213"/>
      <c r="AD550" s="213"/>
      <c r="AE550" s="213"/>
      <c r="AF550" s="213"/>
      <c r="AG550" s="213" t="s">
        <v>130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20"/>
      <c r="B551" s="221"/>
      <c r="C551" s="249" t="s">
        <v>544</v>
      </c>
      <c r="D551" s="223"/>
      <c r="E551" s="224">
        <v>2.9280000000000004</v>
      </c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13"/>
      <c r="Y551" s="213"/>
      <c r="Z551" s="213"/>
      <c r="AA551" s="213"/>
      <c r="AB551" s="213"/>
      <c r="AC551" s="213"/>
      <c r="AD551" s="213"/>
      <c r="AE551" s="213"/>
      <c r="AF551" s="213"/>
      <c r="AG551" s="213" t="s">
        <v>130</v>
      </c>
      <c r="AH551" s="213">
        <v>0</v>
      </c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">
      <c r="A552" s="220"/>
      <c r="B552" s="221"/>
      <c r="C552" s="249" t="s">
        <v>545</v>
      </c>
      <c r="D552" s="223"/>
      <c r="E552" s="224">
        <v>1.042</v>
      </c>
      <c r="F552" s="222"/>
      <c r="G552" s="222"/>
      <c r="H552" s="222"/>
      <c r="I552" s="222"/>
      <c r="J552" s="222"/>
      <c r="K552" s="222"/>
      <c r="L552" s="222"/>
      <c r="M552" s="222"/>
      <c r="N552" s="222"/>
      <c r="O552" s="222"/>
      <c r="P552" s="222"/>
      <c r="Q552" s="222"/>
      <c r="R552" s="222"/>
      <c r="S552" s="222"/>
      <c r="T552" s="222"/>
      <c r="U552" s="222"/>
      <c r="V552" s="222"/>
      <c r="W552" s="222"/>
      <c r="X552" s="213"/>
      <c r="Y552" s="213"/>
      <c r="Z552" s="213"/>
      <c r="AA552" s="213"/>
      <c r="AB552" s="213"/>
      <c r="AC552" s="213"/>
      <c r="AD552" s="213"/>
      <c r="AE552" s="213"/>
      <c r="AF552" s="213"/>
      <c r="AG552" s="213" t="s">
        <v>130</v>
      </c>
      <c r="AH552" s="213">
        <v>0</v>
      </c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">
      <c r="A553" s="220"/>
      <c r="B553" s="221"/>
      <c r="C553" s="249" t="s">
        <v>546</v>
      </c>
      <c r="D553" s="223"/>
      <c r="E553" s="224">
        <v>1.6540000000000001</v>
      </c>
      <c r="F553" s="222"/>
      <c r="G553" s="222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13"/>
      <c r="Y553" s="213"/>
      <c r="Z553" s="213"/>
      <c r="AA553" s="213"/>
      <c r="AB553" s="213"/>
      <c r="AC553" s="213"/>
      <c r="AD553" s="213"/>
      <c r="AE553" s="213"/>
      <c r="AF553" s="213"/>
      <c r="AG553" s="213" t="s">
        <v>130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">
      <c r="A554" s="220"/>
      <c r="B554" s="221"/>
      <c r="C554" s="249" t="s">
        <v>547</v>
      </c>
      <c r="D554" s="223"/>
      <c r="E554" s="224">
        <v>200</v>
      </c>
      <c r="F554" s="222"/>
      <c r="G554" s="222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13"/>
      <c r="Y554" s="213"/>
      <c r="Z554" s="213"/>
      <c r="AA554" s="213"/>
      <c r="AB554" s="213"/>
      <c r="AC554" s="213"/>
      <c r="AD554" s="213"/>
      <c r="AE554" s="213"/>
      <c r="AF554" s="213"/>
      <c r="AG554" s="213" t="s">
        <v>130</v>
      </c>
      <c r="AH554" s="213">
        <v>0</v>
      </c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">
      <c r="A555" s="220"/>
      <c r="B555" s="221"/>
      <c r="C555" s="251"/>
      <c r="D555" s="241"/>
      <c r="E555" s="241"/>
      <c r="F555" s="241"/>
      <c r="G555" s="241"/>
      <c r="H555" s="222"/>
      <c r="I555" s="222"/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13"/>
      <c r="Y555" s="213"/>
      <c r="Z555" s="213"/>
      <c r="AA555" s="213"/>
      <c r="AB555" s="213"/>
      <c r="AC555" s="213"/>
      <c r="AD555" s="213"/>
      <c r="AE555" s="213"/>
      <c r="AF555" s="213"/>
      <c r="AG555" s="213" t="s">
        <v>160</v>
      </c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34">
        <v>73</v>
      </c>
      <c r="B556" s="235" t="s">
        <v>548</v>
      </c>
      <c r="C556" s="248" t="s">
        <v>549</v>
      </c>
      <c r="D556" s="236" t="s">
        <v>200</v>
      </c>
      <c r="E556" s="237">
        <v>286.39760000000001</v>
      </c>
      <c r="F556" s="238"/>
      <c r="G556" s="239">
        <f>ROUND(E556*F556,2)</f>
        <v>0</v>
      </c>
      <c r="H556" s="238"/>
      <c r="I556" s="239">
        <f>ROUND(E556*H556,2)</f>
        <v>0</v>
      </c>
      <c r="J556" s="238"/>
      <c r="K556" s="239">
        <f>ROUND(E556*J556,2)</f>
        <v>0</v>
      </c>
      <c r="L556" s="239">
        <v>21</v>
      </c>
      <c r="M556" s="239">
        <f>G556*(1+L556/100)</f>
        <v>0</v>
      </c>
      <c r="N556" s="239">
        <v>2.8000000000000003E-4</v>
      </c>
      <c r="O556" s="239">
        <f>ROUND(E556*N556,2)</f>
        <v>0.08</v>
      </c>
      <c r="P556" s="239">
        <v>0</v>
      </c>
      <c r="Q556" s="239">
        <f>ROUND(E556*P556,2)</f>
        <v>0</v>
      </c>
      <c r="R556" s="239" t="s">
        <v>525</v>
      </c>
      <c r="S556" s="239" t="s">
        <v>127</v>
      </c>
      <c r="T556" s="240" t="s">
        <v>127</v>
      </c>
      <c r="U556" s="222">
        <v>0.10191</v>
      </c>
      <c r="V556" s="222">
        <f>ROUND(E556*U556,2)</f>
        <v>29.19</v>
      </c>
      <c r="W556" s="222"/>
      <c r="X556" s="213"/>
      <c r="Y556" s="213"/>
      <c r="Z556" s="213"/>
      <c r="AA556" s="213"/>
      <c r="AB556" s="213"/>
      <c r="AC556" s="213"/>
      <c r="AD556" s="213"/>
      <c r="AE556" s="213"/>
      <c r="AF556" s="213"/>
      <c r="AG556" s="213" t="s">
        <v>128</v>
      </c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20"/>
      <c r="B557" s="221"/>
      <c r="C557" s="253"/>
      <c r="D557" s="244"/>
      <c r="E557" s="244"/>
      <c r="F557" s="244"/>
      <c r="G557" s="244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  <c r="X557" s="213"/>
      <c r="Y557" s="213"/>
      <c r="Z557" s="213"/>
      <c r="AA557" s="213"/>
      <c r="AB557" s="213"/>
      <c r="AC557" s="213"/>
      <c r="AD557" s="213"/>
      <c r="AE557" s="213"/>
      <c r="AF557" s="213"/>
      <c r="AG557" s="213" t="s">
        <v>160</v>
      </c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x14ac:dyDescent="0.2">
      <c r="A558" s="228" t="s">
        <v>121</v>
      </c>
      <c r="B558" s="229" t="s">
        <v>91</v>
      </c>
      <c r="C558" s="247" t="s">
        <v>92</v>
      </c>
      <c r="D558" s="230"/>
      <c r="E558" s="231"/>
      <c r="F558" s="232"/>
      <c r="G558" s="232">
        <f>SUMIF(AG559:AG583,"&lt;&gt;NOR",G559:G583)</f>
        <v>0</v>
      </c>
      <c r="H558" s="232"/>
      <c r="I558" s="232">
        <f>SUM(I559:I583)</f>
        <v>0</v>
      </c>
      <c r="J558" s="232"/>
      <c r="K558" s="232">
        <f>SUM(K559:K583)</f>
        <v>0</v>
      </c>
      <c r="L558" s="232"/>
      <c r="M558" s="232">
        <f>SUM(M559:M583)</f>
        <v>0</v>
      </c>
      <c r="N558" s="232"/>
      <c r="O558" s="232">
        <f>SUM(O559:O583)</f>
        <v>0</v>
      </c>
      <c r="P558" s="232"/>
      <c r="Q558" s="232">
        <f>SUM(Q559:Q583)</f>
        <v>0</v>
      </c>
      <c r="R558" s="232"/>
      <c r="S558" s="232"/>
      <c r="T558" s="233"/>
      <c r="U558" s="227"/>
      <c r="V558" s="227">
        <f>SUM(V559:V583)</f>
        <v>15.559999999999999</v>
      </c>
      <c r="W558" s="227"/>
      <c r="AG558" t="s">
        <v>122</v>
      </c>
    </row>
    <row r="559" spans="1:60" outlineLevel="1" x14ac:dyDescent="0.2">
      <c r="A559" s="234">
        <v>74</v>
      </c>
      <c r="B559" s="235" t="s">
        <v>550</v>
      </c>
      <c r="C559" s="248" t="s">
        <v>551</v>
      </c>
      <c r="D559" s="236" t="s">
        <v>288</v>
      </c>
      <c r="E559" s="237">
        <v>1.3032000000000001</v>
      </c>
      <c r="F559" s="238"/>
      <c r="G559" s="239">
        <f>ROUND(E559*F559,2)</f>
        <v>0</v>
      </c>
      <c r="H559" s="238"/>
      <c r="I559" s="239">
        <f>ROUND(E559*H559,2)</f>
        <v>0</v>
      </c>
      <c r="J559" s="238"/>
      <c r="K559" s="239">
        <f>ROUND(E559*J559,2)</f>
        <v>0</v>
      </c>
      <c r="L559" s="239">
        <v>21</v>
      </c>
      <c r="M559" s="239">
        <f>G559*(1+L559/100)</f>
        <v>0</v>
      </c>
      <c r="N559" s="239">
        <v>0</v>
      </c>
      <c r="O559" s="239">
        <f>ROUND(E559*N559,2)</f>
        <v>0</v>
      </c>
      <c r="P559" s="239">
        <v>0</v>
      </c>
      <c r="Q559" s="239">
        <f>ROUND(E559*P559,2)</f>
        <v>0</v>
      </c>
      <c r="R559" s="239" t="s">
        <v>201</v>
      </c>
      <c r="S559" s="239" t="s">
        <v>127</v>
      </c>
      <c r="T559" s="240" t="s">
        <v>127</v>
      </c>
      <c r="U559" s="222">
        <v>0</v>
      </c>
      <c r="V559" s="222">
        <f>ROUND(E559*U559,2)</f>
        <v>0</v>
      </c>
      <c r="W559" s="222"/>
      <c r="X559" s="213"/>
      <c r="Y559" s="213"/>
      <c r="Z559" s="213"/>
      <c r="AA559" s="213"/>
      <c r="AB559" s="213"/>
      <c r="AC559" s="213"/>
      <c r="AD559" s="213"/>
      <c r="AE559" s="213"/>
      <c r="AF559" s="213"/>
      <c r="AG559" s="213" t="s">
        <v>128</v>
      </c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">
      <c r="A560" s="220"/>
      <c r="B560" s="221"/>
      <c r="C560" s="249" t="s">
        <v>552</v>
      </c>
      <c r="D560" s="223"/>
      <c r="E560" s="224">
        <v>1.3032000000000001</v>
      </c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13"/>
      <c r="Y560" s="213"/>
      <c r="Z560" s="213"/>
      <c r="AA560" s="213"/>
      <c r="AB560" s="213"/>
      <c r="AC560" s="213"/>
      <c r="AD560" s="213"/>
      <c r="AE560" s="213"/>
      <c r="AF560" s="213"/>
      <c r="AG560" s="213" t="s">
        <v>130</v>
      </c>
      <c r="AH560" s="213">
        <v>0</v>
      </c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 x14ac:dyDescent="0.2">
      <c r="A561" s="220"/>
      <c r="B561" s="221"/>
      <c r="C561" s="251"/>
      <c r="D561" s="241"/>
      <c r="E561" s="241"/>
      <c r="F561" s="241"/>
      <c r="G561" s="241"/>
      <c r="H561" s="222"/>
      <c r="I561" s="222"/>
      <c r="J561" s="222"/>
      <c r="K561" s="222"/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  <c r="X561" s="213"/>
      <c r="Y561" s="213"/>
      <c r="Z561" s="213"/>
      <c r="AA561" s="213"/>
      <c r="AB561" s="213"/>
      <c r="AC561" s="213"/>
      <c r="AD561" s="213"/>
      <c r="AE561" s="213"/>
      <c r="AF561" s="213"/>
      <c r="AG561" s="213" t="s">
        <v>160</v>
      </c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2">
      <c r="A562" s="234">
        <v>75</v>
      </c>
      <c r="B562" s="235" t="s">
        <v>553</v>
      </c>
      <c r="C562" s="248" t="s">
        <v>554</v>
      </c>
      <c r="D562" s="236" t="s">
        <v>288</v>
      </c>
      <c r="E562" s="237">
        <v>3.9287100000000001</v>
      </c>
      <c r="F562" s="238"/>
      <c r="G562" s="239">
        <f>ROUND(E562*F562,2)</f>
        <v>0</v>
      </c>
      <c r="H562" s="238"/>
      <c r="I562" s="239">
        <f>ROUND(E562*H562,2)</f>
        <v>0</v>
      </c>
      <c r="J562" s="238"/>
      <c r="K562" s="239">
        <f>ROUND(E562*J562,2)</f>
        <v>0</v>
      </c>
      <c r="L562" s="239">
        <v>21</v>
      </c>
      <c r="M562" s="239">
        <f>G562*(1+L562/100)</f>
        <v>0</v>
      </c>
      <c r="N562" s="239">
        <v>0</v>
      </c>
      <c r="O562" s="239">
        <f>ROUND(E562*N562,2)</f>
        <v>0</v>
      </c>
      <c r="P562" s="239">
        <v>0</v>
      </c>
      <c r="Q562" s="239">
        <f>ROUND(E562*P562,2)</f>
        <v>0</v>
      </c>
      <c r="R562" s="239" t="s">
        <v>201</v>
      </c>
      <c r="S562" s="239" t="s">
        <v>127</v>
      </c>
      <c r="T562" s="240" t="s">
        <v>127</v>
      </c>
      <c r="U562" s="222">
        <v>0</v>
      </c>
      <c r="V562" s="222">
        <f>ROUND(E562*U562,2)</f>
        <v>0</v>
      </c>
      <c r="W562" s="222"/>
      <c r="X562" s="213"/>
      <c r="Y562" s="213"/>
      <c r="Z562" s="213"/>
      <c r="AA562" s="213"/>
      <c r="AB562" s="213"/>
      <c r="AC562" s="213"/>
      <c r="AD562" s="213"/>
      <c r="AE562" s="213"/>
      <c r="AF562" s="213"/>
      <c r="AG562" s="213" t="s">
        <v>128</v>
      </c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">
      <c r="A563" s="220"/>
      <c r="B563" s="221"/>
      <c r="C563" s="249" t="s">
        <v>555</v>
      </c>
      <c r="D563" s="223"/>
      <c r="E563" s="224">
        <v>0.44457000000000002</v>
      </c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13"/>
      <c r="Y563" s="213"/>
      <c r="Z563" s="213"/>
      <c r="AA563" s="213"/>
      <c r="AB563" s="213"/>
      <c r="AC563" s="213"/>
      <c r="AD563" s="213"/>
      <c r="AE563" s="213"/>
      <c r="AF563" s="213"/>
      <c r="AG563" s="213" t="s">
        <v>130</v>
      </c>
      <c r="AH563" s="213">
        <v>0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2">
      <c r="A564" s="220"/>
      <c r="B564" s="221"/>
      <c r="C564" s="249" t="s">
        <v>556</v>
      </c>
      <c r="D564" s="223"/>
      <c r="E564" s="224">
        <v>0.42177000000000003</v>
      </c>
      <c r="F564" s="222"/>
      <c r="G564" s="222"/>
      <c r="H564" s="222"/>
      <c r="I564" s="222"/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13"/>
      <c r="Y564" s="213"/>
      <c r="Z564" s="213"/>
      <c r="AA564" s="213"/>
      <c r="AB564" s="213"/>
      <c r="AC564" s="213"/>
      <c r="AD564" s="213"/>
      <c r="AE564" s="213"/>
      <c r="AF564" s="213"/>
      <c r="AG564" s="213" t="s">
        <v>130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">
      <c r="A565" s="220"/>
      <c r="B565" s="221"/>
      <c r="C565" s="249" t="s">
        <v>557</v>
      </c>
      <c r="D565" s="223"/>
      <c r="E565" s="224">
        <v>2.4695400000000003</v>
      </c>
      <c r="F565" s="222"/>
      <c r="G565" s="222"/>
      <c r="H565" s="222"/>
      <c r="I565" s="222"/>
      <c r="J565" s="222"/>
      <c r="K565" s="222"/>
      <c r="L565" s="222"/>
      <c r="M565" s="222"/>
      <c r="N565" s="222"/>
      <c r="O565" s="222"/>
      <c r="P565" s="222"/>
      <c r="Q565" s="222"/>
      <c r="R565" s="222"/>
      <c r="S565" s="222"/>
      <c r="T565" s="222"/>
      <c r="U565" s="222"/>
      <c r="V565" s="222"/>
      <c r="W565" s="222"/>
      <c r="X565" s="213"/>
      <c r="Y565" s="213"/>
      <c r="Z565" s="213"/>
      <c r="AA565" s="213"/>
      <c r="AB565" s="213"/>
      <c r="AC565" s="213"/>
      <c r="AD565" s="213"/>
      <c r="AE565" s="213"/>
      <c r="AF565" s="213"/>
      <c r="AG565" s="213" t="s">
        <v>130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1" x14ac:dyDescent="0.2">
      <c r="A566" s="220"/>
      <c r="B566" s="221"/>
      <c r="C566" s="249" t="s">
        <v>558</v>
      </c>
      <c r="D566" s="223"/>
      <c r="E566" s="224">
        <v>0.59283000000000008</v>
      </c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13"/>
      <c r="Y566" s="213"/>
      <c r="Z566" s="213"/>
      <c r="AA566" s="213"/>
      <c r="AB566" s="213"/>
      <c r="AC566" s="213"/>
      <c r="AD566" s="213"/>
      <c r="AE566" s="213"/>
      <c r="AF566" s="213"/>
      <c r="AG566" s="213" t="s">
        <v>130</v>
      </c>
      <c r="AH566" s="213">
        <v>0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1" x14ac:dyDescent="0.2">
      <c r="A567" s="220"/>
      <c r="B567" s="221"/>
      <c r="C567" s="251"/>
      <c r="D567" s="241"/>
      <c r="E567" s="241"/>
      <c r="F567" s="241"/>
      <c r="G567" s="241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13"/>
      <c r="Y567" s="213"/>
      <c r="Z567" s="213"/>
      <c r="AA567" s="213"/>
      <c r="AB567" s="213"/>
      <c r="AC567" s="213"/>
      <c r="AD567" s="213"/>
      <c r="AE567" s="213"/>
      <c r="AF567" s="213"/>
      <c r="AG567" s="213" t="s">
        <v>160</v>
      </c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">
      <c r="A568" s="234">
        <v>76</v>
      </c>
      <c r="B568" s="235" t="s">
        <v>559</v>
      </c>
      <c r="C568" s="248" t="s">
        <v>560</v>
      </c>
      <c r="D568" s="236" t="s">
        <v>288</v>
      </c>
      <c r="E568" s="237">
        <v>5.0168200000000001</v>
      </c>
      <c r="F568" s="238"/>
      <c r="G568" s="239">
        <f>ROUND(E568*F568,2)</f>
        <v>0</v>
      </c>
      <c r="H568" s="238"/>
      <c r="I568" s="239">
        <f>ROUND(E568*H568,2)</f>
        <v>0</v>
      </c>
      <c r="J568" s="238"/>
      <c r="K568" s="239">
        <f>ROUND(E568*J568,2)</f>
        <v>0</v>
      </c>
      <c r="L568" s="239">
        <v>21</v>
      </c>
      <c r="M568" s="239">
        <f>G568*(1+L568/100)</f>
        <v>0</v>
      </c>
      <c r="N568" s="239">
        <v>0</v>
      </c>
      <c r="O568" s="239">
        <f>ROUND(E568*N568,2)</f>
        <v>0</v>
      </c>
      <c r="P568" s="239">
        <v>0</v>
      </c>
      <c r="Q568" s="239">
        <f>ROUND(E568*P568,2)</f>
        <v>0</v>
      </c>
      <c r="R568" s="239"/>
      <c r="S568" s="239" t="s">
        <v>127</v>
      </c>
      <c r="T568" s="240" t="s">
        <v>127</v>
      </c>
      <c r="U568" s="222">
        <v>2.6120000000000001</v>
      </c>
      <c r="V568" s="222">
        <f>ROUND(E568*U568,2)</f>
        <v>13.1</v>
      </c>
      <c r="W568" s="222"/>
      <c r="X568" s="213"/>
      <c r="Y568" s="213"/>
      <c r="Z568" s="213"/>
      <c r="AA568" s="213"/>
      <c r="AB568" s="213"/>
      <c r="AC568" s="213"/>
      <c r="AD568" s="213"/>
      <c r="AE568" s="213"/>
      <c r="AF568" s="213"/>
      <c r="AG568" s="213" t="s">
        <v>561</v>
      </c>
      <c r="AH568" s="213"/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">
      <c r="A569" s="220"/>
      <c r="B569" s="221"/>
      <c r="C569" s="249" t="s">
        <v>562</v>
      </c>
      <c r="D569" s="223"/>
      <c r="E569" s="224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13"/>
      <c r="Y569" s="213"/>
      <c r="Z569" s="213"/>
      <c r="AA569" s="213"/>
      <c r="AB569" s="213"/>
      <c r="AC569" s="213"/>
      <c r="AD569" s="213"/>
      <c r="AE569" s="213"/>
      <c r="AF569" s="213"/>
      <c r="AG569" s="213" t="s">
        <v>130</v>
      </c>
      <c r="AH569" s="213">
        <v>0</v>
      </c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">
      <c r="A570" s="220"/>
      <c r="B570" s="221"/>
      <c r="C570" s="249" t="s">
        <v>563</v>
      </c>
      <c r="D570" s="223"/>
      <c r="E570" s="224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13"/>
      <c r="Y570" s="213"/>
      <c r="Z570" s="213"/>
      <c r="AA570" s="213"/>
      <c r="AB570" s="213"/>
      <c r="AC570" s="213"/>
      <c r="AD570" s="213"/>
      <c r="AE570" s="213"/>
      <c r="AF570" s="213"/>
      <c r="AG570" s="213" t="s">
        <v>130</v>
      </c>
      <c r="AH570" s="213">
        <v>0</v>
      </c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49" t="s">
        <v>564</v>
      </c>
      <c r="D571" s="223"/>
      <c r="E571" s="224">
        <v>5.0168200000000001</v>
      </c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13"/>
      <c r="Y571" s="213"/>
      <c r="Z571" s="213"/>
      <c r="AA571" s="213"/>
      <c r="AB571" s="213"/>
      <c r="AC571" s="213"/>
      <c r="AD571" s="213"/>
      <c r="AE571" s="213"/>
      <c r="AF571" s="213"/>
      <c r="AG571" s="213" t="s">
        <v>130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">
      <c r="A572" s="220"/>
      <c r="B572" s="221"/>
      <c r="C572" s="251"/>
      <c r="D572" s="241"/>
      <c r="E572" s="241"/>
      <c r="F572" s="241"/>
      <c r="G572" s="241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13"/>
      <c r="Y572" s="213"/>
      <c r="Z572" s="213"/>
      <c r="AA572" s="213"/>
      <c r="AB572" s="213"/>
      <c r="AC572" s="213"/>
      <c r="AD572" s="213"/>
      <c r="AE572" s="213"/>
      <c r="AF572" s="213"/>
      <c r="AG572" s="213" t="s">
        <v>160</v>
      </c>
      <c r="AH572" s="213"/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1" x14ac:dyDescent="0.2">
      <c r="A573" s="234">
        <v>77</v>
      </c>
      <c r="B573" s="235" t="s">
        <v>565</v>
      </c>
      <c r="C573" s="248" t="s">
        <v>566</v>
      </c>
      <c r="D573" s="236" t="s">
        <v>288</v>
      </c>
      <c r="E573" s="237">
        <v>5.0168200000000001</v>
      </c>
      <c r="F573" s="238"/>
      <c r="G573" s="239">
        <f>ROUND(E573*F573,2)</f>
        <v>0</v>
      </c>
      <c r="H573" s="238"/>
      <c r="I573" s="239">
        <f>ROUND(E573*H573,2)</f>
        <v>0</v>
      </c>
      <c r="J573" s="238"/>
      <c r="K573" s="239">
        <f>ROUND(E573*J573,2)</f>
        <v>0</v>
      </c>
      <c r="L573" s="239">
        <v>21</v>
      </c>
      <c r="M573" s="239">
        <f>G573*(1+L573/100)</f>
        <v>0</v>
      </c>
      <c r="N573" s="239">
        <v>0</v>
      </c>
      <c r="O573" s="239">
        <f>ROUND(E573*N573,2)</f>
        <v>0</v>
      </c>
      <c r="P573" s="239">
        <v>0</v>
      </c>
      <c r="Q573" s="239">
        <f>ROUND(E573*P573,2)</f>
        <v>0</v>
      </c>
      <c r="R573" s="239" t="s">
        <v>201</v>
      </c>
      <c r="S573" s="239" t="s">
        <v>127</v>
      </c>
      <c r="T573" s="240" t="s">
        <v>127</v>
      </c>
      <c r="U573" s="222">
        <v>0.49000000000000005</v>
      </c>
      <c r="V573" s="222">
        <f>ROUND(E573*U573,2)</f>
        <v>2.46</v>
      </c>
      <c r="W573" s="222"/>
      <c r="X573" s="213"/>
      <c r="Y573" s="213"/>
      <c r="Z573" s="213"/>
      <c r="AA573" s="213"/>
      <c r="AB573" s="213"/>
      <c r="AC573" s="213"/>
      <c r="AD573" s="213"/>
      <c r="AE573" s="213"/>
      <c r="AF573" s="213"/>
      <c r="AG573" s="213" t="s">
        <v>561</v>
      </c>
      <c r="AH573" s="213"/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 x14ac:dyDescent="0.2">
      <c r="A574" s="220"/>
      <c r="B574" s="221"/>
      <c r="C574" s="254" t="s">
        <v>567</v>
      </c>
      <c r="D574" s="245"/>
      <c r="E574" s="245"/>
      <c r="F574" s="245"/>
      <c r="G574" s="245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13"/>
      <c r="Y574" s="213"/>
      <c r="Z574" s="213"/>
      <c r="AA574" s="213"/>
      <c r="AB574" s="213"/>
      <c r="AC574" s="213"/>
      <c r="AD574" s="213"/>
      <c r="AE574" s="213"/>
      <c r="AF574" s="213"/>
      <c r="AG574" s="213" t="s">
        <v>568</v>
      </c>
      <c r="AH574" s="213"/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 x14ac:dyDescent="0.2">
      <c r="A575" s="220"/>
      <c r="B575" s="221"/>
      <c r="C575" s="249" t="s">
        <v>562</v>
      </c>
      <c r="D575" s="223"/>
      <c r="E575" s="224"/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/>
      <c r="S575" s="222"/>
      <c r="T575" s="222"/>
      <c r="U575" s="222"/>
      <c r="V575" s="222"/>
      <c r="W575" s="222"/>
      <c r="X575" s="213"/>
      <c r="Y575" s="213"/>
      <c r="Z575" s="213"/>
      <c r="AA575" s="213"/>
      <c r="AB575" s="213"/>
      <c r="AC575" s="213"/>
      <c r="AD575" s="213"/>
      <c r="AE575" s="213"/>
      <c r="AF575" s="213"/>
      <c r="AG575" s="213" t="s">
        <v>130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">
      <c r="A576" s="220"/>
      <c r="B576" s="221"/>
      <c r="C576" s="249" t="s">
        <v>563</v>
      </c>
      <c r="D576" s="223"/>
      <c r="E576" s="224"/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13"/>
      <c r="Y576" s="213"/>
      <c r="Z576" s="213"/>
      <c r="AA576" s="213"/>
      <c r="AB576" s="213"/>
      <c r="AC576" s="213"/>
      <c r="AD576" s="213"/>
      <c r="AE576" s="213"/>
      <c r="AF576" s="213"/>
      <c r="AG576" s="213" t="s">
        <v>130</v>
      </c>
      <c r="AH576" s="213">
        <v>0</v>
      </c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">
      <c r="A577" s="220"/>
      <c r="B577" s="221"/>
      <c r="C577" s="249" t="s">
        <v>564</v>
      </c>
      <c r="D577" s="223"/>
      <c r="E577" s="224">
        <v>5.0168200000000001</v>
      </c>
      <c r="F577" s="222"/>
      <c r="G577" s="222"/>
      <c r="H577" s="222"/>
      <c r="I577" s="222"/>
      <c r="J577" s="222"/>
      <c r="K577" s="222"/>
      <c r="L577" s="222"/>
      <c r="M577" s="222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13"/>
      <c r="Y577" s="213"/>
      <c r="Z577" s="213"/>
      <c r="AA577" s="213"/>
      <c r="AB577" s="213"/>
      <c r="AC577" s="213"/>
      <c r="AD577" s="213"/>
      <c r="AE577" s="213"/>
      <c r="AF577" s="213"/>
      <c r="AG577" s="213" t="s">
        <v>130</v>
      </c>
      <c r="AH577" s="213">
        <v>0</v>
      </c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 x14ac:dyDescent="0.2">
      <c r="A578" s="220"/>
      <c r="B578" s="221"/>
      <c r="C578" s="251"/>
      <c r="D578" s="241"/>
      <c r="E578" s="241"/>
      <c r="F578" s="241"/>
      <c r="G578" s="241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/>
      <c r="S578" s="222"/>
      <c r="T578" s="222"/>
      <c r="U578" s="222"/>
      <c r="V578" s="222"/>
      <c r="W578" s="222"/>
      <c r="X578" s="213"/>
      <c r="Y578" s="213"/>
      <c r="Z578" s="213"/>
      <c r="AA578" s="213"/>
      <c r="AB578" s="213"/>
      <c r="AC578" s="213"/>
      <c r="AD578" s="213"/>
      <c r="AE578" s="213"/>
      <c r="AF578" s="213"/>
      <c r="AG578" s="213" t="s">
        <v>160</v>
      </c>
      <c r="AH578" s="213"/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1" x14ac:dyDescent="0.2">
      <c r="A579" s="234">
        <v>78</v>
      </c>
      <c r="B579" s="235" t="s">
        <v>569</v>
      </c>
      <c r="C579" s="248" t="s">
        <v>570</v>
      </c>
      <c r="D579" s="236" t="s">
        <v>288</v>
      </c>
      <c r="E579" s="237">
        <v>100.33645000000001</v>
      </c>
      <c r="F579" s="238"/>
      <c r="G579" s="239">
        <f>ROUND(E579*F579,2)</f>
        <v>0</v>
      </c>
      <c r="H579" s="238"/>
      <c r="I579" s="239">
        <f>ROUND(E579*H579,2)</f>
        <v>0</v>
      </c>
      <c r="J579" s="238"/>
      <c r="K579" s="239">
        <f>ROUND(E579*J579,2)</f>
        <v>0</v>
      </c>
      <c r="L579" s="239">
        <v>21</v>
      </c>
      <c r="M579" s="239">
        <f>G579*(1+L579/100)</f>
        <v>0</v>
      </c>
      <c r="N579" s="239">
        <v>0</v>
      </c>
      <c r="O579" s="239">
        <f>ROUND(E579*N579,2)</f>
        <v>0</v>
      </c>
      <c r="P579" s="239">
        <v>0</v>
      </c>
      <c r="Q579" s="239">
        <f>ROUND(E579*P579,2)</f>
        <v>0</v>
      </c>
      <c r="R579" s="239" t="s">
        <v>201</v>
      </c>
      <c r="S579" s="239" t="s">
        <v>127</v>
      </c>
      <c r="T579" s="240" t="s">
        <v>127</v>
      </c>
      <c r="U579" s="222">
        <v>0</v>
      </c>
      <c r="V579" s="222">
        <f>ROUND(E579*U579,2)</f>
        <v>0</v>
      </c>
      <c r="W579" s="222"/>
      <c r="X579" s="213"/>
      <c r="Y579" s="213"/>
      <c r="Z579" s="213"/>
      <c r="AA579" s="213"/>
      <c r="AB579" s="213"/>
      <c r="AC579" s="213"/>
      <c r="AD579" s="213"/>
      <c r="AE579" s="213"/>
      <c r="AF579" s="213"/>
      <c r="AG579" s="213" t="s">
        <v>561</v>
      </c>
      <c r="AH579" s="213"/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20"/>
      <c r="B580" s="221"/>
      <c r="C580" s="249" t="s">
        <v>562</v>
      </c>
      <c r="D580" s="223"/>
      <c r="E580" s="224"/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13"/>
      <c r="Y580" s="213"/>
      <c r="Z580" s="213"/>
      <c r="AA580" s="213"/>
      <c r="AB580" s="213"/>
      <c r="AC580" s="213"/>
      <c r="AD580" s="213"/>
      <c r="AE580" s="213"/>
      <c r="AF580" s="213"/>
      <c r="AG580" s="213" t="s">
        <v>130</v>
      </c>
      <c r="AH580" s="213">
        <v>0</v>
      </c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1" x14ac:dyDescent="0.2">
      <c r="A581" s="220"/>
      <c r="B581" s="221"/>
      <c r="C581" s="249" t="s">
        <v>563</v>
      </c>
      <c r="D581" s="223"/>
      <c r="E581" s="224"/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2"/>
      <c r="Q581" s="222"/>
      <c r="R581" s="222"/>
      <c r="S581" s="222"/>
      <c r="T581" s="222"/>
      <c r="U581" s="222"/>
      <c r="V581" s="222"/>
      <c r="W581" s="222"/>
      <c r="X581" s="213"/>
      <c r="Y581" s="213"/>
      <c r="Z581" s="213"/>
      <c r="AA581" s="213"/>
      <c r="AB581" s="213"/>
      <c r="AC581" s="213"/>
      <c r="AD581" s="213"/>
      <c r="AE581" s="213"/>
      <c r="AF581" s="213"/>
      <c r="AG581" s="213" t="s">
        <v>130</v>
      </c>
      <c r="AH581" s="213">
        <v>0</v>
      </c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 x14ac:dyDescent="0.2">
      <c r="A582" s="220"/>
      <c r="B582" s="221"/>
      <c r="C582" s="249" t="s">
        <v>571</v>
      </c>
      <c r="D582" s="223"/>
      <c r="E582" s="224">
        <v>100.33645000000001</v>
      </c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13"/>
      <c r="Y582" s="213"/>
      <c r="Z582" s="213"/>
      <c r="AA582" s="213"/>
      <c r="AB582" s="213"/>
      <c r="AC582" s="213"/>
      <c r="AD582" s="213"/>
      <c r="AE582" s="213"/>
      <c r="AF582" s="213"/>
      <c r="AG582" s="213" t="s">
        <v>130</v>
      </c>
      <c r="AH582" s="213">
        <v>0</v>
      </c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20"/>
      <c r="B583" s="221"/>
      <c r="C583" s="251"/>
      <c r="D583" s="241"/>
      <c r="E583" s="241"/>
      <c r="F583" s="241"/>
      <c r="G583" s="241"/>
      <c r="H583" s="222"/>
      <c r="I583" s="222"/>
      <c r="J583" s="222"/>
      <c r="K583" s="222"/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  <c r="X583" s="213"/>
      <c r="Y583" s="213"/>
      <c r="Z583" s="213"/>
      <c r="AA583" s="213"/>
      <c r="AB583" s="213"/>
      <c r="AC583" s="213"/>
      <c r="AD583" s="213"/>
      <c r="AE583" s="213"/>
      <c r="AF583" s="213"/>
      <c r="AG583" s="213" t="s">
        <v>160</v>
      </c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x14ac:dyDescent="0.2">
      <c r="A584" s="228" t="s">
        <v>121</v>
      </c>
      <c r="B584" s="229" t="s">
        <v>94</v>
      </c>
      <c r="C584" s="247" t="s">
        <v>27</v>
      </c>
      <c r="D584" s="230"/>
      <c r="E584" s="231"/>
      <c r="F584" s="232"/>
      <c r="G584" s="232">
        <f>SUMIF(AG585:AG588,"&lt;&gt;NOR",G585:G588)</f>
        <v>0</v>
      </c>
      <c r="H584" s="232"/>
      <c r="I584" s="232">
        <f>SUM(I585:I588)</f>
        <v>0</v>
      </c>
      <c r="J584" s="232"/>
      <c r="K584" s="232">
        <f>SUM(K585:K588)</f>
        <v>0</v>
      </c>
      <c r="L584" s="232"/>
      <c r="M584" s="232">
        <f>SUM(M585:M588)</f>
        <v>0</v>
      </c>
      <c r="N584" s="232"/>
      <c r="O584" s="232">
        <f>SUM(O585:O588)</f>
        <v>0</v>
      </c>
      <c r="P584" s="232"/>
      <c r="Q584" s="232">
        <f>SUM(Q585:Q588)</f>
        <v>0</v>
      </c>
      <c r="R584" s="232"/>
      <c r="S584" s="232"/>
      <c r="T584" s="233"/>
      <c r="U584" s="227"/>
      <c r="V584" s="227">
        <f>SUM(V585:V588)</f>
        <v>0</v>
      </c>
      <c r="W584" s="227"/>
      <c r="AG584" t="s">
        <v>122</v>
      </c>
    </row>
    <row r="585" spans="1:60" outlineLevel="1" x14ac:dyDescent="0.2">
      <c r="A585" s="234">
        <v>79</v>
      </c>
      <c r="B585" s="235" t="s">
        <v>572</v>
      </c>
      <c r="C585" s="248" t="s">
        <v>573</v>
      </c>
      <c r="D585" s="236" t="s">
        <v>574</v>
      </c>
      <c r="E585" s="237">
        <v>1</v>
      </c>
      <c r="F585" s="238"/>
      <c r="G585" s="239">
        <f>ROUND(E585*F585,2)</f>
        <v>0</v>
      </c>
      <c r="H585" s="238"/>
      <c r="I585" s="239">
        <f>ROUND(E585*H585,2)</f>
        <v>0</v>
      </c>
      <c r="J585" s="238"/>
      <c r="K585" s="239">
        <f>ROUND(E585*J585,2)</f>
        <v>0</v>
      </c>
      <c r="L585" s="239">
        <v>21</v>
      </c>
      <c r="M585" s="239">
        <f>G585*(1+L585/100)</f>
        <v>0</v>
      </c>
      <c r="N585" s="239">
        <v>0</v>
      </c>
      <c r="O585" s="239">
        <f>ROUND(E585*N585,2)</f>
        <v>0</v>
      </c>
      <c r="P585" s="239">
        <v>0</v>
      </c>
      <c r="Q585" s="239">
        <f>ROUND(E585*P585,2)</f>
        <v>0</v>
      </c>
      <c r="R585" s="239"/>
      <c r="S585" s="239" t="s">
        <v>127</v>
      </c>
      <c r="T585" s="240" t="s">
        <v>188</v>
      </c>
      <c r="U585" s="222">
        <v>0</v>
      </c>
      <c r="V585" s="222">
        <f>ROUND(E585*U585,2)</f>
        <v>0</v>
      </c>
      <c r="W585" s="222"/>
      <c r="X585" s="213"/>
      <c r="Y585" s="213"/>
      <c r="Z585" s="213"/>
      <c r="AA585" s="213"/>
      <c r="AB585" s="213"/>
      <c r="AC585" s="213"/>
      <c r="AD585" s="213"/>
      <c r="AE585" s="213"/>
      <c r="AF585" s="213"/>
      <c r="AG585" s="213" t="s">
        <v>575</v>
      </c>
      <c r="AH585" s="213"/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 x14ac:dyDescent="0.2">
      <c r="A586" s="220"/>
      <c r="B586" s="221"/>
      <c r="C586" s="253"/>
      <c r="D586" s="244"/>
      <c r="E586" s="244"/>
      <c r="F586" s="244"/>
      <c r="G586" s="244"/>
      <c r="H586" s="222"/>
      <c r="I586" s="222"/>
      <c r="J586" s="222"/>
      <c r="K586" s="22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13"/>
      <c r="Y586" s="213"/>
      <c r="Z586" s="213"/>
      <c r="AA586" s="213"/>
      <c r="AB586" s="213"/>
      <c r="AC586" s="213"/>
      <c r="AD586" s="213"/>
      <c r="AE586" s="213"/>
      <c r="AF586" s="213"/>
      <c r="AG586" s="213" t="s">
        <v>160</v>
      </c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1" x14ac:dyDescent="0.2">
      <c r="A587" s="234">
        <v>80</v>
      </c>
      <c r="B587" s="235" t="s">
        <v>576</v>
      </c>
      <c r="C587" s="248" t="s">
        <v>577</v>
      </c>
      <c r="D587" s="236" t="s">
        <v>574</v>
      </c>
      <c r="E587" s="237">
        <v>1</v>
      </c>
      <c r="F587" s="238"/>
      <c r="G587" s="239">
        <f>ROUND(E587*F587,2)</f>
        <v>0</v>
      </c>
      <c r="H587" s="238"/>
      <c r="I587" s="239">
        <f>ROUND(E587*H587,2)</f>
        <v>0</v>
      </c>
      <c r="J587" s="238"/>
      <c r="K587" s="239">
        <f>ROUND(E587*J587,2)</f>
        <v>0</v>
      </c>
      <c r="L587" s="239">
        <v>21</v>
      </c>
      <c r="M587" s="239">
        <f>G587*(1+L587/100)</f>
        <v>0</v>
      </c>
      <c r="N587" s="239">
        <v>0</v>
      </c>
      <c r="O587" s="239">
        <f>ROUND(E587*N587,2)</f>
        <v>0</v>
      </c>
      <c r="P587" s="239">
        <v>0</v>
      </c>
      <c r="Q587" s="239">
        <f>ROUND(E587*P587,2)</f>
        <v>0</v>
      </c>
      <c r="R587" s="239"/>
      <c r="S587" s="239" t="s">
        <v>127</v>
      </c>
      <c r="T587" s="240" t="s">
        <v>188</v>
      </c>
      <c r="U587" s="222">
        <v>0</v>
      </c>
      <c r="V587" s="222">
        <f>ROUND(E587*U587,2)</f>
        <v>0</v>
      </c>
      <c r="W587" s="222"/>
      <c r="X587" s="213"/>
      <c r="Y587" s="213"/>
      <c r="Z587" s="213"/>
      <c r="AA587" s="213"/>
      <c r="AB587" s="213"/>
      <c r="AC587" s="213"/>
      <c r="AD587" s="213"/>
      <c r="AE587" s="213"/>
      <c r="AF587" s="213"/>
      <c r="AG587" s="213" t="s">
        <v>578</v>
      </c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">
      <c r="A588" s="220"/>
      <c r="B588" s="221"/>
      <c r="C588" s="253"/>
      <c r="D588" s="244"/>
      <c r="E588" s="244"/>
      <c r="F588" s="244"/>
      <c r="G588" s="244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13"/>
      <c r="Y588" s="213"/>
      <c r="Z588" s="213"/>
      <c r="AA588" s="213"/>
      <c r="AB588" s="213"/>
      <c r="AC588" s="213"/>
      <c r="AD588" s="213"/>
      <c r="AE588" s="213"/>
      <c r="AF588" s="213"/>
      <c r="AG588" s="213" t="s">
        <v>160</v>
      </c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x14ac:dyDescent="0.2">
      <c r="A589" s="5"/>
      <c r="B589" s="6"/>
      <c r="C589" s="255"/>
      <c r="D589" s="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AE589">
        <v>15</v>
      </c>
      <c r="AF589">
        <v>21</v>
      </c>
    </row>
    <row r="590" spans="1:60" x14ac:dyDescent="0.2">
      <c r="A590" s="216"/>
      <c r="B590" s="217" t="s">
        <v>29</v>
      </c>
      <c r="C590" s="256"/>
      <c r="D590" s="218"/>
      <c r="E590" s="219"/>
      <c r="F590" s="219"/>
      <c r="G590" s="246">
        <f>G8+G56+G94+G99+G215+G222+G281+G440+G448+G460+G473+G492+G528+G558+G584</f>
        <v>0</v>
      </c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AE590">
        <f>SUMIF(L7:L588,AE589,G7:G588)</f>
        <v>0</v>
      </c>
      <c r="AF590">
        <f>SUMIF(L7:L588,AF589,G7:G588)</f>
        <v>0</v>
      </c>
      <c r="AG590" t="s">
        <v>579</v>
      </c>
    </row>
    <row r="591" spans="1:60" x14ac:dyDescent="0.2">
      <c r="C591" s="257"/>
      <c r="D591" s="197"/>
      <c r="AG591" t="s">
        <v>580</v>
      </c>
    </row>
    <row r="592" spans="1:60" x14ac:dyDescent="0.2">
      <c r="D592" s="197"/>
    </row>
    <row r="593" spans="4:4" x14ac:dyDescent="0.2">
      <c r="D593" s="197"/>
    </row>
    <row r="594" spans="4:4" x14ac:dyDescent="0.2">
      <c r="D594" s="197"/>
    </row>
    <row r="595" spans="4:4" x14ac:dyDescent="0.2">
      <c r="D595" s="197"/>
    </row>
    <row r="596" spans="4:4" x14ac:dyDescent="0.2">
      <c r="D596" s="197"/>
    </row>
    <row r="597" spans="4:4" x14ac:dyDescent="0.2">
      <c r="D597" s="197"/>
    </row>
    <row r="598" spans="4:4" x14ac:dyDescent="0.2">
      <c r="D598" s="197"/>
    </row>
    <row r="599" spans="4:4" x14ac:dyDescent="0.2">
      <c r="D599" s="197"/>
    </row>
    <row r="600" spans="4:4" x14ac:dyDescent="0.2">
      <c r="D600" s="197"/>
    </row>
    <row r="601" spans="4:4" x14ac:dyDescent="0.2">
      <c r="D601" s="197"/>
    </row>
    <row r="602" spans="4:4" x14ac:dyDescent="0.2">
      <c r="D602" s="197"/>
    </row>
    <row r="603" spans="4:4" x14ac:dyDescent="0.2">
      <c r="D603" s="197"/>
    </row>
    <row r="604" spans="4:4" x14ac:dyDescent="0.2">
      <c r="D604" s="197"/>
    </row>
    <row r="605" spans="4:4" x14ac:dyDescent="0.2">
      <c r="D605" s="197"/>
    </row>
    <row r="606" spans="4:4" x14ac:dyDescent="0.2">
      <c r="D606" s="197"/>
    </row>
    <row r="607" spans="4:4" x14ac:dyDescent="0.2">
      <c r="D607" s="197"/>
    </row>
    <row r="608" spans="4:4" x14ac:dyDescent="0.2">
      <c r="D608" s="197"/>
    </row>
    <row r="609" spans="4:4" x14ac:dyDescent="0.2">
      <c r="D609" s="197"/>
    </row>
    <row r="610" spans="4:4" x14ac:dyDescent="0.2">
      <c r="D610" s="197"/>
    </row>
    <row r="611" spans="4:4" x14ac:dyDescent="0.2">
      <c r="D611" s="197"/>
    </row>
    <row r="612" spans="4:4" x14ac:dyDescent="0.2">
      <c r="D612" s="197"/>
    </row>
    <row r="613" spans="4:4" x14ac:dyDescent="0.2">
      <c r="D613" s="197"/>
    </row>
    <row r="614" spans="4:4" x14ac:dyDescent="0.2">
      <c r="D614" s="197"/>
    </row>
    <row r="615" spans="4:4" x14ac:dyDescent="0.2">
      <c r="D615" s="197"/>
    </row>
    <row r="616" spans="4:4" x14ac:dyDescent="0.2">
      <c r="D616" s="197"/>
    </row>
    <row r="617" spans="4:4" x14ac:dyDescent="0.2">
      <c r="D617" s="197"/>
    </row>
    <row r="618" spans="4:4" x14ac:dyDescent="0.2">
      <c r="D618" s="197"/>
    </row>
    <row r="619" spans="4:4" x14ac:dyDescent="0.2">
      <c r="D619" s="197"/>
    </row>
    <row r="620" spans="4:4" x14ac:dyDescent="0.2">
      <c r="D620" s="197"/>
    </row>
    <row r="621" spans="4:4" x14ac:dyDescent="0.2">
      <c r="D621" s="197"/>
    </row>
    <row r="622" spans="4:4" x14ac:dyDescent="0.2">
      <c r="D622" s="197"/>
    </row>
    <row r="623" spans="4:4" x14ac:dyDescent="0.2">
      <c r="D623" s="197"/>
    </row>
    <row r="624" spans="4:4" x14ac:dyDescent="0.2">
      <c r="D624" s="197"/>
    </row>
    <row r="625" spans="4:4" x14ac:dyDescent="0.2">
      <c r="D625" s="197"/>
    </row>
    <row r="626" spans="4:4" x14ac:dyDescent="0.2">
      <c r="D626" s="197"/>
    </row>
    <row r="627" spans="4:4" x14ac:dyDescent="0.2">
      <c r="D627" s="197"/>
    </row>
    <row r="628" spans="4:4" x14ac:dyDescent="0.2">
      <c r="D628" s="197"/>
    </row>
    <row r="629" spans="4:4" x14ac:dyDescent="0.2">
      <c r="D629" s="197"/>
    </row>
    <row r="630" spans="4:4" x14ac:dyDescent="0.2">
      <c r="D630" s="197"/>
    </row>
    <row r="631" spans="4:4" x14ac:dyDescent="0.2">
      <c r="D631" s="197"/>
    </row>
    <row r="632" spans="4:4" x14ac:dyDescent="0.2">
      <c r="D632" s="197"/>
    </row>
    <row r="633" spans="4:4" x14ac:dyDescent="0.2">
      <c r="D633" s="197"/>
    </row>
    <row r="634" spans="4:4" x14ac:dyDescent="0.2">
      <c r="D634" s="197"/>
    </row>
    <row r="635" spans="4:4" x14ac:dyDescent="0.2">
      <c r="D635" s="197"/>
    </row>
    <row r="636" spans="4:4" x14ac:dyDescent="0.2">
      <c r="D636" s="197"/>
    </row>
    <row r="637" spans="4:4" x14ac:dyDescent="0.2">
      <c r="D637" s="197"/>
    </row>
    <row r="638" spans="4:4" x14ac:dyDescent="0.2">
      <c r="D638" s="197"/>
    </row>
    <row r="639" spans="4:4" x14ac:dyDescent="0.2">
      <c r="D639" s="197"/>
    </row>
    <row r="640" spans="4:4" x14ac:dyDescent="0.2">
      <c r="D640" s="197"/>
    </row>
    <row r="641" spans="4:4" x14ac:dyDescent="0.2">
      <c r="D641" s="197"/>
    </row>
    <row r="642" spans="4:4" x14ac:dyDescent="0.2">
      <c r="D642" s="197"/>
    </row>
    <row r="643" spans="4:4" x14ac:dyDescent="0.2">
      <c r="D643" s="197"/>
    </row>
    <row r="644" spans="4:4" x14ac:dyDescent="0.2">
      <c r="D644" s="197"/>
    </row>
    <row r="645" spans="4:4" x14ac:dyDescent="0.2">
      <c r="D645" s="197"/>
    </row>
    <row r="646" spans="4:4" x14ac:dyDescent="0.2">
      <c r="D646" s="197"/>
    </row>
    <row r="647" spans="4:4" x14ac:dyDescent="0.2">
      <c r="D647" s="197"/>
    </row>
    <row r="648" spans="4:4" x14ac:dyDescent="0.2">
      <c r="D648" s="197"/>
    </row>
    <row r="649" spans="4:4" x14ac:dyDescent="0.2">
      <c r="D649" s="197"/>
    </row>
    <row r="650" spans="4:4" x14ac:dyDescent="0.2">
      <c r="D650" s="197"/>
    </row>
    <row r="651" spans="4:4" x14ac:dyDescent="0.2">
      <c r="D651" s="197"/>
    </row>
    <row r="652" spans="4:4" x14ac:dyDescent="0.2">
      <c r="D652" s="197"/>
    </row>
    <row r="653" spans="4:4" x14ac:dyDescent="0.2">
      <c r="D653" s="197"/>
    </row>
    <row r="654" spans="4:4" x14ac:dyDescent="0.2">
      <c r="D654" s="197"/>
    </row>
    <row r="655" spans="4:4" x14ac:dyDescent="0.2">
      <c r="D655" s="197"/>
    </row>
    <row r="656" spans="4:4" x14ac:dyDescent="0.2">
      <c r="D656" s="197"/>
    </row>
    <row r="657" spans="4:4" x14ac:dyDescent="0.2">
      <c r="D657" s="197"/>
    </row>
    <row r="658" spans="4:4" x14ac:dyDescent="0.2">
      <c r="D658" s="197"/>
    </row>
    <row r="659" spans="4:4" x14ac:dyDescent="0.2">
      <c r="D659" s="197"/>
    </row>
    <row r="660" spans="4:4" x14ac:dyDescent="0.2">
      <c r="D660" s="197"/>
    </row>
    <row r="661" spans="4:4" x14ac:dyDescent="0.2">
      <c r="D661" s="197"/>
    </row>
    <row r="662" spans="4:4" x14ac:dyDescent="0.2">
      <c r="D662" s="197"/>
    </row>
    <row r="663" spans="4:4" x14ac:dyDescent="0.2">
      <c r="D663" s="197"/>
    </row>
    <row r="664" spans="4:4" x14ac:dyDescent="0.2">
      <c r="D664" s="197"/>
    </row>
    <row r="665" spans="4:4" x14ac:dyDescent="0.2">
      <c r="D665" s="197"/>
    </row>
    <row r="666" spans="4:4" x14ac:dyDescent="0.2">
      <c r="D666" s="197"/>
    </row>
    <row r="667" spans="4:4" x14ac:dyDescent="0.2">
      <c r="D667" s="197"/>
    </row>
    <row r="668" spans="4:4" x14ac:dyDescent="0.2">
      <c r="D668" s="197"/>
    </row>
    <row r="669" spans="4:4" x14ac:dyDescent="0.2">
      <c r="D669" s="197"/>
    </row>
    <row r="670" spans="4:4" x14ac:dyDescent="0.2">
      <c r="D670" s="197"/>
    </row>
    <row r="671" spans="4:4" x14ac:dyDescent="0.2">
      <c r="D671" s="197"/>
    </row>
    <row r="672" spans="4:4" x14ac:dyDescent="0.2">
      <c r="D672" s="197"/>
    </row>
    <row r="673" spans="4:4" x14ac:dyDescent="0.2">
      <c r="D673" s="197"/>
    </row>
    <row r="674" spans="4:4" x14ac:dyDescent="0.2">
      <c r="D674" s="197"/>
    </row>
    <row r="675" spans="4:4" x14ac:dyDescent="0.2">
      <c r="D675" s="197"/>
    </row>
    <row r="676" spans="4:4" x14ac:dyDescent="0.2">
      <c r="D676" s="197"/>
    </row>
    <row r="677" spans="4:4" x14ac:dyDescent="0.2">
      <c r="D677" s="197"/>
    </row>
    <row r="678" spans="4:4" x14ac:dyDescent="0.2">
      <c r="D678" s="197"/>
    </row>
    <row r="679" spans="4:4" x14ac:dyDescent="0.2">
      <c r="D679" s="197"/>
    </row>
    <row r="680" spans="4:4" x14ac:dyDescent="0.2">
      <c r="D680" s="197"/>
    </row>
    <row r="681" spans="4:4" x14ac:dyDescent="0.2">
      <c r="D681" s="197"/>
    </row>
    <row r="682" spans="4:4" x14ac:dyDescent="0.2">
      <c r="D682" s="197"/>
    </row>
    <row r="683" spans="4:4" x14ac:dyDescent="0.2">
      <c r="D683" s="197"/>
    </row>
    <row r="684" spans="4:4" x14ac:dyDescent="0.2">
      <c r="D684" s="197"/>
    </row>
    <row r="685" spans="4:4" x14ac:dyDescent="0.2">
      <c r="D685" s="197"/>
    </row>
    <row r="686" spans="4:4" x14ac:dyDescent="0.2">
      <c r="D686" s="197"/>
    </row>
    <row r="687" spans="4:4" x14ac:dyDescent="0.2">
      <c r="D687" s="197"/>
    </row>
    <row r="688" spans="4:4" x14ac:dyDescent="0.2">
      <c r="D688" s="197"/>
    </row>
    <row r="689" spans="4:4" x14ac:dyDescent="0.2">
      <c r="D689" s="197"/>
    </row>
    <row r="690" spans="4:4" x14ac:dyDescent="0.2">
      <c r="D690" s="197"/>
    </row>
    <row r="691" spans="4:4" x14ac:dyDescent="0.2">
      <c r="D691" s="197"/>
    </row>
    <row r="692" spans="4:4" x14ac:dyDescent="0.2">
      <c r="D692" s="197"/>
    </row>
    <row r="693" spans="4:4" x14ac:dyDescent="0.2">
      <c r="D693" s="197"/>
    </row>
    <row r="694" spans="4:4" x14ac:dyDescent="0.2">
      <c r="D694" s="197"/>
    </row>
    <row r="695" spans="4:4" x14ac:dyDescent="0.2">
      <c r="D695" s="197"/>
    </row>
    <row r="696" spans="4:4" x14ac:dyDescent="0.2">
      <c r="D696" s="197"/>
    </row>
    <row r="697" spans="4:4" x14ac:dyDescent="0.2">
      <c r="D697" s="197"/>
    </row>
    <row r="698" spans="4:4" x14ac:dyDescent="0.2">
      <c r="D698" s="197"/>
    </row>
    <row r="699" spans="4:4" x14ac:dyDescent="0.2">
      <c r="D699" s="197"/>
    </row>
    <row r="700" spans="4:4" x14ac:dyDescent="0.2">
      <c r="D700" s="197"/>
    </row>
    <row r="701" spans="4:4" x14ac:dyDescent="0.2">
      <c r="D701" s="197"/>
    </row>
    <row r="702" spans="4:4" x14ac:dyDescent="0.2">
      <c r="D702" s="197"/>
    </row>
    <row r="703" spans="4:4" x14ac:dyDescent="0.2">
      <c r="D703" s="197"/>
    </row>
    <row r="704" spans="4:4" x14ac:dyDescent="0.2">
      <c r="D704" s="197"/>
    </row>
    <row r="705" spans="4:4" x14ac:dyDescent="0.2">
      <c r="D705" s="197"/>
    </row>
    <row r="706" spans="4:4" x14ac:dyDescent="0.2">
      <c r="D706" s="197"/>
    </row>
    <row r="707" spans="4:4" x14ac:dyDescent="0.2">
      <c r="D707" s="197"/>
    </row>
    <row r="708" spans="4:4" x14ac:dyDescent="0.2">
      <c r="D708" s="197"/>
    </row>
    <row r="709" spans="4:4" x14ac:dyDescent="0.2">
      <c r="D709" s="197"/>
    </row>
    <row r="710" spans="4:4" x14ac:dyDescent="0.2">
      <c r="D710" s="197"/>
    </row>
    <row r="711" spans="4:4" x14ac:dyDescent="0.2">
      <c r="D711" s="197"/>
    </row>
    <row r="712" spans="4:4" x14ac:dyDescent="0.2">
      <c r="D712" s="197"/>
    </row>
    <row r="713" spans="4:4" x14ac:dyDescent="0.2">
      <c r="D713" s="197"/>
    </row>
    <row r="714" spans="4:4" x14ac:dyDescent="0.2">
      <c r="D714" s="197"/>
    </row>
    <row r="715" spans="4:4" x14ac:dyDescent="0.2">
      <c r="D715" s="197"/>
    </row>
    <row r="716" spans="4:4" x14ac:dyDescent="0.2">
      <c r="D716" s="197"/>
    </row>
    <row r="717" spans="4:4" x14ac:dyDescent="0.2">
      <c r="D717" s="197"/>
    </row>
    <row r="718" spans="4:4" x14ac:dyDescent="0.2">
      <c r="D718" s="197"/>
    </row>
    <row r="719" spans="4:4" x14ac:dyDescent="0.2">
      <c r="D719" s="197"/>
    </row>
    <row r="720" spans="4:4" x14ac:dyDescent="0.2">
      <c r="D720" s="197"/>
    </row>
    <row r="721" spans="4:4" x14ac:dyDescent="0.2">
      <c r="D721" s="197"/>
    </row>
    <row r="722" spans="4:4" x14ac:dyDescent="0.2">
      <c r="D722" s="197"/>
    </row>
    <row r="723" spans="4:4" x14ac:dyDescent="0.2">
      <c r="D723" s="197"/>
    </row>
    <row r="724" spans="4:4" x14ac:dyDescent="0.2">
      <c r="D724" s="197"/>
    </row>
    <row r="725" spans="4:4" x14ac:dyDescent="0.2">
      <c r="D725" s="197"/>
    </row>
    <row r="726" spans="4:4" x14ac:dyDescent="0.2">
      <c r="D726" s="197"/>
    </row>
    <row r="727" spans="4:4" x14ac:dyDescent="0.2">
      <c r="D727" s="197"/>
    </row>
    <row r="728" spans="4:4" x14ac:dyDescent="0.2">
      <c r="D728" s="197"/>
    </row>
    <row r="729" spans="4:4" x14ac:dyDescent="0.2">
      <c r="D729" s="197"/>
    </row>
    <row r="730" spans="4:4" x14ac:dyDescent="0.2">
      <c r="D730" s="197"/>
    </row>
    <row r="731" spans="4:4" x14ac:dyDescent="0.2">
      <c r="D731" s="197"/>
    </row>
    <row r="732" spans="4:4" x14ac:dyDescent="0.2">
      <c r="D732" s="197"/>
    </row>
    <row r="733" spans="4:4" x14ac:dyDescent="0.2">
      <c r="D733" s="197"/>
    </row>
    <row r="734" spans="4:4" x14ac:dyDescent="0.2">
      <c r="D734" s="197"/>
    </row>
    <row r="735" spans="4:4" x14ac:dyDescent="0.2">
      <c r="D735" s="197"/>
    </row>
    <row r="736" spans="4:4" x14ac:dyDescent="0.2">
      <c r="D736" s="197"/>
    </row>
    <row r="737" spans="4:4" x14ac:dyDescent="0.2">
      <c r="D737" s="197"/>
    </row>
    <row r="738" spans="4:4" x14ac:dyDescent="0.2">
      <c r="D738" s="197"/>
    </row>
    <row r="739" spans="4:4" x14ac:dyDescent="0.2">
      <c r="D739" s="197"/>
    </row>
    <row r="740" spans="4:4" x14ac:dyDescent="0.2">
      <c r="D740" s="197"/>
    </row>
    <row r="741" spans="4:4" x14ac:dyDescent="0.2">
      <c r="D741" s="197"/>
    </row>
    <row r="742" spans="4:4" x14ac:dyDescent="0.2">
      <c r="D742" s="197"/>
    </row>
    <row r="743" spans="4:4" x14ac:dyDescent="0.2">
      <c r="D743" s="197"/>
    </row>
    <row r="744" spans="4:4" x14ac:dyDescent="0.2">
      <c r="D744" s="197"/>
    </row>
    <row r="745" spans="4:4" x14ac:dyDescent="0.2">
      <c r="D745" s="197"/>
    </row>
    <row r="746" spans="4:4" x14ac:dyDescent="0.2">
      <c r="D746" s="197"/>
    </row>
    <row r="747" spans="4:4" x14ac:dyDescent="0.2">
      <c r="D747" s="197"/>
    </row>
    <row r="748" spans="4:4" x14ac:dyDescent="0.2">
      <c r="D748" s="197"/>
    </row>
    <row r="749" spans="4:4" x14ac:dyDescent="0.2">
      <c r="D749" s="197"/>
    </row>
    <row r="750" spans="4:4" x14ac:dyDescent="0.2">
      <c r="D750" s="197"/>
    </row>
    <row r="751" spans="4:4" x14ac:dyDescent="0.2">
      <c r="D751" s="197"/>
    </row>
    <row r="752" spans="4:4" x14ac:dyDescent="0.2">
      <c r="D752" s="197"/>
    </row>
    <row r="753" spans="4:4" x14ac:dyDescent="0.2">
      <c r="D753" s="197"/>
    </row>
    <row r="754" spans="4:4" x14ac:dyDescent="0.2">
      <c r="D754" s="197"/>
    </row>
    <row r="755" spans="4:4" x14ac:dyDescent="0.2">
      <c r="D755" s="197"/>
    </row>
    <row r="756" spans="4:4" x14ac:dyDescent="0.2">
      <c r="D756" s="197"/>
    </row>
    <row r="757" spans="4:4" x14ac:dyDescent="0.2">
      <c r="D757" s="197"/>
    </row>
    <row r="758" spans="4:4" x14ac:dyDescent="0.2">
      <c r="D758" s="197"/>
    </row>
    <row r="759" spans="4:4" x14ac:dyDescent="0.2">
      <c r="D759" s="197"/>
    </row>
    <row r="760" spans="4:4" x14ac:dyDescent="0.2">
      <c r="D760" s="197"/>
    </row>
    <row r="761" spans="4:4" x14ac:dyDescent="0.2">
      <c r="D761" s="197"/>
    </row>
    <row r="762" spans="4:4" x14ac:dyDescent="0.2">
      <c r="D762" s="197"/>
    </row>
    <row r="763" spans="4:4" x14ac:dyDescent="0.2">
      <c r="D763" s="197"/>
    </row>
    <row r="764" spans="4:4" x14ac:dyDescent="0.2">
      <c r="D764" s="197"/>
    </row>
    <row r="765" spans="4:4" x14ac:dyDescent="0.2">
      <c r="D765" s="197"/>
    </row>
    <row r="766" spans="4:4" x14ac:dyDescent="0.2">
      <c r="D766" s="197"/>
    </row>
    <row r="767" spans="4:4" x14ac:dyDescent="0.2">
      <c r="D767" s="197"/>
    </row>
    <row r="768" spans="4:4" x14ac:dyDescent="0.2">
      <c r="D768" s="197"/>
    </row>
    <row r="769" spans="4:4" x14ac:dyDescent="0.2">
      <c r="D769" s="197"/>
    </row>
    <row r="770" spans="4:4" x14ac:dyDescent="0.2">
      <c r="D770" s="197"/>
    </row>
    <row r="771" spans="4:4" x14ac:dyDescent="0.2">
      <c r="D771" s="197"/>
    </row>
    <row r="772" spans="4:4" x14ac:dyDescent="0.2">
      <c r="D772" s="197"/>
    </row>
    <row r="773" spans="4:4" x14ac:dyDescent="0.2">
      <c r="D773" s="197"/>
    </row>
    <row r="774" spans="4:4" x14ac:dyDescent="0.2">
      <c r="D774" s="197"/>
    </row>
    <row r="775" spans="4:4" x14ac:dyDescent="0.2">
      <c r="D775" s="197"/>
    </row>
    <row r="776" spans="4:4" x14ac:dyDescent="0.2">
      <c r="D776" s="197"/>
    </row>
    <row r="777" spans="4:4" x14ac:dyDescent="0.2">
      <c r="D777" s="197"/>
    </row>
    <row r="778" spans="4:4" x14ac:dyDescent="0.2">
      <c r="D778" s="197"/>
    </row>
    <row r="779" spans="4:4" x14ac:dyDescent="0.2">
      <c r="D779" s="197"/>
    </row>
    <row r="780" spans="4:4" x14ac:dyDescent="0.2">
      <c r="D780" s="197"/>
    </row>
    <row r="781" spans="4:4" x14ac:dyDescent="0.2">
      <c r="D781" s="197"/>
    </row>
    <row r="782" spans="4:4" x14ac:dyDescent="0.2">
      <c r="D782" s="197"/>
    </row>
    <row r="783" spans="4:4" x14ac:dyDescent="0.2">
      <c r="D783" s="197"/>
    </row>
    <row r="784" spans="4:4" x14ac:dyDescent="0.2">
      <c r="D784" s="197"/>
    </row>
    <row r="785" spans="4:4" x14ac:dyDescent="0.2">
      <c r="D785" s="197"/>
    </row>
    <row r="786" spans="4:4" x14ac:dyDescent="0.2">
      <c r="D786" s="197"/>
    </row>
    <row r="787" spans="4:4" x14ac:dyDescent="0.2">
      <c r="D787" s="197"/>
    </row>
    <row r="788" spans="4:4" x14ac:dyDescent="0.2">
      <c r="D788" s="197"/>
    </row>
    <row r="789" spans="4:4" x14ac:dyDescent="0.2">
      <c r="D789" s="197"/>
    </row>
    <row r="790" spans="4:4" x14ac:dyDescent="0.2">
      <c r="D790" s="197"/>
    </row>
    <row r="791" spans="4:4" x14ac:dyDescent="0.2">
      <c r="D791" s="197"/>
    </row>
    <row r="792" spans="4:4" x14ac:dyDescent="0.2">
      <c r="D792" s="197"/>
    </row>
    <row r="793" spans="4:4" x14ac:dyDescent="0.2">
      <c r="D793" s="197"/>
    </row>
    <row r="794" spans="4:4" x14ac:dyDescent="0.2">
      <c r="D794" s="197"/>
    </row>
    <row r="795" spans="4:4" x14ac:dyDescent="0.2">
      <c r="D795" s="197"/>
    </row>
    <row r="796" spans="4:4" x14ac:dyDescent="0.2">
      <c r="D796" s="197"/>
    </row>
    <row r="797" spans="4:4" x14ac:dyDescent="0.2">
      <c r="D797" s="197"/>
    </row>
    <row r="798" spans="4:4" x14ac:dyDescent="0.2">
      <c r="D798" s="197"/>
    </row>
    <row r="799" spans="4:4" x14ac:dyDescent="0.2">
      <c r="D799" s="197"/>
    </row>
    <row r="800" spans="4:4" x14ac:dyDescent="0.2">
      <c r="D800" s="197"/>
    </row>
    <row r="801" spans="4:4" x14ac:dyDescent="0.2">
      <c r="D801" s="197"/>
    </row>
    <row r="802" spans="4:4" x14ac:dyDescent="0.2">
      <c r="D802" s="197"/>
    </row>
    <row r="803" spans="4:4" x14ac:dyDescent="0.2">
      <c r="D803" s="197"/>
    </row>
    <row r="804" spans="4:4" x14ac:dyDescent="0.2">
      <c r="D804" s="197"/>
    </row>
    <row r="805" spans="4:4" x14ac:dyDescent="0.2">
      <c r="D805" s="197"/>
    </row>
    <row r="806" spans="4:4" x14ac:dyDescent="0.2">
      <c r="D806" s="197"/>
    </row>
    <row r="807" spans="4:4" x14ac:dyDescent="0.2">
      <c r="D807" s="197"/>
    </row>
    <row r="808" spans="4:4" x14ac:dyDescent="0.2">
      <c r="D808" s="197"/>
    </row>
    <row r="809" spans="4:4" x14ac:dyDescent="0.2">
      <c r="D809" s="197"/>
    </row>
    <row r="810" spans="4:4" x14ac:dyDescent="0.2">
      <c r="D810" s="197"/>
    </row>
    <row r="811" spans="4:4" x14ac:dyDescent="0.2">
      <c r="D811" s="197"/>
    </row>
    <row r="812" spans="4:4" x14ac:dyDescent="0.2">
      <c r="D812" s="197"/>
    </row>
    <row r="813" spans="4:4" x14ac:dyDescent="0.2">
      <c r="D813" s="197"/>
    </row>
    <row r="814" spans="4:4" x14ac:dyDescent="0.2">
      <c r="D814" s="197"/>
    </row>
    <row r="815" spans="4:4" x14ac:dyDescent="0.2">
      <c r="D815" s="197"/>
    </row>
    <row r="816" spans="4:4" x14ac:dyDescent="0.2">
      <c r="D816" s="197"/>
    </row>
    <row r="817" spans="4:4" x14ac:dyDescent="0.2">
      <c r="D817" s="197"/>
    </row>
    <row r="818" spans="4:4" x14ac:dyDescent="0.2">
      <c r="D818" s="197"/>
    </row>
    <row r="819" spans="4:4" x14ac:dyDescent="0.2">
      <c r="D819" s="197"/>
    </row>
    <row r="820" spans="4:4" x14ac:dyDescent="0.2">
      <c r="D820" s="197"/>
    </row>
    <row r="821" spans="4:4" x14ac:dyDescent="0.2">
      <c r="D821" s="197"/>
    </row>
    <row r="822" spans="4:4" x14ac:dyDescent="0.2">
      <c r="D822" s="197"/>
    </row>
    <row r="823" spans="4:4" x14ac:dyDescent="0.2">
      <c r="D823" s="197"/>
    </row>
    <row r="824" spans="4:4" x14ac:dyDescent="0.2">
      <c r="D824" s="197"/>
    </row>
    <row r="825" spans="4:4" x14ac:dyDescent="0.2">
      <c r="D825" s="197"/>
    </row>
    <row r="826" spans="4:4" x14ac:dyDescent="0.2">
      <c r="D826" s="197"/>
    </row>
    <row r="827" spans="4:4" x14ac:dyDescent="0.2">
      <c r="D827" s="197"/>
    </row>
    <row r="828" spans="4:4" x14ac:dyDescent="0.2">
      <c r="D828" s="197"/>
    </row>
    <row r="829" spans="4:4" x14ac:dyDescent="0.2">
      <c r="D829" s="197"/>
    </row>
    <row r="830" spans="4:4" x14ac:dyDescent="0.2">
      <c r="D830" s="197"/>
    </row>
    <row r="831" spans="4:4" x14ac:dyDescent="0.2">
      <c r="D831" s="197"/>
    </row>
    <row r="832" spans="4:4" x14ac:dyDescent="0.2">
      <c r="D832" s="197"/>
    </row>
    <row r="833" spans="4:4" x14ac:dyDescent="0.2">
      <c r="D833" s="197"/>
    </row>
    <row r="834" spans="4:4" x14ac:dyDescent="0.2">
      <c r="D834" s="197"/>
    </row>
    <row r="835" spans="4:4" x14ac:dyDescent="0.2">
      <c r="D835" s="197"/>
    </row>
    <row r="836" spans="4:4" x14ac:dyDescent="0.2">
      <c r="D836" s="197"/>
    </row>
    <row r="837" spans="4:4" x14ac:dyDescent="0.2">
      <c r="D837" s="197"/>
    </row>
    <row r="838" spans="4:4" x14ac:dyDescent="0.2">
      <c r="D838" s="197"/>
    </row>
    <row r="839" spans="4:4" x14ac:dyDescent="0.2">
      <c r="D839" s="197"/>
    </row>
    <row r="840" spans="4:4" x14ac:dyDescent="0.2">
      <c r="D840" s="197"/>
    </row>
    <row r="841" spans="4:4" x14ac:dyDescent="0.2">
      <c r="D841" s="197"/>
    </row>
    <row r="842" spans="4:4" x14ac:dyDescent="0.2">
      <c r="D842" s="197"/>
    </row>
    <row r="843" spans="4:4" x14ac:dyDescent="0.2">
      <c r="D843" s="197"/>
    </row>
    <row r="844" spans="4:4" x14ac:dyDescent="0.2">
      <c r="D844" s="197"/>
    </row>
    <row r="845" spans="4:4" x14ac:dyDescent="0.2">
      <c r="D845" s="197"/>
    </row>
    <row r="846" spans="4:4" x14ac:dyDescent="0.2">
      <c r="D846" s="197"/>
    </row>
    <row r="847" spans="4:4" x14ac:dyDescent="0.2">
      <c r="D847" s="197"/>
    </row>
    <row r="848" spans="4:4" x14ac:dyDescent="0.2">
      <c r="D848" s="197"/>
    </row>
    <row r="849" spans="4:4" x14ac:dyDescent="0.2">
      <c r="D849" s="197"/>
    </row>
    <row r="850" spans="4:4" x14ac:dyDescent="0.2">
      <c r="D850" s="197"/>
    </row>
    <row r="851" spans="4:4" x14ac:dyDescent="0.2">
      <c r="D851" s="197"/>
    </row>
    <row r="852" spans="4:4" x14ac:dyDescent="0.2">
      <c r="D852" s="197"/>
    </row>
    <row r="853" spans="4:4" x14ac:dyDescent="0.2">
      <c r="D853" s="197"/>
    </row>
    <row r="854" spans="4:4" x14ac:dyDescent="0.2">
      <c r="D854" s="197"/>
    </row>
    <row r="855" spans="4:4" x14ac:dyDescent="0.2">
      <c r="D855" s="197"/>
    </row>
    <row r="856" spans="4:4" x14ac:dyDescent="0.2">
      <c r="D856" s="197"/>
    </row>
    <row r="857" spans="4:4" x14ac:dyDescent="0.2">
      <c r="D857" s="197"/>
    </row>
    <row r="858" spans="4:4" x14ac:dyDescent="0.2">
      <c r="D858" s="197"/>
    </row>
    <row r="859" spans="4:4" x14ac:dyDescent="0.2">
      <c r="D859" s="197"/>
    </row>
    <row r="860" spans="4:4" x14ac:dyDescent="0.2">
      <c r="D860" s="197"/>
    </row>
    <row r="861" spans="4:4" x14ac:dyDescent="0.2">
      <c r="D861" s="197"/>
    </row>
    <row r="862" spans="4:4" x14ac:dyDescent="0.2">
      <c r="D862" s="197"/>
    </row>
    <row r="863" spans="4:4" x14ac:dyDescent="0.2">
      <c r="D863" s="197"/>
    </row>
    <row r="864" spans="4:4" x14ac:dyDescent="0.2">
      <c r="D864" s="197"/>
    </row>
    <row r="865" spans="4:4" x14ac:dyDescent="0.2">
      <c r="D865" s="197"/>
    </row>
    <row r="866" spans="4:4" x14ac:dyDescent="0.2">
      <c r="D866" s="197"/>
    </row>
    <row r="867" spans="4:4" x14ac:dyDescent="0.2">
      <c r="D867" s="197"/>
    </row>
    <row r="868" spans="4:4" x14ac:dyDescent="0.2">
      <c r="D868" s="197"/>
    </row>
    <row r="869" spans="4:4" x14ac:dyDescent="0.2">
      <c r="D869" s="197"/>
    </row>
    <row r="870" spans="4:4" x14ac:dyDescent="0.2">
      <c r="D870" s="197"/>
    </row>
    <row r="871" spans="4:4" x14ac:dyDescent="0.2">
      <c r="D871" s="197"/>
    </row>
    <row r="872" spans="4:4" x14ac:dyDescent="0.2">
      <c r="D872" s="197"/>
    </row>
    <row r="873" spans="4:4" x14ac:dyDescent="0.2">
      <c r="D873" s="197"/>
    </row>
    <row r="874" spans="4:4" x14ac:dyDescent="0.2">
      <c r="D874" s="197"/>
    </row>
    <row r="875" spans="4:4" x14ac:dyDescent="0.2">
      <c r="D875" s="197"/>
    </row>
    <row r="876" spans="4:4" x14ac:dyDescent="0.2">
      <c r="D876" s="197"/>
    </row>
    <row r="877" spans="4:4" x14ac:dyDescent="0.2">
      <c r="D877" s="197"/>
    </row>
    <row r="878" spans="4:4" x14ac:dyDescent="0.2">
      <c r="D878" s="197"/>
    </row>
    <row r="879" spans="4:4" x14ac:dyDescent="0.2">
      <c r="D879" s="197"/>
    </row>
    <row r="880" spans="4:4" x14ac:dyDescent="0.2">
      <c r="D880" s="197"/>
    </row>
    <row r="881" spans="4:4" x14ac:dyDescent="0.2">
      <c r="D881" s="197"/>
    </row>
    <row r="882" spans="4:4" x14ac:dyDescent="0.2">
      <c r="D882" s="197"/>
    </row>
    <row r="883" spans="4:4" x14ac:dyDescent="0.2">
      <c r="D883" s="197"/>
    </row>
    <row r="884" spans="4:4" x14ac:dyDescent="0.2">
      <c r="D884" s="197"/>
    </row>
    <row r="885" spans="4:4" x14ac:dyDescent="0.2">
      <c r="D885" s="197"/>
    </row>
    <row r="886" spans="4:4" x14ac:dyDescent="0.2">
      <c r="D886" s="197"/>
    </row>
    <row r="887" spans="4:4" x14ac:dyDescent="0.2">
      <c r="D887" s="197"/>
    </row>
    <row r="888" spans="4:4" x14ac:dyDescent="0.2">
      <c r="D888" s="197"/>
    </row>
    <row r="889" spans="4:4" x14ac:dyDescent="0.2">
      <c r="D889" s="197"/>
    </row>
    <row r="890" spans="4:4" x14ac:dyDescent="0.2">
      <c r="D890" s="197"/>
    </row>
    <row r="891" spans="4:4" x14ac:dyDescent="0.2">
      <c r="D891" s="197"/>
    </row>
    <row r="892" spans="4:4" x14ac:dyDescent="0.2">
      <c r="D892" s="197"/>
    </row>
    <row r="893" spans="4:4" x14ac:dyDescent="0.2">
      <c r="D893" s="197"/>
    </row>
    <row r="894" spans="4:4" x14ac:dyDescent="0.2">
      <c r="D894" s="197"/>
    </row>
    <row r="895" spans="4:4" x14ac:dyDescent="0.2">
      <c r="D895" s="197"/>
    </row>
    <row r="896" spans="4:4" x14ac:dyDescent="0.2">
      <c r="D896" s="197"/>
    </row>
    <row r="897" spans="4:4" x14ac:dyDescent="0.2">
      <c r="D897" s="197"/>
    </row>
    <row r="898" spans="4:4" x14ac:dyDescent="0.2">
      <c r="D898" s="197"/>
    </row>
    <row r="899" spans="4:4" x14ac:dyDescent="0.2">
      <c r="D899" s="197"/>
    </row>
    <row r="900" spans="4:4" x14ac:dyDescent="0.2">
      <c r="D900" s="197"/>
    </row>
    <row r="901" spans="4:4" x14ac:dyDescent="0.2">
      <c r="D901" s="197"/>
    </row>
    <row r="902" spans="4:4" x14ac:dyDescent="0.2">
      <c r="D902" s="197"/>
    </row>
    <row r="903" spans="4:4" x14ac:dyDescent="0.2">
      <c r="D903" s="197"/>
    </row>
    <row r="904" spans="4:4" x14ac:dyDescent="0.2">
      <c r="D904" s="197"/>
    </row>
    <row r="905" spans="4:4" x14ac:dyDescent="0.2">
      <c r="D905" s="197"/>
    </row>
    <row r="906" spans="4:4" x14ac:dyDescent="0.2">
      <c r="D906" s="197"/>
    </row>
    <row r="907" spans="4:4" x14ac:dyDescent="0.2">
      <c r="D907" s="197"/>
    </row>
    <row r="908" spans="4:4" x14ac:dyDescent="0.2">
      <c r="D908" s="197"/>
    </row>
    <row r="909" spans="4:4" x14ac:dyDescent="0.2">
      <c r="D909" s="197"/>
    </row>
    <row r="910" spans="4:4" x14ac:dyDescent="0.2">
      <c r="D910" s="197"/>
    </row>
    <row r="911" spans="4:4" x14ac:dyDescent="0.2">
      <c r="D911" s="197"/>
    </row>
    <row r="912" spans="4:4" x14ac:dyDescent="0.2">
      <c r="D912" s="197"/>
    </row>
    <row r="913" spans="4:4" x14ac:dyDescent="0.2">
      <c r="D913" s="197"/>
    </row>
    <row r="914" spans="4:4" x14ac:dyDescent="0.2">
      <c r="D914" s="197"/>
    </row>
    <row r="915" spans="4:4" x14ac:dyDescent="0.2">
      <c r="D915" s="197"/>
    </row>
    <row r="916" spans="4:4" x14ac:dyDescent="0.2">
      <c r="D916" s="197"/>
    </row>
    <row r="917" spans="4:4" x14ac:dyDescent="0.2">
      <c r="D917" s="197"/>
    </row>
    <row r="918" spans="4:4" x14ac:dyDescent="0.2">
      <c r="D918" s="197"/>
    </row>
    <row r="919" spans="4:4" x14ac:dyDescent="0.2">
      <c r="D919" s="197"/>
    </row>
    <row r="920" spans="4:4" x14ac:dyDescent="0.2">
      <c r="D920" s="197"/>
    </row>
    <row r="921" spans="4:4" x14ac:dyDescent="0.2">
      <c r="D921" s="197"/>
    </row>
    <row r="922" spans="4:4" x14ac:dyDescent="0.2">
      <c r="D922" s="197"/>
    </row>
    <row r="923" spans="4:4" x14ac:dyDescent="0.2">
      <c r="D923" s="197"/>
    </row>
    <row r="924" spans="4:4" x14ac:dyDescent="0.2">
      <c r="D924" s="197"/>
    </row>
    <row r="925" spans="4:4" x14ac:dyDescent="0.2">
      <c r="D925" s="197"/>
    </row>
    <row r="926" spans="4:4" x14ac:dyDescent="0.2">
      <c r="D926" s="197"/>
    </row>
    <row r="927" spans="4:4" x14ac:dyDescent="0.2">
      <c r="D927" s="197"/>
    </row>
    <row r="928" spans="4:4" x14ac:dyDescent="0.2">
      <c r="D928" s="197"/>
    </row>
    <row r="929" spans="4:4" x14ac:dyDescent="0.2">
      <c r="D929" s="197"/>
    </row>
    <row r="930" spans="4:4" x14ac:dyDescent="0.2">
      <c r="D930" s="197"/>
    </row>
    <row r="931" spans="4:4" x14ac:dyDescent="0.2">
      <c r="D931" s="197"/>
    </row>
    <row r="932" spans="4:4" x14ac:dyDescent="0.2">
      <c r="D932" s="197"/>
    </row>
    <row r="933" spans="4:4" x14ac:dyDescent="0.2">
      <c r="D933" s="197"/>
    </row>
    <row r="934" spans="4:4" x14ac:dyDescent="0.2">
      <c r="D934" s="197"/>
    </row>
    <row r="935" spans="4:4" x14ac:dyDescent="0.2">
      <c r="D935" s="197"/>
    </row>
    <row r="936" spans="4:4" x14ac:dyDescent="0.2">
      <c r="D936" s="197"/>
    </row>
    <row r="937" spans="4:4" x14ac:dyDescent="0.2">
      <c r="D937" s="197"/>
    </row>
    <row r="938" spans="4:4" x14ac:dyDescent="0.2">
      <c r="D938" s="197"/>
    </row>
    <row r="939" spans="4:4" x14ac:dyDescent="0.2">
      <c r="D939" s="197"/>
    </row>
    <row r="940" spans="4:4" x14ac:dyDescent="0.2">
      <c r="D940" s="197"/>
    </row>
    <row r="941" spans="4:4" x14ac:dyDescent="0.2">
      <c r="D941" s="197"/>
    </row>
    <row r="942" spans="4:4" x14ac:dyDescent="0.2">
      <c r="D942" s="197"/>
    </row>
    <row r="943" spans="4:4" x14ac:dyDescent="0.2">
      <c r="D943" s="197"/>
    </row>
    <row r="944" spans="4:4" x14ac:dyDescent="0.2">
      <c r="D944" s="197"/>
    </row>
    <row r="945" spans="4:4" x14ac:dyDescent="0.2">
      <c r="D945" s="197"/>
    </row>
    <row r="946" spans="4:4" x14ac:dyDescent="0.2">
      <c r="D946" s="197"/>
    </row>
    <row r="947" spans="4:4" x14ac:dyDescent="0.2">
      <c r="D947" s="197"/>
    </row>
    <row r="948" spans="4:4" x14ac:dyDescent="0.2">
      <c r="D948" s="197"/>
    </row>
    <row r="949" spans="4:4" x14ac:dyDescent="0.2">
      <c r="D949" s="197"/>
    </row>
    <row r="950" spans="4:4" x14ac:dyDescent="0.2">
      <c r="D950" s="197"/>
    </row>
    <row r="951" spans="4:4" x14ac:dyDescent="0.2">
      <c r="D951" s="197"/>
    </row>
    <row r="952" spans="4:4" x14ac:dyDescent="0.2">
      <c r="D952" s="197"/>
    </row>
    <row r="953" spans="4:4" x14ac:dyDescent="0.2">
      <c r="D953" s="197"/>
    </row>
    <row r="954" spans="4:4" x14ac:dyDescent="0.2">
      <c r="D954" s="197"/>
    </row>
    <row r="955" spans="4:4" x14ac:dyDescent="0.2">
      <c r="D955" s="197"/>
    </row>
    <row r="956" spans="4:4" x14ac:dyDescent="0.2">
      <c r="D956" s="197"/>
    </row>
    <row r="957" spans="4:4" x14ac:dyDescent="0.2">
      <c r="D957" s="197"/>
    </row>
    <row r="958" spans="4:4" x14ac:dyDescent="0.2">
      <c r="D958" s="197"/>
    </row>
    <row r="959" spans="4:4" x14ac:dyDescent="0.2">
      <c r="D959" s="197"/>
    </row>
    <row r="960" spans="4:4" x14ac:dyDescent="0.2">
      <c r="D960" s="197"/>
    </row>
    <row r="961" spans="4:4" x14ac:dyDescent="0.2">
      <c r="D961" s="197"/>
    </row>
    <row r="962" spans="4:4" x14ac:dyDescent="0.2">
      <c r="D962" s="197"/>
    </row>
    <row r="963" spans="4:4" x14ac:dyDescent="0.2">
      <c r="D963" s="197"/>
    </row>
    <row r="964" spans="4:4" x14ac:dyDescent="0.2">
      <c r="D964" s="197"/>
    </row>
    <row r="965" spans="4:4" x14ac:dyDescent="0.2">
      <c r="D965" s="197"/>
    </row>
    <row r="966" spans="4:4" x14ac:dyDescent="0.2">
      <c r="D966" s="197"/>
    </row>
    <row r="967" spans="4:4" x14ac:dyDescent="0.2">
      <c r="D967" s="197"/>
    </row>
    <row r="968" spans="4:4" x14ac:dyDescent="0.2">
      <c r="D968" s="197"/>
    </row>
    <row r="969" spans="4:4" x14ac:dyDescent="0.2">
      <c r="D969" s="197"/>
    </row>
    <row r="970" spans="4:4" x14ac:dyDescent="0.2">
      <c r="D970" s="197"/>
    </row>
    <row r="971" spans="4:4" x14ac:dyDescent="0.2">
      <c r="D971" s="197"/>
    </row>
    <row r="972" spans="4:4" x14ac:dyDescent="0.2">
      <c r="D972" s="197"/>
    </row>
    <row r="973" spans="4:4" x14ac:dyDescent="0.2">
      <c r="D973" s="197"/>
    </row>
    <row r="974" spans="4:4" x14ac:dyDescent="0.2">
      <c r="D974" s="197"/>
    </row>
    <row r="975" spans="4:4" x14ac:dyDescent="0.2">
      <c r="D975" s="197"/>
    </row>
    <row r="976" spans="4:4" x14ac:dyDescent="0.2">
      <c r="D976" s="197"/>
    </row>
    <row r="977" spans="4:4" x14ac:dyDescent="0.2">
      <c r="D977" s="197"/>
    </row>
    <row r="978" spans="4:4" x14ac:dyDescent="0.2">
      <c r="D978" s="197"/>
    </row>
    <row r="979" spans="4:4" x14ac:dyDescent="0.2">
      <c r="D979" s="197"/>
    </row>
    <row r="980" spans="4:4" x14ac:dyDescent="0.2">
      <c r="D980" s="197"/>
    </row>
    <row r="981" spans="4:4" x14ac:dyDescent="0.2">
      <c r="D981" s="197"/>
    </row>
    <row r="982" spans="4:4" x14ac:dyDescent="0.2">
      <c r="D982" s="197"/>
    </row>
    <row r="983" spans="4:4" x14ac:dyDescent="0.2">
      <c r="D983" s="197"/>
    </row>
    <row r="984" spans="4:4" x14ac:dyDescent="0.2">
      <c r="D984" s="197"/>
    </row>
    <row r="985" spans="4:4" x14ac:dyDescent="0.2">
      <c r="D985" s="197"/>
    </row>
    <row r="986" spans="4:4" x14ac:dyDescent="0.2">
      <c r="D986" s="197"/>
    </row>
    <row r="987" spans="4:4" x14ac:dyDescent="0.2">
      <c r="D987" s="197"/>
    </row>
    <row r="988" spans="4:4" x14ac:dyDescent="0.2">
      <c r="D988" s="197"/>
    </row>
    <row r="989" spans="4:4" x14ac:dyDescent="0.2">
      <c r="D989" s="197"/>
    </row>
    <row r="990" spans="4:4" x14ac:dyDescent="0.2">
      <c r="D990" s="197"/>
    </row>
    <row r="991" spans="4:4" x14ac:dyDescent="0.2">
      <c r="D991" s="197"/>
    </row>
    <row r="992" spans="4:4" x14ac:dyDescent="0.2">
      <c r="D992" s="197"/>
    </row>
    <row r="993" spans="4:4" x14ac:dyDescent="0.2">
      <c r="D993" s="197"/>
    </row>
    <row r="994" spans="4:4" x14ac:dyDescent="0.2">
      <c r="D994" s="197"/>
    </row>
    <row r="995" spans="4:4" x14ac:dyDescent="0.2">
      <c r="D995" s="197"/>
    </row>
    <row r="996" spans="4:4" x14ac:dyDescent="0.2">
      <c r="D996" s="197"/>
    </row>
    <row r="997" spans="4:4" x14ac:dyDescent="0.2">
      <c r="D997" s="197"/>
    </row>
    <row r="998" spans="4:4" x14ac:dyDescent="0.2">
      <c r="D998" s="197"/>
    </row>
    <row r="999" spans="4:4" x14ac:dyDescent="0.2">
      <c r="D999" s="197"/>
    </row>
    <row r="1000" spans="4:4" x14ac:dyDescent="0.2">
      <c r="D1000" s="197"/>
    </row>
    <row r="1001" spans="4:4" x14ac:dyDescent="0.2">
      <c r="D1001" s="197"/>
    </row>
    <row r="1002" spans="4:4" x14ac:dyDescent="0.2">
      <c r="D1002" s="197"/>
    </row>
    <row r="1003" spans="4:4" x14ac:dyDescent="0.2">
      <c r="D1003" s="197"/>
    </row>
    <row r="1004" spans="4:4" x14ac:dyDescent="0.2">
      <c r="D1004" s="197"/>
    </row>
    <row r="1005" spans="4:4" x14ac:dyDescent="0.2">
      <c r="D1005" s="197"/>
    </row>
    <row r="1006" spans="4:4" x14ac:dyDescent="0.2">
      <c r="D1006" s="197"/>
    </row>
    <row r="1007" spans="4:4" x14ac:dyDescent="0.2">
      <c r="D1007" s="197"/>
    </row>
    <row r="1008" spans="4:4" x14ac:dyDescent="0.2">
      <c r="D1008" s="197"/>
    </row>
    <row r="1009" spans="4:4" x14ac:dyDescent="0.2">
      <c r="D1009" s="197"/>
    </row>
    <row r="1010" spans="4:4" x14ac:dyDescent="0.2">
      <c r="D1010" s="197"/>
    </row>
    <row r="1011" spans="4:4" x14ac:dyDescent="0.2">
      <c r="D1011" s="197"/>
    </row>
    <row r="1012" spans="4:4" x14ac:dyDescent="0.2">
      <c r="D1012" s="197"/>
    </row>
    <row r="1013" spans="4:4" x14ac:dyDescent="0.2">
      <c r="D1013" s="197"/>
    </row>
    <row r="1014" spans="4:4" x14ac:dyDescent="0.2">
      <c r="D1014" s="197"/>
    </row>
    <row r="1015" spans="4:4" x14ac:dyDescent="0.2">
      <c r="D1015" s="197"/>
    </row>
    <row r="1016" spans="4:4" x14ac:dyDescent="0.2">
      <c r="D1016" s="197"/>
    </row>
    <row r="1017" spans="4:4" x14ac:dyDescent="0.2">
      <c r="D1017" s="197"/>
    </row>
    <row r="1018" spans="4:4" x14ac:dyDescent="0.2">
      <c r="D1018" s="197"/>
    </row>
    <row r="1019" spans="4:4" x14ac:dyDescent="0.2">
      <c r="D1019" s="197"/>
    </row>
    <row r="1020" spans="4:4" x14ac:dyDescent="0.2">
      <c r="D1020" s="197"/>
    </row>
    <row r="1021" spans="4:4" x14ac:dyDescent="0.2">
      <c r="D1021" s="197"/>
    </row>
    <row r="1022" spans="4:4" x14ac:dyDescent="0.2">
      <c r="D1022" s="197"/>
    </row>
    <row r="1023" spans="4:4" x14ac:dyDescent="0.2">
      <c r="D1023" s="197"/>
    </row>
    <row r="1024" spans="4:4" x14ac:dyDescent="0.2">
      <c r="D1024" s="197"/>
    </row>
    <row r="1025" spans="4:4" x14ac:dyDescent="0.2">
      <c r="D1025" s="197"/>
    </row>
    <row r="1026" spans="4:4" x14ac:dyDescent="0.2">
      <c r="D1026" s="197"/>
    </row>
    <row r="1027" spans="4:4" x14ac:dyDescent="0.2">
      <c r="D1027" s="197"/>
    </row>
    <row r="1028" spans="4:4" x14ac:dyDescent="0.2">
      <c r="D1028" s="197"/>
    </row>
    <row r="1029" spans="4:4" x14ac:dyDescent="0.2">
      <c r="D1029" s="197"/>
    </row>
    <row r="1030" spans="4:4" x14ac:dyDescent="0.2">
      <c r="D1030" s="197"/>
    </row>
    <row r="1031" spans="4:4" x14ac:dyDescent="0.2">
      <c r="D1031" s="197"/>
    </row>
    <row r="1032" spans="4:4" x14ac:dyDescent="0.2">
      <c r="D1032" s="197"/>
    </row>
    <row r="1033" spans="4:4" x14ac:dyDescent="0.2">
      <c r="D1033" s="197"/>
    </row>
    <row r="1034" spans="4:4" x14ac:dyDescent="0.2">
      <c r="D1034" s="197"/>
    </row>
    <row r="1035" spans="4:4" x14ac:dyDescent="0.2">
      <c r="D1035" s="197"/>
    </row>
    <row r="1036" spans="4:4" x14ac:dyDescent="0.2">
      <c r="D1036" s="197"/>
    </row>
    <row r="1037" spans="4:4" x14ac:dyDescent="0.2">
      <c r="D1037" s="197"/>
    </row>
    <row r="1038" spans="4:4" x14ac:dyDescent="0.2">
      <c r="D1038" s="197"/>
    </row>
    <row r="1039" spans="4:4" x14ac:dyDescent="0.2">
      <c r="D1039" s="197"/>
    </row>
    <row r="1040" spans="4:4" x14ac:dyDescent="0.2">
      <c r="D1040" s="197"/>
    </row>
    <row r="1041" spans="4:4" x14ac:dyDescent="0.2">
      <c r="D1041" s="197"/>
    </row>
    <row r="1042" spans="4:4" x14ac:dyDescent="0.2">
      <c r="D1042" s="197"/>
    </row>
    <row r="1043" spans="4:4" x14ac:dyDescent="0.2">
      <c r="D1043" s="197"/>
    </row>
    <row r="1044" spans="4:4" x14ac:dyDescent="0.2">
      <c r="D1044" s="197"/>
    </row>
    <row r="1045" spans="4:4" x14ac:dyDescent="0.2">
      <c r="D1045" s="197"/>
    </row>
    <row r="1046" spans="4:4" x14ac:dyDescent="0.2">
      <c r="D1046" s="197"/>
    </row>
    <row r="1047" spans="4:4" x14ac:dyDescent="0.2">
      <c r="D1047" s="197"/>
    </row>
    <row r="1048" spans="4:4" x14ac:dyDescent="0.2">
      <c r="D1048" s="197"/>
    </row>
    <row r="1049" spans="4:4" x14ac:dyDescent="0.2">
      <c r="D1049" s="197"/>
    </row>
    <row r="1050" spans="4:4" x14ac:dyDescent="0.2">
      <c r="D1050" s="197"/>
    </row>
    <row r="1051" spans="4:4" x14ac:dyDescent="0.2">
      <c r="D1051" s="197"/>
    </row>
    <row r="1052" spans="4:4" x14ac:dyDescent="0.2">
      <c r="D1052" s="197"/>
    </row>
    <row r="1053" spans="4:4" x14ac:dyDescent="0.2">
      <c r="D1053" s="197"/>
    </row>
    <row r="1054" spans="4:4" x14ac:dyDescent="0.2">
      <c r="D1054" s="197"/>
    </row>
    <row r="1055" spans="4:4" x14ac:dyDescent="0.2">
      <c r="D1055" s="197"/>
    </row>
    <row r="1056" spans="4:4" x14ac:dyDescent="0.2">
      <c r="D1056" s="197"/>
    </row>
    <row r="1057" spans="4:4" x14ac:dyDescent="0.2">
      <c r="D1057" s="197"/>
    </row>
    <row r="1058" spans="4:4" x14ac:dyDescent="0.2">
      <c r="D1058" s="197"/>
    </row>
    <row r="1059" spans="4:4" x14ac:dyDescent="0.2">
      <c r="D1059" s="197"/>
    </row>
    <row r="1060" spans="4:4" x14ac:dyDescent="0.2">
      <c r="D1060" s="197"/>
    </row>
    <row r="1061" spans="4:4" x14ac:dyDescent="0.2">
      <c r="D1061" s="197"/>
    </row>
    <row r="1062" spans="4:4" x14ac:dyDescent="0.2">
      <c r="D1062" s="197"/>
    </row>
    <row r="1063" spans="4:4" x14ac:dyDescent="0.2">
      <c r="D1063" s="197"/>
    </row>
    <row r="1064" spans="4:4" x14ac:dyDescent="0.2">
      <c r="D1064" s="197"/>
    </row>
    <row r="1065" spans="4:4" x14ac:dyDescent="0.2">
      <c r="D1065" s="197"/>
    </row>
    <row r="1066" spans="4:4" x14ac:dyDescent="0.2">
      <c r="D1066" s="197"/>
    </row>
    <row r="1067" spans="4:4" x14ac:dyDescent="0.2">
      <c r="D1067" s="197"/>
    </row>
    <row r="1068" spans="4:4" x14ac:dyDescent="0.2">
      <c r="D1068" s="197"/>
    </row>
    <row r="1069" spans="4:4" x14ac:dyDescent="0.2">
      <c r="D1069" s="197"/>
    </row>
    <row r="1070" spans="4:4" x14ac:dyDescent="0.2">
      <c r="D1070" s="197"/>
    </row>
    <row r="1071" spans="4:4" x14ac:dyDescent="0.2">
      <c r="D1071" s="197"/>
    </row>
    <row r="1072" spans="4:4" x14ac:dyDescent="0.2">
      <c r="D1072" s="197"/>
    </row>
    <row r="1073" spans="4:4" x14ac:dyDescent="0.2">
      <c r="D1073" s="197"/>
    </row>
    <row r="1074" spans="4:4" x14ac:dyDescent="0.2">
      <c r="D1074" s="197"/>
    </row>
    <row r="1075" spans="4:4" x14ac:dyDescent="0.2">
      <c r="D1075" s="197"/>
    </row>
    <row r="1076" spans="4:4" x14ac:dyDescent="0.2">
      <c r="D1076" s="197"/>
    </row>
    <row r="1077" spans="4:4" x14ac:dyDescent="0.2">
      <c r="D1077" s="197"/>
    </row>
    <row r="1078" spans="4:4" x14ac:dyDescent="0.2">
      <c r="D1078" s="197"/>
    </row>
    <row r="1079" spans="4:4" x14ac:dyDescent="0.2">
      <c r="D1079" s="197"/>
    </row>
    <row r="1080" spans="4:4" x14ac:dyDescent="0.2">
      <c r="D1080" s="197"/>
    </row>
    <row r="1081" spans="4:4" x14ac:dyDescent="0.2">
      <c r="D1081" s="197"/>
    </row>
    <row r="1082" spans="4:4" x14ac:dyDescent="0.2">
      <c r="D1082" s="197"/>
    </row>
    <row r="1083" spans="4:4" x14ac:dyDescent="0.2">
      <c r="D1083" s="197"/>
    </row>
    <row r="1084" spans="4:4" x14ac:dyDescent="0.2">
      <c r="D1084" s="197"/>
    </row>
    <row r="1085" spans="4:4" x14ac:dyDescent="0.2">
      <c r="D1085" s="197"/>
    </row>
    <row r="1086" spans="4:4" x14ac:dyDescent="0.2">
      <c r="D1086" s="197"/>
    </row>
    <row r="1087" spans="4:4" x14ac:dyDescent="0.2">
      <c r="D1087" s="197"/>
    </row>
    <row r="1088" spans="4:4" x14ac:dyDescent="0.2">
      <c r="D1088" s="197"/>
    </row>
    <row r="1089" spans="4:4" x14ac:dyDescent="0.2">
      <c r="D1089" s="197"/>
    </row>
    <row r="1090" spans="4:4" x14ac:dyDescent="0.2">
      <c r="D1090" s="197"/>
    </row>
    <row r="1091" spans="4:4" x14ac:dyDescent="0.2">
      <c r="D1091" s="197"/>
    </row>
    <row r="1092" spans="4:4" x14ac:dyDescent="0.2">
      <c r="D1092" s="197"/>
    </row>
    <row r="1093" spans="4:4" x14ac:dyDescent="0.2">
      <c r="D1093" s="197"/>
    </row>
    <row r="1094" spans="4:4" x14ac:dyDescent="0.2">
      <c r="D1094" s="197"/>
    </row>
    <row r="1095" spans="4:4" x14ac:dyDescent="0.2">
      <c r="D1095" s="197"/>
    </row>
    <row r="1096" spans="4:4" x14ac:dyDescent="0.2">
      <c r="D1096" s="197"/>
    </row>
    <row r="1097" spans="4:4" x14ac:dyDescent="0.2">
      <c r="D1097" s="197"/>
    </row>
    <row r="1098" spans="4:4" x14ac:dyDescent="0.2">
      <c r="D1098" s="197"/>
    </row>
    <row r="1099" spans="4:4" x14ac:dyDescent="0.2">
      <c r="D1099" s="197"/>
    </row>
    <row r="1100" spans="4:4" x14ac:dyDescent="0.2">
      <c r="D1100" s="197"/>
    </row>
    <row r="1101" spans="4:4" x14ac:dyDescent="0.2">
      <c r="D1101" s="197"/>
    </row>
    <row r="1102" spans="4:4" x14ac:dyDescent="0.2">
      <c r="D1102" s="197"/>
    </row>
    <row r="1103" spans="4:4" x14ac:dyDescent="0.2">
      <c r="D1103" s="197"/>
    </row>
    <row r="1104" spans="4:4" x14ac:dyDescent="0.2">
      <c r="D1104" s="197"/>
    </row>
    <row r="1105" spans="4:4" x14ac:dyDescent="0.2">
      <c r="D1105" s="197"/>
    </row>
    <row r="1106" spans="4:4" x14ac:dyDescent="0.2">
      <c r="D1106" s="197"/>
    </row>
    <row r="1107" spans="4:4" x14ac:dyDescent="0.2">
      <c r="D1107" s="197"/>
    </row>
    <row r="1108" spans="4:4" x14ac:dyDescent="0.2">
      <c r="D1108" s="197"/>
    </row>
    <row r="1109" spans="4:4" x14ac:dyDescent="0.2">
      <c r="D1109" s="197"/>
    </row>
    <row r="1110" spans="4:4" x14ac:dyDescent="0.2">
      <c r="D1110" s="197"/>
    </row>
    <row r="1111" spans="4:4" x14ac:dyDescent="0.2">
      <c r="D1111" s="197"/>
    </row>
    <row r="1112" spans="4:4" x14ac:dyDescent="0.2">
      <c r="D1112" s="197"/>
    </row>
    <row r="1113" spans="4:4" x14ac:dyDescent="0.2">
      <c r="D1113" s="197"/>
    </row>
    <row r="1114" spans="4:4" x14ac:dyDescent="0.2">
      <c r="D1114" s="197"/>
    </row>
    <row r="1115" spans="4:4" x14ac:dyDescent="0.2">
      <c r="D1115" s="197"/>
    </row>
    <row r="1116" spans="4:4" x14ac:dyDescent="0.2">
      <c r="D1116" s="197"/>
    </row>
    <row r="1117" spans="4:4" x14ac:dyDescent="0.2">
      <c r="D1117" s="197"/>
    </row>
    <row r="1118" spans="4:4" x14ac:dyDescent="0.2">
      <c r="D1118" s="197"/>
    </row>
    <row r="1119" spans="4:4" x14ac:dyDescent="0.2">
      <c r="D1119" s="197"/>
    </row>
    <row r="1120" spans="4:4" x14ac:dyDescent="0.2">
      <c r="D1120" s="197"/>
    </row>
    <row r="1121" spans="4:4" x14ac:dyDescent="0.2">
      <c r="D1121" s="197"/>
    </row>
    <row r="1122" spans="4:4" x14ac:dyDescent="0.2">
      <c r="D1122" s="197"/>
    </row>
    <row r="1123" spans="4:4" x14ac:dyDescent="0.2">
      <c r="D1123" s="197"/>
    </row>
    <row r="1124" spans="4:4" x14ac:dyDescent="0.2">
      <c r="D1124" s="197"/>
    </row>
    <row r="1125" spans="4:4" x14ac:dyDescent="0.2">
      <c r="D1125" s="197"/>
    </row>
    <row r="1126" spans="4:4" x14ac:dyDescent="0.2">
      <c r="D1126" s="197"/>
    </row>
    <row r="1127" spans="4:4" x14ac:dyDescent="0.2">
      <c r="D1127" s="197"/>
    </row>
    <row r="1128" spans="4:4" x14ac:dyDescent="0.2">
      <c r="D1128" s="197"/>
    </row>
    <row r="1129" spans="4:4" x14ac:dyDescent="0.2">
      <c r="D1129" s="197"/>
    </row>
    <row r="1130" spans="4:4" x14ac:dyDescent="0.2">
      <c r="D1130" s="197"/>
    </row>
    <row r="1131" spans="4:4" x14ac:dyDescent="0.2">
      <c r="D1131" s="197"/>
    </row>
    <row r="1132" spans="4:4" x14ac:dyDescent="0.2">
      <c r="D1132" s="197"/>
    </row>
    <row r="1133" spans="4:4" x14ac:dyDescent="0.2">
      <c r="D1133" s="197"/>
    </row>
    <row r="1134" spans="4:4" x14ac:dyDescent="0.2">
      <c r="D1134" s="197"/>
    </row>
    <row r="1135" spans="4:4" x14ac:dyDescent="0.2">
      <c r="D1135" s="197"/>
    </row>
    <row r="1136" spans="4:4" x14ac:dyDescent="0.2">
      <c r="D1136" s="197"/>
    </row>
    <row r="1137" spans="4:4" x14ac:dyDescent="0.2">
      <c r="D1137" s="197"/>
    </row>
    <row r="1138" spans="4:4" x14ac:dyDescent="0.2">
      <c r="D1138" s="197"/>
    </row>
    <row r="1139" spans="4:4" x14ac:dyDescent="0.2">
      <c r="D1139" s="197"/>
    </row>
    <row r="1140" spans="4:4" x14ac:dyDescent="0.2">
      <c r="D1140" s="197"/>
    </row>
    <row r="1141" spans="4:4" x14ac:dyDescent="0.2">
      <c r="D1141" s="197"/>
    </row>
    <row r="1142" spans="4:4" x14ac:dyDescent="0.2">
      <c r="D1142" s="197"/>
    </row>
    <row r="1143" spans="4:4" x14ac:dyDescent="0.2">
      <c r="D1143" s="197"/>
    </row>
    <row r="1144" spans="4:4" x14ac:dyDescent="0.2">
      <c r="D1144" s="197"/>
    </row>
    <row r="1145" spans="4:4" x14ac:dyDescent="0.2">
      <c r="D1145" s="197"/>
    </row>
    <row r="1146" spans="4:4" x14ac:dyDescent="0.2">
      <c r="D1146" s="197"/>
    </row>
    <row r="1147" spans="4:4" x14ac:dyDescent="0.2">
      <c r="D1147" s="197"/>
    </row>
    <row r="1148" spans="4:4" x14ac:dyDescent="0.2">
      <c r="D1148" s="197"/>
    </row>
    <row r="1149" spans="4:4" x14ac:dyDescent="0.2">
      <c r="D1149" s="197"/>
    </row>
    <row r="1150" spans="4:4" x14ac:dyDescent="0.2">
      <c r="D1150" s="197"/>
    </row>
    <row r="1151" spans="4:4" x14ac:dyDescent="0.2">
      <c r="D1151" s="197"/>
    </row>
    <row r="1152" spans="4:4" x14ac:dyDescent="0.2">
      <c r="D1152" s="197"/>
    </row>
    <row r="1153" spans="4:4" x14ac:dyDescent="0.2">
      <c r="D1153" s="197"/>
    </row>
    <row r="1154" spans="4:4" x14ac:dyDescent="0.2">
      <c r="D1154" s="197"/>
    </row>
    <row r="1155" spans="4:4" x14ac:dyDescent="0.2">
      <c r="D1155" s="197"/>
    </row>
    <row r="1156" spans="4:4" x14ac:dyDescent="0.2">
      <c r="D1156" s="197"/>
    </row>
    <row r="1157" spans="4:4" x14ac:dyDescent="0.2">
      <c r="D1157" s="197"/>
    </row>
    <row r="1158" spans="4:4" x14ac:dyDescent="0.2">
      <c r="D1158" s="197"/>
    </row>
    <row r="1159" spans="4:4" x14ac:dyDescent="0.2">
      <c r="D1159" s="197"/>
    </row>
    <row r="1160" spans="4:4" x14ac:dyDescent="0.2">
      <c r="D1160" s="197"/>
    </row>
    <row r="1161" spans="4:4" x14ac:dyDescent="0.2">
      <c r="D1161" s="197"/>
    </row>
    <row r="1162" spans="4:4" x14ac:dyDescent="0.2">
      <c r="D1162" s="197"/>
    </row>
    <row r="1163" spans="4:4" x14ac:dyDescent="0.2">
      <c r="D1163" s="197"/>
    </row>
    <row r="1164" spans="4:4" x14ac:dyDescent="0.2">
      <c r="D1164" s="197"/>
    </row>
    <row r="1165" spans="4:4" x14ac:dyDescent="0.2">
      <c r="D1165" s="197"/>
    </row>
    <row r="1166" spans="4:4" x14ac:dyDescent="0.2">
      <c r="D1166" s="197"/>
    </row>
    <row r="1167" spans="4:4" x14ac:dyDescent="0.2">
      <c r="D1167" s="197"/>
    </row>
    <row r="1168" spans="4:4" x14ac:dyDescent="0.2">
      <c r="D1168" s="197"/>
    </row>
    <row r="1169" spans="4:4" x14ac:dyDescent="0.2">
      <c r="D1169" s="197"/>
    </row>
    <row r="1170" spans="4:4" x14ac:dyDescent="0.2">
      <c r="D1170" s="197"/>
    </row>
    <row r="1171" spans="4:4" x14ac:dyDescent="0.2">
      <c r="D1171" s="197"/>
    </row>
    <row r="1172" spans="4:4" x14ac:dyDescent="0.2">
      <c r="D1172" s="197"/>
    </row>
    <row r="1173" spans="4:4" x14ac:dyDescent="0.2">
      <c r="D1173" s="197"/>
    </row>
    <row r="1174" spans="4:4" x14ac:dyDescent="0.2">
      <c r="D1174" s="197"/>
    </row>
    <row r="1175" spans="4:4" x14ac:dyDescent="0.2">
      <c r="D1175" s="197"/>
    </row>
    <row r="1176" spans="4:4" x14ac:dyDescent="0.2">
      <c r="D1176" s="197"/>
    </row>
    <row r="1177" spans="4:4" x14ac:dyDescent="0.2">
      <c r="D1177" s="197"/>
    </row>
    <row r="1178" spans="4:4" x14ac:dyDescent="0.2">
      <c r="D1178" s="197"/>
    </row>
    <row r="1179" spans="4:4" x14ac:dyDescent="0.2">
      <c r="D1179" s="197"/>
    </row>
    <row r="1180" spans="4:4" x14ac:dyDescent="0.2">
      <c r="D1180" s="197"/>
    </row>
    <row r="1181" spans="4:4" x14ac:dyDescent="0.2">
      <c r="D1181" s="197"/>
    </row>
    <row r="1182" spans="4:4" x14ac:dyDescent="0.2">
      <c r="D1182" s="197"/>
    </row>
    <row r="1183" spans="4:4" x14ac:dyDescent="0.2">
      <c r="D1183" s="197"/>
    </row>
    <row r="1184" spans="4:4" x14ac:dyDescent="0.2">
      <c r="D1184" s="197"/>
    </row>
    <row r="1185" spans="4:4" x14ac:dyDescent="0.2">
      <c r="D1185" s="197"/>
    </row>
    <row r="1186" spans="4:4" x14ac:dyDescent="0.2">
      <c r="D1186" s="197"/>
    </row>
    <row r="1187" spans="4:4" x14ac:dyDescent="0.2">
      <c r="D1187" s="197"/>
    </row>
    <row r="1188" spans="4:4" x14ac:dyDescent="0.2">
      <c r="D1188" s="197"/>
    </row>
    <row r="1189" spans="4:4" x14ac:dyDescent="0.2">
      <c r="D1189" s="197"/>
    </row>
    <row r="1190" spans="4:4" x14ac:dyDescent="0.2">
      <c r="D1190" s="197"/>
    </row>
    <row r="1191" spans="4:4" x14ac:dyDescent="0.2">
      <c r="D1191" s="197"/>
    </row>
    <row r="1192" spans="4:4" x14ac:dyDescent="0.2">
      <c r="D1192" s="197"/>
    </row>
    <row r="1193" spans="4:4" x14ac:dyDescent="0.2">
      <c r="D1193" s="197"/>
    </row>
    <row r="1194" spans="4:4" x14ac:dyDescent="0.2">
      <c r="D1194" s="197"/>
    </row>
    <row r="1195" spans="4:4" x14ac:dyDescent="0.2">
      <c r="D1195" s="197"/>
    </row>
    <row r="1196" spans="4:4" x14ac:dyDescent="0.2">
      <c r="D1196" s="197"/>
    </row>
    <row r="1197" spans="4:4" x14ac:dyDescent="0.2">
      <c r="D1197" s="197"/>
    </row>
    <row r="1198" spans="4:4" x14ac:dyDescent="0.2">
      <c r="D1198" s="197"/>
    </row>
    <row r="1199" spans="4:4" x14ac:dyDescent="0.2">
      <c r="D1199" s="197"/>
    </row>
    <row r="1200" spans="4:4" x14ac:dyDescent="0.2">
      <c r="D1200" s="197"/>
    </row>
    <row r="1201" spans="4:4" x14ac:dyDescent="0.2">
      <c r="D1201" s="197"/>
    </row>
    <row r="1202" spans="4:4" x14ac:dyDescent="0.2">
      <c r="D1202" s="197"/>
    </row>
    <row r="1203" spans="4:4" x14ac:dyDescent="0.2">
      <c r="D1203" s="197"/>
    </row>
    <row r="1204" spans="4:4" x14ac:dyDescent="0.2">
      <c r="D1204" s="197"/>
    </row>
    <row r="1205" spans="4:4" x14ac:dyDescent="0.2">
      <c r="D1205" s="197"/>
    </row>
    <row r="1206" spans="4:4" x14ac:dyDescent="0.2">
      <c r="D1206" s="197"/>
    </row>
    <row r="1207" spans="4:4" x14ac:dyDescent="0.2">
      <c r="D1207" s="197"/>
    </row>
    <row r="1208" spans="4:4" x14ac:dyDescent="0.2">
      <c r="D1208" s="197"/>
    </row>
    <row r="1209" spans="4:4" x14ac:dyDescent="0.2">
      <c r="D1209" s="197"/>
    </row>
    <row r="1210" spans="4:4" x14ac:dyDescent="0.2">
      <c r="D1210" s="197"/>
    </row>
    <row r="1211" spans="4:4" x14ac:dyDescent="0.2">
      <c r="D1211" s="197"/>
    </row>
    <row r="1212" spans="4:4" x14ac:dyDescent="0.2">
      <c r="D1212" s="197"/>
    </row>
    <row r="1213" spans="4:4" x14ac:dyDescent="0.2">
      <c r="D1213" s="197"/>
    </row>
    <row r="1214" spans="4:4" x14ac:dyDescent="0.2">
      <c r="D1214" s="197"/>
    </row>
    <row r="1215" spans="4:4" x14ac:dyDescent="0.2">
      <c r="D1215" s="197"/>
    </row>
    <row r="1216" spans="4:4" x14ac:dyDescent="0.2">
      <c r="D1216" s="197"/>
    </row>
    <row r="1217" spans="4:4" x14ac:dyDescent="0.2">
      <c r="D1217" s="197"/>
    </row>
    <row r="1218" spans="4:4" x14ac:dyDescent="0.2">
      <c r="D1218" s="197"/>
    </row>
    <row r="1219" spans="4:4" x14ac:dyDescent="0.2">
      <c r="D1219" s="197"/>
    </row>
    <row r="1220" spans="4:4" x14ac:dyDescent="0.2">
      <c r="D1220" s="197"/>
    </row>
    <row r="1221" spans="4:4" x14ac:dyDescent="0.2">
      <c r="D1221" s="197"/>
    </row>
    <row r="1222" spans="4:4" x14ac:dyDescent="0.2">
      <c r="D1222" s="197"/>
    </row>
    <row r="1223" spans="4:4" x14ac:dyDescent="0.2">
      <c r="D1223" s="197"/>
    </row>
    <row r="1224" spans="4:4" x14ac:dyDescent="0.2">
      <c r="D1224" s="197"/>
    </row>
    <row r="1225" spans="4:4" x14ac:dyDescent="0.2">
      <c r="D1225" s="197"/>
    </row>
    <row r="1226" spans="4:4" x14ac:dyDescent="0.2">
      <c r="D1226" s="197"/>
    </row>
    <row r="1227" spans="4:4" x14ac:dyDescent="0.2">
      <c r="D1227" s="197"/>
    </row>
    <row r="1228" spans="4:4" x14ac:dyDescent="0.2">
      <c r="D1228" s="197"/>
    </row>
    <row r="1229" spans="4:4" x14ac:dyDescent="0.2">
      <c r="D1229" s="197"/>
    </row>
    <row r="1230" spans="4:4" x14ac:dyDescent="0.2">
      <c r="D1230" s="197"/>
    </row>
    <row r="1231" spans="4:4" x14ac:dyDescent="0.2">
      <c r="D1231" s="197"/>
    </row>
    <row r="1232" spans="4:4" x14ac:dyDescent="0.2">
      <c r="D1232" s="197"/>
    </row>
    <row r="1233" spans="4:4" x14ac:dyDescent="0.2">
      <c r="D1233" s="197"/>
    </row>
    <row r="1234" spans="4:4" x14ac:dyDescent="0.2">
      <c r="D1234" s="197"/>
    </row>
    <row r="1235" spans="4:4" x14ac:dyDescent="0.2">
      <c r="D1235" s="197"/>
    </row>
    <row r="1236" spans="4:4" x14ac:dyDescent="0.2">
      <c r="D1236" s="197"/>
    </row>
    <row r="1237" spans="4:4" x14ac:dyDescent="0.2">
      <c r="D1237" s="197"/>
    </row>
    <row r="1238" spans="4:4" x14ac:dyDescent="0.2">
      <c r="D1238" s="197"/>
    </row>
    <row r="1239" spans="4:4" x14ac:dyDescent="0.2">
      <c r="D1239" s="197"/>
    </row>
    <row r="1240" spans="4:4" x14ac:dyDescent="0.2">
      <c r="D1240" s="197"/>
    </row>
    <row r="1241" spans="4:4" x14ac:dyDescent="0.2">
      <c r="D1241" s="197"/>
    </row>
    <row r="1242" spans="4:4" x14ac:dyDescent="0.2">
      <c r="D1242" s="197"/>
    </row>
    <row r="1243" spans="4:4" x14ac:dyDescent="0.2">
      <c r="D1243" s="197"/>
    </row>
    <row r="1244" spans="4:4" x14ac:dyDescent="0.2">
      <c r="D1244" s="197"/>
    </row>
    <row r="1245" spans="4:4" x14ac:dyDescent="0.2">
      <c r="D1245" s="197"/>
    </row>
    <row r="1246" spans="4:4" x14ac:dyDescent="0.2">
      <c r="D1246" s="197"/>
    </row>
    <row r="1247" spans="4:4" x14ac:dyDescent="0.2">
      <c r="D1247" s="197"/>
    </row>
    <row r="1248" spans="4:4" x14ac:dyDescent="0.2">
      <c r="D1248" s="197"/>
    </row>
    <row r="1249" spans="4:4" x14ac:dyDescent="0.2">
      <c r="D1249" s="197"/>
    </row>
    <row r="1250" spans="4:4" x14ac:dyDescent="0.2">
      <c r="D1250" s="197"/>
    </row>
    <row r="1251" spans="4:4" x14ac:dyDescent="0.2">
      <c r="D1251" s="197"/>
    </row>
    <row r="1252" spans="4:4" x14ac:dyDescent="0.2">
      <c r="D1252" s="197"/>
    </row>
    <row r="1253" spans="4:4" x14ac:dyDescent="0.2">
      <c r="D1253" s="197"/>
    </row>
    <row r="1254" spans="4:4" x14ac:dyDescent="0.2">
      <c r="D1254" s="197"/>
    </row>
    <row r="1255" spans="4:4" x14ac:dyDescent="0.2">
      <c r="D1255" s="197"/>
    </row>
    <row r="1256" spans="4:4" x14ac:dyDescent="0.2">
      <c r="D1256" s="197"/>
    </row>
    <row r="1257" spans="4:4" x14ac:dyDescent="0.2">
      <c r="D1257" s="197"/>
    </row>
    <row r="1258" spans="4:4" x14ac:dyDescent="0.2">
      <c r="D1258" s="197"/>
    </row>
    <row r="1259" spans="4:4" x14ac:dyDescent="0.2">
      <c r="D1259" s="197"/>
    </row>
    <row r="1260" spans="4:4" x14ac:dyDescent="0.2">
      <c r="D1260" s="197"/>
    </row>
    <row r="1261" spans="4:4" x14ac:dyDescent="0.2">
      <c r="D1261" s="197"/>
    </row>
    <row r="1262" spans="4:4" x14ac:dyDescent="0.2">
      <c r="D1262" s="197"/>
    </row>
    <row r="1263" spans="4:4" x14ac:dyDescent="0.2">
      <c r="D1263" s="197"/>
    </row>
    <row r="1264" spans="4:4" x14ac:dyDescent="0.2">
      <c r="D1264" s="197"/>
    </row>
    <row r="1265" spans="4:4" x14ac:dyDescent="0.2">
      <c r="D1265" s="197"/>
    </row>
    <row r="1266" spans="4:4" x14ac:dyDescent="0.2">
      <c r="D1266" s="197"/>
    </row>
    <row r="1267" spans="4:4" x14ac:dyDescent="0.2">
      <c r="D1267" s="197"/>
    </row>
    <row r="1268" spans="4:4" x14ac:dyDescent="0.2">
      <c r="D1268" s="197"/>
    </row>
    <row r="1269" spans="4:4" x14ac:dyDescent="0.2">
      <c r="D1269" s="197"/>
    </row>
    <row r="1270" spans="4:4" x14ac:dyDescent="0.2">
      <c r="D1270" s="197"/>
    </row>
    <row r="1271" spans="4:4" x14ac:dyDescent="0.2">
      <c r="D1271" s="197"/>
    </row>
    <row r="1272" spans="4:4" x14ac:dyDescent="0.2">
      <c r="D1272" s="197"/>
    </row>
    <row r="1273" spans="4:4" x14ac:dyDescent="0.2">
      <c r="D1273" s="197"/>
    </row>
    <row r="1274" spans="4:4" x14ac:dyDescent="0.2">
      <c r="D1274" s="197"/>
    </row>
    <row r="1275" spans="4:4" x14ac:dyDescent="0.2">
      <c r="D1275" s="197"/>
    </row>
    <row r="1276" spans="4:4" x14ac:dyDescent="0.2">
      <c r="D1276" s="197"/>
    </row>
    <row r="1277" spans="4:4" x14ac:dyDescent="0.2">
      <c r="D1277" s="197"/>
    </row>
    <row r="1278" spans="4:4" x14ac:dyDescent="0.2">
      <c r="D1278" s="197"/>
    </row>
    <row r="1279" spans="4:4" x14ac:dyDescent="0.2">
      <c r="D1279" s="197"/>
    </row>
    <row r="1280" spans="4:4" x14ac:dyDescent="0.2">
      <c r="D1280" s="197"/>
    </row>
    <row r="1281" spans="4:4" x14ac:dyDescent="0.2">
      <c r="D1281" s="197"/>
    </row>
    <row r="1282" spans="4:4" x14ac:dyDescent="0.2">
      <c r="D1282" s="197"/>
    </row>
    <row r="1283" spans="4:4" x14ac:dyDescent="0.2">
      <c r="D1283" s="197"/>
    </row>
    <row r="1284" spans="4:4" x14ac:dyDescent="0.2">
      <c r="D1284" s="197"/>
    </row>
    <row r="1285" spans="4:4" x14ac:dyDescent="0.2">
      <c r="D1285" s="197"/>
    </row>
    <row r="1286" spans="4:4" x14ac:dyDescent="0.2">
      <c r="D1286" s="197"/>
    </row>
    <row r="1287" spans="4:4" x14ac:dyDescent="0.2">
      <c r="D1287" s="197"/>
    </row>
    <row r="1288" spans="4:4" x14ac:dyDescent="0.2">
      <c r="D1288" s="197"/>
    </row>
    <row r="1289" spans="4:4" x14ac:dyDescent="0.2">
      <c r="D1289" s="197"/>
    </row>
    <row r="1290" spans="4:4" x14ac:dyDescent="0.2">
      <c r="D1290" s="197"/>
    </row>
    <row r="1291" spans="4:4" x14ac:dyDescent="0.2">
      <c r="D1291" s="197"/>
    </row>
    <row r="1292" spans="4:4" x14ac:dyDescent="0.2">
      <c r="D1292" s="197"/>
    </row>
    <row r="1293" spans="4:4" x14ac:dyDescent="0.2">
      <c r="D1293" s="197"/>
    </row>
    <row r="1294" spans="4:4" x14ac:dyDescent="0.2">
      <c r="D1294" s="197"/>
    </row>
    <row r="1295" spans="4:4" x14ac:dyDescent="0.2">
      <c r="D1295" s="197"/>
    </row>
    <row r="1296" spans="4:4" x14ac:dyDescent="0.2">
      <c r="D1296" s="197"/>
    </row>
    <row r="1297" spans="4:4" x14ac:dyDescent="0.2">
      <c r="D1297" s="197"/>
    </row>
    <row r="1298" spans="4:4" x14ac:dyDescent="0.2">
      <c r="D1298" s="197"/>
    </row>
    <row r="1299" spans="4:4" x14ac:dyDescent="0.2">
      <c r="D1299" s="197"/>
    </row>
    <row r="1300" spans="4:4" x14ac:dyDescent="0.2">
      <c r="D1300" s="197"/>
    </row>
    <row r="1301" spans="4:4" x14ac:dyDescent="0.2">
      <c r="D1301" s="197"/>
    </row>
    <row r="1302" spans="4:4" x14ac:dyDescent="0.2">
      <c r="D1302" s="197"/>
    </row>
    <row r="1303" spans="4:4" x14ac:dyDescent="0.2">
      <c r="D1303" s="197"/>
    </row>
    <row r="1304" spans="4:4" x14ac:dyDescent="0.2">
      <c r="D1304" s="197"/>
    </row>
    <row r="1305" spans="4:4" x14ac:dyDescent="0.2">
      <c r="D1305" s="197"/>
    </row>
    <row r="1306" spans="4:4" x14ac:dyDescent="0.2">
      <c r="D1306" s="197"/>
    </row>
    <row r="1307" spans="4:4" x14ac:dyDescent="0.2">
      <c r="D1307" s="197"/>
    </row>
    <row r="1308" spans="4:4" x14ac:dyDescent="0.2">
      <c r="D1308" s="197"/>
    </row>
    <row r="1309" spans="4:4" x14ac:dyDescent="0.2">
      <c r="D1309" s="197"/>
    </row>
    <row r="1310" spans="4:4" x14ac:dyDescent="0.2">
      <c r="D1310" s="197"/>
    </row>
    <row r="1311" spans="4:4" x14ac:dyDescent="0.2">
      <c r="D1311" s="197"/>
    </row>
    <row r="1312" spans="4:4" x14ac:dyDescent="0.2">
      <c r="D1312" s="197"/>
    </row>
    <row r="1313" spans="4:4" x14ac:dyDescent="0.2">
      <c r="D1313" s="197"/>
    </row>
    <row r="1314" spans="4:4" x14ac:dyDescent="0.2">
      <c r="D1314" s="197"/>
    </row>
    <row r="1315" spans="4:4" x14ac:dyDescent="0.2">
      <c r="D1315" s="197"/>
    </row>
    <row r="1316" spans="4:4" x14ac:dyDescent="0.2">
      <c r="D1316" s="197"/>
    </row>
    <row r="1317" spans="4:4" x14ac:dyDescent="0.2">
      <c r="D1317" s="197"/>
    </row>
    <row r="1318" spans="4:4" x14ac:dyDescent="0.2">
      <c r="D1318" s="197"/>
    </row>
    <row r="1319" spans="4:4" x14ac:dyDescent="0.2">
      <c r="D1319" s="197"/>
    </row>
    <row r="1320" spans="4:4" x14ac:dyDescent="0.2">
      <c r="D1320" s="197"/>
    </row>
    <row r="1321" spans="4:4" x14ac:dyDescent="0.2">
      <c r="D1321" s="197"/>
    </row>
    <row r="1322" spans="4:4" x14ac:dyDescent="0.2">
      <c r="D1322" s="197"/>
    </row>
    <row r="1323" spans="4:4" x14ac:dyDescent="0.2">
      <c r="D1323" s="197"/>
    </row>
    <row r="1324" spans="4:4" x14ac:dyDescent="0.2">
      <c r="D1324" s="197"/>
    </row>
    <row r="1325" spans="4:4" x14ac:dyDescent="0.2">
      <c r="D1325" s="197"/>
    </row>
    <row r="1326" spans="4:4" x14ac:dyDescent="0.2">
      <c r="D1326" s="197"/>
    </row>
    <row r="1327" spans="4:4" x14ac:dyDescent="0.2">
      <c r="D1327" s="197"/>
    </row>
    <row r="1328" spans="4:4" x14ac:dyDescent="0.2">
      <c r="D1328" s="197"/>
    </row>
    <row r="1329" spans="4:4" x14ac:dyDescent="0.2">
      <c r="D1329" s="197"/>
    </row>
    <row r="1330" spans="4:4" x14ac:dyDescent="0.2">
      <c r="D1330" s="197"/>
    </row>
    <row r="1331" spans="4:4" x14ac:dyDescent="0.2">
      <c r="D1331" s="197"/>
    </row>
    <row r="1332" spans="4:4" x14ac:dyDescent="0.2">
      <c r="D1332" s="197"/>
    </row>
    <row r="1333" spans="4:4" x14ac:dyDescent="0.2">
      <c r="D1333" s="197"/>
    </row>
    <row r="1334" spans="4:4" x14ac:dyDescent="0.2">
      <c r="D1334" s="197"/>
    </row>
    <row r="1335" spans="4:4" x14ac:dyDescent="0.2">
      <c r="D1335" s="197"/>
    </row>
    <row r="1336" spans="4:4" x14ac:dyDescent="0.2">
      <c r="D1336" s="197"/>
    </row>
    <row r="1337" spans="4:4" x14ac:dyDescent="0.2">
      <c r="D1337" s="197"/>
    </row>
    <row r="1338" spans="4:4" x14ac:dyDescent="0.2">
      <c r="D1338" s="197"/>
    </row>
    <row r="1339" spans="4:4" x14ac:dyDescent="0.2">
      <c r="D1339" s="197"/>
    </row>
    <row r="1340" spans="4:4" x14ac:dyDescent="0.2">
      <c r="D1340" s="197"/>
    </row>
    <row r="1341" spans="4:4" x14ac:dyDescent="0.2">
      <c r="D1341" s="197"/>
    </row>
    <row r="1342" spans="4:4" x14ac:dyDescent="0.2">
      <c r="D1342" s="197"/>
    </row>
    <row r="1343" spans="4:4" x14ac:dyDescent="0.2">
      <c r="D1343" s="197"/>
    </row>
    <row r="1344" spans="4:4" x14ac:dyDescent="0.2">
      <c r="D1344" s="197"/>
    </row>
    <row r="1345" spans="4:4" x14ac:dyDescent="0.2">
      <c r="D1345" s="197"/>
    </row>
    <row r="1346" spans="4:4" x14ac:dyDescent="0.2">
      <c r="D1346" s="197"/>
    </row>
    <row r="1347" spans="4:4" x14ac:dyDescent="0.2">
      <c r="D1347" s="197"/>
    </row>
    <row r="1348" spans="4:4" x14ac:dyDescent="0.2">
      <c r="D1348" s="197"/>
    </row>
    <row r="1349" spans="4:4" x14ac:dyDescent="0.2">
      <c r="D1349" s="197"/>
    </row>
    <row r="1350" spans="4:4" x14ac:dyDescent="0.2">
      <c r="D1350" s="197"/>
    </row>
    <row r="1351" spans="4:4" x14ac:dyDescent="0.2">
      <c r="D1351" s="197"/>
    </row>
    <row r="1352" spans="4:4" x14ac:dyDescent="0.2">
      <c r="D1352" s="197"/>
    </row>
    <row r="1353" spans="4:4" x14ac:dyDescent="0.2">
      <c r="D1353" s="197"/>
    </row>
    <row r="1354" spans="4:4" x14ac:dyDescent="0.2">
      <c r="D1354" s="197"/>
    </row>
    <row r="1355" spans="4:4" x14ac:dyDescent="0.2">
      <c r="D1355" s="197"/>
    </row>
    <row r="1356" spans="4:4" x14ac:dyDescent="0.2">
      <c r="D1356" s="197"/>
    </row>
    <row r="1357" spans="4:4" x14ac:dyDescent="0.2">
      <c r="D1357" s="197"/>
    </row>
    <row r="1358" spans="4:4" x14ac:dyDescent="0.2">
      <c r="D1358" s="197"/>
    </row>
    <row r="1359" spans="4:4" x14ac:dyDescent="0.2">
      <c r="D1359" s="197"/>
    </row>
    <row r="1360" spans="4:4" x14ac:dyDescent="0.2">
      <c r="D1360" s="197"/>
    </row>
    <row r="1361" spans="4:4" x14ac:dyDescent="0.2">
      <c r="D1361" s="197"/>
    </row>
    <row r="1362" spans="4:4" x14ac:dyDescent="0.2">
      <c r="D1362" s="197"/>
    </row>
    <row r="1363" spans="4:4" x14ac:dyDescent="0.2">
      <c r="D1363" s="197"/>
    </row>
    <row r="1364" spans="4:4" x14ac:dyDescent="0.2">
      <c r="D1364" s="197"/>
    </row>
    <row r="1365" spans="4:4" x14ac:dyDescent="0.2">
      <c r="D1365" s="197"/>
    </row>
    <row r="1366" spans="4:4" x14ac:dyDescent="0.2">
      <c r="D1366" s="197"/>
    </row>
    <row r="1367" spans="4:4" x14ac:dyDescent="0.2">
      <c r="D1367" s="197"/>
    </row>
    <row r="1368" spans="4:4" x14ac:dyDescent="0.2">
      <c r="D1368" s="197"/>
    </row>
    <row r="1369" spans="4:4" x14ac:dyDescent="0.2">
      <c r="D1369" s="197"/>
    </row>
    <row r="1370" spans="4:4" x14ac:dyDescent="0.2">
      <c r="D1370" s="197"/>
    </row>
    <row r="1371" spans="4:4" x14ac:dyDescent="0.2">
      <c r="D1371" s="197"/>
    </row>
    <row r="1372" spans="4:4" x14ac:dyDescent="0.2">
      <c r="D1372" s="197"/>
    </row>
    <row r="1373" spans="4:4" x14ac:dyDescent="0.2">
      <c r="D1373" s="197"/>
    </row>
    <row r="1374" spans="4:4" x14ac:dyDescent="0.2">
      <c r="D1374" s="197"/>
    </row>
    <row r="1375" spans="4:4" x14ac:dyDescent="0.2">
      <c r="D1375" s="197"/>
    </row>
    <row r="1376" spans="4:4" x14ac:dyDescent="0.2">
      <c r="D1376" s="197"/>
    </row>
    <row r="1377" spans="4:4" x14ac:dyDescent="0.2">
      <c r="D1377" s="197"/>
    </row>
    <row r="1378" spans="4:4" x14ac:dyDescent="0.2">
      <c r="D1378" s="197"/>
    </row>
    <row r="1379" spans="4:4" x14ac:dyDescent="0.2">
      <c r="D1379" s="197"/>
    </row>
    <row r="1380" spans="4:4" x14ac:dyDescent="0.2">
      <c r="D1380" s="197"/>
    </row>
    <row r="1381" spans="4:4" x14ac:dyDescent="0.2">
      <c r="D1381" s="197"/>
    </row>
    <row r="1382" spans="4:4" x14ac:dyDescent="0.2">
      <c r="D1382" s="197"/>
    </row>
    <row r="1383" spans="4:4" x14ac:dyDescent="0.2">
      <c r="D1383" s="197"/>
    </row>
    <row r="1384" spans="4:4" x14ac:dyDescent="0.2">
      <c r="D1384" s="197"/>
    </row>
    <row r="1385" spans="4:4" x14ac:dyDescent="0.2">
      <c r="D1385" s="197"/>
    </row>
    <row r="1386" spans="4:4" x14ac:dyDescent="0.2">
      <c r="D1386" s="197"/>
    </row>
    <row r="1387" spans="4:4" x14ac:dyDescent="0.2">
      <c r="D1387" s="197"/>
    </row>
    <row r="1388" spans="4:4" x14ac:dyDescent="0.2">
      <c r="D1388" s="197"/>
    </row>
    <row r="1389" spans="4:4" x14ac:dyDescent="0.2">
      <c r="D1389" s="197"/>
    </row>
    <row r="1390" spans="4:4" x14ac:dyDescent="0.2">
      <c r="D1390" s="197"/>
    </row>
    <row r="1391" spans="4:4" x14ac:dyDescent="0.2">
      <c r="D1391" s="197"/>
    </row>
    <row r="1392" spans="4:4" x14ac:dyDescent="0.2">
      <c r="D1392" s="197"/>
    </row>
    <row r="1393" spans="4:4" x14ac:dyDescent="0.2">
      <c r="D1393" s="197"/>
    </row>
    <row r="1394" spans="4:4" x14ac:dyDescent="0.2">
      <c r="D1394" s="197"/>
    </row>
    <row r="1395" spans="4:4" x14ac:dyDescent="0.2">
      <c r="D1395" s="197"/>
    </row>
    <row r="1396" spans="4:4" x14ac:dyDescent="0.2">
      <c r="D1396" s="197"/>
    </row>
    <row r="1397" spans="4:4" x14ac:dyDescent="0.2">
      <c r="D1397" s="197"/>
    </row>
    <row r="1398" spans="4:4" x14ac:dyDescent="0.2">
      <c r="D1398" s="197"/>
    </row>
    <row r="1399" spans="4:4" x14ac:dyDescent="0.2">
      <c r="D1399" s="197"/>
    </row>
    <row r="1400" spans="4:4" x14ac:dyDescent="0.2">
      <c r="D1400" s="197"/>
    </row>
    <row r="1401" spans="4:4" x14ac:dyDescent="0.2">
      <c r="D1401" s="197"/>
    </row>
    <row r="1402" spans="4:4" x14ac:dyDescent="0.2">
      <c r="D1402" s="197"/>
    </row>
    <row r="1403" spans="4:4" x14ac:dyDescent="0.2">
      <c r="D1403" s="197"/>
    </row>
    <row r="1404" spans="4:4" x14ac:dyDescent="0.2">
      <c r="D1404" s="197"/>
    </row>
    <row r="1405" spans="4:4" x14ac:dyDescent="0.2">
      <c r="D1405" s="197"/>
    </row>
    <row r="1406" spans="4:4" x14ac:dyDescent="0.2">
      <c r="D1406" s="197"/>
    </row>
    <row r="1407" spans="4:4" x14ac:dyDescent="0.2">
      <c r="D1407" s="197"/>
    </row>
    <row r="1408" spans="4:4" x14ac:dyDescent="0.2">
      <c r="D1408" s="197"/>
    </row>
    <row r="1409" spans="4:4" x14ac:dyDescent="0.2">
      <c r="D1409" s="197"/>
    </row>
    <row r="1410" spans="4:4" x14ac:dyDescent="0.2">
      <c r="D1410" s="197"/>
    </row>
    <row r="1411" spans="4:4" x14ac:dyDescent="0.2">
      <c r="D1411" s="197"/>
    </row>
    <row r="1412" spans="4:4" x14ac:dyDescent="0.2">
      <c r="D1412" s="197"/>
    </row>
    <row r="1413" spans="4:4" x14ac:dyDescent="0.2">
      <c r="D1413" s="197"/>
    </row>
    <row r="1414" spans="4:4" x14ac:dyDescent="0.2">
      <c r="D1414" s="197"/>
    </row>
    <row r="1415" spans="4:4" x14ac:dyDescent="0.2">
      <c r="D1415" s="197"/>
    </row>
    <row r="1416" spans="4:4" x14ac:dyDescent="0.2">
      <c r="D1416" s="197"/>
    </row>
    <row r="1417" spans="4:4" x14ac:dyDescent="0.2">
      <c r="D1417" s="197"/>
    </row>
    <row r="1418" spans="4:4" x14ac:dyDescent="0.2">
      <c r="D1418" s="197"/>
    </row>
    <row r="1419" spans="4:4" x14ac:dyDescent="0.2">
      <c r="D1419" s="197"/>
    </row>
    <row r="1420" spans="4:4" x14ac:dyDescent="0.2">
      <c r="D1420" s="197"/>
    </row>
    <row r="1421" spans="4:4" x14ac:dyDescent="0.2">
      <c r="D1421" s="197"/>
    </row>
    <row r="1422" spans="4:4" x14ac:dyDescent="0.2">
      <c r="D1422" s="197"/>
    </row>
    <row r="1423" spans="4:4" x14ac:dyDescent="0.2">
      <c r="D1423" s="197"/>
    </row>
    <row r="1424" spans="4:4" x14ac:dyDescent="0.2">
      <c r="D1424" s="197"/>
    </row>
    <row r="1425" spans="4:4" x14ac:dyDescent="0.2">
      <c r="D1425" s="197"/>
    </row>
    <row r="1426" spans="4:4" x14ac:dyDescent="0.2">
      <c r="D1426" s="197"/>
    </row>
    <row r="1427" spans="4:4" x14ac:dyDescent="0.2">
      <c r="D1427" s="197"/>
    </row>
    <row r="1428" spans="4:4" x14ac:dyDescent="0.2">
      <c r="D1428" s="197"/>
    </row>
    <row r="1429" spans="4:4" x14ac:dyDescent="0.2">
      <c r="D1429" s="197"/>
    </row>
    <row r="1430" spans="4:4" x14ac:dyDescent="0.2">
      <c r="D1430" s="197"/>
    </row>
    <row r="1431" spans="4:4" x14ac:dyDescent="0.2">
      <c r="D1431" s="197"/>
    </row>
    <row r="1432" spans="4:4" x14ac:dyDescent="0.2">
      <c r="D1432" s="197"/>
    </row>
    <row r="1433" spans="4:4" x14ac:dyDescent="0.2">
      <c r="D1433" s="197"/>
    </row>
    <row r="1434" spans="4:4" x14ac:dyDescent="0.2">
      <c r="D1434" s="197"/>
    </row>
    <row r="1435" spans="4:4" x14ac:dyDescent="0.2">
      <c r="D1435" s="197"/>
    </row>
    <row r="1436" spans="4:4" x14ac:dyDescent="0.2">
      <c r="D1436" s="197"/>
    </row>
    <row r="1437" spans="4:4" x14ac:dyDescent="0.2">
      <c r="D1437" s="197"/>
    </row>
    <row r="1438" spans="4:4" x14ac:dyDescent="0.2">
      <c r="D1438" s="197"/>
    </row>
    <row r="1439" spans="4:4" x14ac:dyDescent="0.2">
      <c r="D1439" s="197"/>
    </row>
    <row r="1440" spans="4:4" x14ac:dyDescent="0.2">
      <c r="D1440" s="197"/>
    </row>
    <row r="1441" spans="4:4" x14ac:dyDescent="0.2">
      <c r="D1441" s="197"/>
    </row>
    <row r="1442" spans="4:4" x14ac:dyDescent="0.2">
      <c r="D1442" s="197"/>
    </row>
    <row r="1443" spans="4:4" x14ac:dyDescent="0.2">
      <c r="D1443" s="197"/>
    </row>
    <row r="1444" spans="4:4" x14ac:dyDescent="0.2">
      <c r="D1444" s="197"/>
    </row>
    <row r="1445" spans="4:4" x14ac:dyDescent="0.2">
      <c r="D1445" s="197"/>
    </row>
    <row r="1446" spans="4:4" x14ac:dyDescent="0.2">
      <c r="D1446" s="197"/>
    </row>
    <row r="1447" spans="4:4" x14ac:dyDescent="0.2">
      <c r="D1447" s="197"/>
    </row>
    <row r="1448" spans="4:4" x14ac:dyDescent="0.2">
      <c r="D1448" s="197"/>
    </row>
    <row r="1449" spans="4:4" x14ac:dyDescent="0.2">
      <c r="D1449" s="197"/>
    </row>
    <row r="1450" spans="4:4" x14ac:dyDescent="0.2">
      <c r="D1450" s="197"/>
    </row>
    <row r="1451" spans="4:4" x14ac:dyDescent="0.2">
      <c r="D1451" s="197"/>
    </row>
    <row r="1452" spans="4:4" x14ac:dyDescent="0.2">
      <c r="D1452" s="197"/>
    </row>
    <row r="1453" spans="4:4" x14ac:dyDescent="0.2">
      <c r="D1453" s="197"/>
    </row>
    <row r="1454" spans="4:4" x14ac:dyDescent="0.2">
      <c r="D1454" s="197"/>
    </row>
    <row r="1455" spans="4:4" x14ac:dyDescent="0.2">
      <c r="D1455" s="197"/>
    </row>
    <row r="1456" spans="4:4" x14ac:dyDescent="0.2">
      <c r="D1456" s="197"/>
    </row>
    <row r="1457" spans="4:4" x14ac:dyDescent="0.2">
      <c r="D1457" s="197"/>
    </row>
    <row r="1458" spans="4:4" x14ac:dyDescent="0.2">
      <c r="D1458" s="197"/>
    </row>
    <row r="1459" spans="4:4" x14ac:dyDescent="0.2">
      <c r="D1459" s="197"/>
    </row>
    <row r="1460" spans="4:4" x14ac:dyDescent="0.2">
      <c r="D1460" s="197"/>
    </row>
    <row r="1461" spans="4:4" x14ac:dyDescent="0.2">
      <c r="D1461" s="197"/>
    </row>
    <row r="1462" spans="4:4" x14ac:dyDescent="0.2">
      <c r="D1462" s="197"/>
    </row>
    <row r="1463" spans="4:4" x14ac:dyDescent="0.2">
      <c r="D1463" s="197"/>
    </row>
    <row r="1464" spans="4:4" x14ac:dyDescent="0.2">
      <c r="D1464" s="197"/>
    </row>
    <row r="1465" spans="4:4" x14ac:dyDescent="0.2">
      <c r="D1465" s="197"/>
    </row>
    <row r="1466" spans="4:4" x14ac:dyDescent="0.2">
      <c r="D1466" s="197"/>
    </row>
    <row r="1467" spans="4:4" x14ac:dyDescent="0.2">
      <c r="D1467" s="197"/>
    </row>
    <row r="1468" spans="4:4" x14ac:dyDescent="0.2">
      <c r="D1468" s="197"/>
    </row>
    <row r="1469" spans="4:4" x14ac:dyDescent="0.2">
      <c r="D1469" s="197"/>
    </row>
    <row r="1470" spans="4:4" x14ac:dyDescent="0.2">
      <c r="D1470" s="197"/>
    </row>
    <row r="1471" spans="4:4" x14ac:dyDescent="0.2">
      <c r="D1471" s="197"/>
    </row>
    <row r="1472" spans="4:4" x14ac:dyDescent="0.2">
      <c r="D1472" s="197"/>
    </row>
    <row r="1473" spans="4:4" x14ac:dyDescent="0.2">
      <c r="D1473" s="197"/>
    </row>
    <row r="1474" spans="4:4" x14ac:dyDescent="0.2">
      <c r="D1474" s="197"/>
    </row>
    <row r="1475" spans="4:4" x14ac:dyDescent="0.2">
      <c r="D1475" s="197"/>
    </row>
    <row r="1476" spans="4:4" x14ac:dyDescent="0.2">
      <c r="D1476" s="197"/>
    </row>
    <row r="1477" spans="4:4" x14ac:dyDescent="0.2">
      <c r="D1477" s="197"/>
    </row>
    <row r="1478" spans="4:4" x14ac:dyDescent="0.2">
      <c r="D1478" s="197"/>
    </row>
    <row r="1479" spans="4:4" x14ac:dyDescent="0.2">
      <c r="D1479" s="197"/>
    </row>
    <row r="1480" spans="4:4" x14ac:dyDescent="0.2">
      <c r="D1480" s="197"/>
    </row>
    <row r="1481" spans="4:4" x14ac:dyDescent="0.2">
      <c r="D1481" s="197"/>
    </row>
    <row r="1482" spans="4:4" x14ac:dyDescent="0.2">
      <c r="D1482" s="197"/>
    </row>
    <row r="1483" spans="4:4" x14ac:dyDescent="0.2">
      <c r="D1483" s="197"/>
    </row>
    <row r="1484" spans="4:4" x14ac:dyDescent="0.2">
      <c r="D1484" s="197"/>
    </row>
    <row r="1485" spans="4:4" x14ac:dyDescent="0.2">
      <c r="D1485" s="197"/>
    </row>
    <row r="1486" spans="4:4" x14ac:dyDescent="0.2">
      <c r="D1486" s="197"/>
    </row>
    <row r="1487" spans="4:4" x14ac:dyDescent="0.2">
      <c r="D1487" s="197"/>
    </row>
    <row r="1488" spans="4:4" x14ac:dyDescent="0.2">
      <c r="D1488" s="197"/>
    </row>
    <row r="1489" spans="4:4" x14ac:dyDescent="0.2">
      <c r="D1489" s="197"/>
    </row>
    <row r="1490" spans="4:4" x14ac:dyDescent="0.2">
      <c r="D1490" s="197"/>
    </row>
    <row r="1491" spans="4:4" x14ac:dyDescent="0.2">
      <c r="D1491" s="197"/>
    </row>
    <row r="1492" spans="4:4" x14ac:dyDescent="0.2">
      <c r="D1492" s="197"/>
    </row>
    <row r="1493" spans="4:4" x14ac:dyDescent="0.2">
      <c r="D1493" s="197"/>
    </row>
    <row r="1494" spans="4:4" x14ac:dyDescent="0.2">
      <c r="D1494" s="197"/>
    </row>
    <row r="1495" spans="4:4" x14ac:dyDescent="0.2">
      <c r="D1495" s="197"/>
    </row>
    <row r="1496" spans="4:4" x14ac:dyDescent="0.2">
      <c r="D1496" s="197"/>
    </row>
    <row r="1497" spans="4:4" x14ac:dyDescent="0.2">
      <c r="D1497" s="197"/>
    </row>
    <row r="1498" spans="4:4" x14ac:dyDescent="0.2">
      <c r="D1498" s="197"/>
    </row>
    <row r="1499" spans="4:4" x14ac:dyDescent="0.2">
      <c r="D1499" s="197"/>
    </row>
    <row r="1500" spans="4:4" x14ac:dyDescent="0.2">
      <c r="D1500" s="197"/>
    </row>
    <row r="1501" spans="4:4" x14ac:dyDescent="0.2">
      <c r="D1501" s="197"/>
    </row>
    <row r="1502" spans="4:4" x14ac:dyDescent="0.2">
      <c r="D1502" s="197"/>
    </row>
    <row r="1503" spans="4:4" x14ac:dyDescent="0.2">
      <c r="D1503" s="197"/>
    </row>
    <row r="1504" spans="4:4" x14ac:dyDescent="0.2">
      <c r="D1504" s="197"/>
    </row>
    <row r="1505" spans="4:4" x14ac:dyDescent="0.2">
      <c r="D1505" s="197"/>
    </row>
    <row r="1506" spans="4:4" x14ac:dyDescent="0.2">
      <c r="D1506" s="197"/>
    </row>
    <row r="1507" spans="4:4" x14ac:dyDescent="0.2">
      <c r="D1507" s="197"/>
    </row>
    <row r="1508" spans="4:4" x14ac:dyDescent="0.2">
      <c r="D1508" s="197"/>
    </row>
    <row r="1509" spans="4:4" x14ac:dyDescent="0.2">
      <c r="D1509" s="197"/>
    </row>
    <row r="1510" spans="4:4" x14ac:dyDescent="0.2">
      <c r="D1510" s="197"/>
    </row>
    <row r="1511" spans="4:4" x14ac:dyDescent="0.2">
      <c r="D1511" s="197"/>
    </row>
    <row r="1512" spans="4:4" x14ac:dyDescent="0.2">
      <c r="D1512" s="197"/>
    </row>
    <row r="1513" spans="4:4" x14ac:dyDescent="0.2">
      <c r="D1513" s="197"/>
    </row>
    <row r="1514" spans="4:4" x14ac:dyDescent="0.2">
      <c r="D1514" s="197"/>
    </row>
    <row r="1515" spans="4:4" x14ac:dyDescent="0.2">
      <c r="D1515" s="197"/>
    </row>
    <row r="1516" spans="4:4" x14ac:dyDescent="0.2">
      <c r="D1516" s="197"/>
    </row>
    <row r="1517" spans="4:4" x14ac:dyDescent="0.2">
      <c r="D1517" s="197"/>
    </row>
    <row r="1518" spans="4:4" x14ac:dyDescent="0.2">
      <c r="D1518" s="197"/>
    </row>
    <row r="1519" spans="4:4" x14ac:dyDescent="0.2">
      <c r="D1519" s="197"/>
    </row>
    <row r="1520" spans="4:4" x14ac:dyDescent="0.2">
      <c r="D1520" s="197"/>
    </row>
    <row r="1521" spans="4:4" x14ac:dyDescent="0.2">
      <c r="D1521" s="197"/>
    </row>
    <row r="1522" spans="4:4" x14ac:dyDescent="0.2">
      <c r="D1522" s="197"/>
    </row>
    <row r="1523" spans="4:4" x14ac:dyDescent="0.2">
      <c r="D1523" s="197"/>
    </row>
    <row r="1524" spans="4:4" x14ac:dyDescent="0.2">
      <c r="D1524" s="197"/>
    </row>
    <row r="1525" spans="4:4" x14ac:dyDescent="0.2">
      <c r="D1525" s="197"/>
    </row>
    <row r="1526" spans="4:4" x14ac:dyDescent="0.2">
      <c r="D1526" s="197"/>
    </row>
    <row r="1527" spans="4:4" x14ac:dyDescent="0.2">
      <c r="D1527" s="197"/>
    </row>
    <row r="1528" spans="4:4" x14ac:dyDescent="0.2">
      <c r="D1528" s="197"/>
    </row>
    <row r="1529" spans="4:4" x14ac:dyDescent="0.2">
      <c r="D1529" s="197"/>
    </row>
    <row r="1530" spans="4:4" x14ac:dyDescent="0.2">
      <c r="D1530" s="197"/>
    </row>
    <row r="1531" spans="4:4" x14ac:dyDescent="0.2">
      <c r="D1531" s="197"/>
    </row>
    <row r="1532" spans="4:4" x14ac:dyDescent="0.2">
      <c r="D1532" s="197"/>
    </row>
    <row r="1533" spans="4:4" x14ac:dyDescent="0.2">
      <c r="D1533" s="197"/>
    </row>
    <row r="1534" spans="4:4" x14ac:dyDescent="0.2">
      <c r="D1534" s="197"/>
    </row>
    <row r="1535" spans="4:4" x14ac:dyDescent="0.2">
      <c r="D1535" s="197"/>
    </row>
    <row r="1536" spans="4:4" x14ac:dyDescent="0.2">
      <c r="D1536" s="197"/>
    </row>
    <row r="1537" spans="4:4" x14ac:dyDescent="0.2">
      <c r="D1537" s="197"/>
    </row>
    <row r="1538" spans="4:4" x14ac:dyDescent="0.2">
      <c r="D1538" s="197"/>
    </row>
    <row r="1539" spans="4:4" x14ac:dyDescent="0.2">
      <c r="D1539" s="197"/>
    </row>
    <row r="1540" spans="4:4" x14ac:dyDescent="0.2">
      <c r="D1540" s="197"/>
    </row>
    <row r="1541" spans="4:4" x14ac:dyDescent="0.2">
      <c r="D1541" s="197"/>
    </row>
    <row r="1542" spans="4:4" x14ac:dyDescent="0.2">
      <c r="D1542" s="197"/>
    </row>
    <row r="1543" spans="4:4" x14ac:dyDescent="0.2">
      <c r="D1543" s="197"/>
    </row>
    <row r="1544" spans="4:4" x14ac:dyDescent="0.2">
      <c r="D1544" s="197"/>
    </row>
    <row r="1545" spans="4:4" x14ac:dyDescent="0.2">
      <c r="D1545" s="197"/>
    </row>
    <row r="1546" spans="4:4" x14ac:dyDescent="0.2">
      <c r="D1546" s="197"/>
    </row>
    <row r="1547" spans="4:4" x14ac:dyDescent="0.2">
      <c r="D1547" s="197"/>
    </row>
    <row r="1548" spans="4:4" x14ac:dyDescent="0.2">
      <c r="D1548" s="197"/>
    </row>
    <row r="1549" spans="4:4" x14ac:dyDescent="0.2">
      <c r="D1549" s="197"/>
    </row>
    <row r="1550" spans="4:4" x14ac:dyDescent="0.2">
      <c r="D1550" s="197"/>
    </row>
    <row r="1551" spans="4:4" x14ac:dyDescent="0.2">
      <c r="D1551" s="197"/>
    </row>
    <row r="1552" spans="4:4" x14ac:dyDescent="0.2">
      <c r="D1552" s="197"/>
    </row>
    <row r="1553" spans="4:4" x14ac:dyDescent="0.2">
      <c r="D1553" s="197"/>
    </row>
    <row r="1554" spans="4:4" x14ac:dyDescent="0.2">
      <c r="D1554" s="197"/>
    </row>
    <row r="1555" spans="4:4" x14ac:dyDescent="0.2">
      <c r="D1555" s="197"/>
    </row>
    <row r="1556" spans="4:4" x14ac:dyDescent="0.2">
      <c r="D1556" s="197"/>
    </row>
    <row r="1557" spans="4:4" x14ac:dyDescent="0.2">
      <c r="D1557" s="197"/>
    </row>
    <row r="1558" spans="4:4" x14ac:dyDescent="0.2">
      <c r="D1558" s="197"/>
    </row>
    <row r="1559" spans="4:4" x14ac:dyDescent="0.2">
      <c r="D1559" s="197"/>
    </row>
    <row r="1560" spans="4:4" x14ac:dyDescent="0.2">
      <c r="D1560" s="197"/>
    </row>
    <row r="1561" spans="4:4" x14ac:dyDescent="0.2">
      <c r="D1561" s="197"/>
    </row>
    <row r="1562" spans="4:4" x14ac:dyDescent="0.2">
      <c r="D1562" s="197"/>
    </row>
    <row r="1563" spans="4:4" x14ac:dyDescent="0.2">
      <c r="D1563" s="197"/>
    </row>
    <row r="1564" spans="4:4" x14ac:dyDescent="0.2">
      <c r="D1564" s="197"/>
    </row>
    <row r="1565" spans="4:4" x14ac:dyDescent="0.2">
      <c r="D1565" s="197"/>
    </row>
    <row r="1566" spans="4:4" x14ac:dyDescent="0.2">
      <c r="D1566" s="197"/>
    </row>
    <row r="1567" spans="4:4" x14ac:dyDescent="0.2">
      <c r="D1567" s="197"/>
    </row>
    <row r="1568" spans="4:4" x14ac:dyDescent="0.2">
      <c r="D1568" s="197"/>
    </row>
    <row r="1569" spans="4:4" x14ac:dyDescent="0.2">
      <c r="D1569" s="197"/>
    </row>
    <row r="1570" spans="4:4" x14ac:dyDescent="0.2">
      <c r="D1570" s="197"/>
    </row>
    <row r="1571" spans="4:4" x14ac:dyDescent="0.2">
      <c r="D1571" s="197"/>
    </row>
    <row r="1572" spans="4:4" x14ac:dyDescent="0.2">
      <c r="D1572" s="197"/>
    </row>
    <row r="1573" spans="4:4" x14ac:dyDescent="0.2">
      <c r="D1573" s="197"/>
    </row>
    <row r="1574" spans="4:4" x14ac:dyDescent="0.2">
      <c r="D1574" s="197"/>
    </row>
    <row r="1575" spans="4:4" x14ac:dyDescent="0.2">
      <c r="D1575" s="197"/>
    </row>
    <row r="1576" spans="4:4" x14ac:dyDescent="0.2">
      <c r="D1576" s="197"/>
    </row>
    <row r="1577" spans="4:4" x14ac:dyDescent="0.2">
      <c r="D1577" s="197"/>
    </row>
    <row r="1578" spans="4:4" x14ac:dyDescent="0.2">
      <c r="D1578" s="197"/>
    </row>
    <row r="1579" spans="4:4" x14ac:dyDescent="0.2">
      <c r="D1579" s="197"/>
    </row>
    <row r="1580" spans="4:4" x14ac:dyDescent="0.2">
      <c r="D1580" s="197"/>
    </row>
    <row r="1581" spans="4:4" x14ac:dyDescent="0.2">
      <c r="D1581" s="197"/>
    </row>
    <row r="1582" spans="4:4" x14ac:dyDescent="0.2">
      <c r="D1582" s="197"/>
    </row>
    <row r="1583" spans="4:4" x14ac:dyDescent="0.2">
      <c r="D1583" s="197"/>
    </row>
    <row r="1584" spans="4:4" x14ac:dyDescent="0.2">
      <c r="D1584" s="197"/>
    </row>
    <row r="1585" spans="4:4" x14ac:dyDescent="0.2">
      <c r="D1585" s="197"/>
    </row>
    <row r="1586" spans="4:4" x14ac:dyDescent="0.2">
      <c r="D1586" s="197"/>
    </row>
    <row r="1587" spans="4:4" x14ac:dyDescent="0.2">
      <c r="D1587" s="197"/>
    </row>
    <row r="1588" spans="4:4" x14ac:dyDescent="0.2">
      <c r="D1588" s="197"/>
    </row>
    <row r="1589" spans="4:4" x14ac:dyDescent="0.2">
      <c r="D1589" s="197"/>
    </row>
    <row r="1590" spans="4:4" x14ac:dyDescent="0.2">
      <c r="D1590" s="197"/>
    </row>
    <row r="1591" spans="4:4" x14ac:dyDescent="0.2">
      <c r="D1591" s="197"/>
    </row>
    <row r="1592" spans="4:4" x14ac:dyDescent="0.2">
      <c r="D1592" s="197"/>
    </row>
    <row r="1593" spans="4:4" x14ac:dyDescent="0.2">
      <c r="D1593" s="197"/>
    </row>
    <row r="1594" spans="4:4" x14ac:dyDescent="0.2">
      <c r="D1594" s="197"/>
    </row>
    <row r="1595" spans="4:4" x14ac:dyDescent="0.2">
      <c r="D1595" s="197"/>
    </row>
    <row r="1596" spans="4:4" x14ac:dyDescent="0.2">
      <c r="D1596" s="197"/>
    </row>
    <row r="1597" spans="4:4" x14ac:dyDescent="0.2">
      <c r="D1597" s="197"/>
    </row>
    <row r="1598" spans="4:4" x14ac:dyDescent="0.2">
      <c r="D1598" s="197"/>
    </row>
    <row r="1599" spans="4:4" x14ac:dyDescent="0.2">
      <c r="D1599" s="197"/>
    </row>
    <row r="1600" spans="4:4" x14ac:dyDescent="0.2">
      <c r="D1600" s="197"/>
    </row>
    <row r="1601" spans="4:4" x14ac:dyDescent="0.2">
      <c r="D1601" s="197"/>
    </row>
    <row r="1602" spans="4:4" x14ac:dyDescent="0.2">
      <c r="D1602" s="197"/>
    </row>
    <row r="1603" spans="4:4" x14ac:dyDescent="0.2">
      <c r="D1603" s="197"/>
    </row>
    <row r="1604" spans="4:4" x14ac:dyDescent="0.2">
      <c r="D1604" s="197"/>
    </row>
    <row r="1605" spans="4:4" x14ac:dyDescent="0.2">
      <c r="D1605" s="197"/>
    </row>
    <row r="1606" spans="4:4" x14ac:dyDescent="0.2">
      <c r="D1606" s="197"/>
    </row>
    <row r="1607" spans="4:4" x14ac:dyDescent="0.2">
      <c r="D1607" s="197"/>
    </row>
    <row r="1608" spans="4:4" x14ac:dyDescent="0.2">
      <c r="D1608" s="197"/>
    </row>
    <row r="1609" spans="4:4" x14ac:dyDescent="0.2">
      <c r="D1609" s="197"/>
    </row>
    <row r="1610" spans="4:4" x14ac:dyDescent="0.2">
      <c r="D1610" s="197"/>
    </row>
    <row r="1611" spans="4:4" x14ac:dyDescent="0.2">
      <c r="D1611" s="197"/>
    </row>
    <row r="1612" spans="4:4" x14ac:dyDescent="0.2">
      <c r="D1612" s="197"/>
    </row>
    <row r="1613" spans="4:4" x14ac:dyDescent="0.2">
      <c r="D1613" s="197"/>
    </row>
    <row r="1614" spans="4:4" x14ac:dyDescent="0.2">
      <c r="D1614" s="197"/>
    </row>
    <row r="1615" spans="4:4" x14ac:dyDescent="0.2">
      <c r="D1615" s="197"/>
    </row>
    <row r="1616" spans="4:4" x14ac:dyDescent="0.2">
      <c r="D1616" s="197"/>
    </row>
    <row r="1617" spans="4:4" x14ac:dyDescent="0.2">
      <c r="D1617" s="197"/>
    </row>
    <row r="1618" spans="4:4" x14ac:dyDescent="0.2">
      <c r="D1618" s="197"/>
    </row>
    <row r="1619" spans="4:4" x14ac:dyDescent="0.2">
      <c r="D1619" s="197"/>
    </row>
    <row r="1620" spans="4:4" x14ac:dyDescent="0.2">
      <c r="D1620" s="197"/>
    </row>
    <row r="1621" spans="4:4" x14ac:dyDescent="0.2">
      <c r="D1621" s="197"/>
    </row>
    <row r="1622" spans="4:4" x14ac:dyDescent="0.2">
      <c r="D1622" s="197"/>
    </row>
    <row r="1623" spans="4:4" x14ac:dyDescent="0.2">
      <c r="D1623" s="197"/>
    </row>
    <row r="1624" spans="4:4" x14ac:dyDescent="0.2">
      <c r="D1624" s="197"/>
    </row>
    <row r="1625" spans="4:4" x14ac:dyDescent="0.2">
      <c r="D1625" s="197"/>
    </row>
    <row r="1626" spans="4:4" x14ac:dyDescent="0.2">
      <c r="D1626" s="197"/>
    </row>
    <row r="1627" spans="4:4" x14ac:dyDescent="0.2">
      <c r="D1627" s="197"/>
    </row>
    <row r="1628" spans="4:4" x14ac:dyDescent="0.2">
      <c r="D1628" s="197"/>
    </row>
    <row r="1629" spans="4:4" x14ac:dyDescent="0.2">
      <c r="D1629" s="197"/>
    </row>
    <row r="1630" spans="4:4" x14ac:dyDescent="0.2">
      <c r="D1630" s="197"/>
    </row>
    <row r="1631" spans="4:4" x14ac:dyDescent="0.2">
      <c r="D1631" s="197"/>
    </row>
    <row r="1632" spans="4:4" x14ac:dyDescent="0.2">
      <c r="D1632" s="197"/>
    </row>
    <row r="1633" spans="4:4" x14ac:dyDescent="0.2">
      <c r="D1633" s="197"/>
    </row>
    <row r="1634" spans="4:4" x14ac:dyDescent="0.2">
      <c r="D1634" s="197"/>
    </row>
    <row r="1635" spans="4:4" x14ac:dyDescent="0.2">
      <c r="D1635" s="197"/>
    </row>
    <row r="1636" spans="4:4" x14ac:dyDescent="0.2">
      <c r="D1636" s="197"/>
    </row>
    <row r="1637" spans="4:4" x14ac:dyDescent="0.2">
      <c r="D1637" s="197"/>
    </row>
    <row r="1638" spans="4:4" x14ac:dyDescent="0.2">
      <c r="D1638" s="197"/>
    </row>
    <row r="1639" spans="4:4" x14ac:dyDescent="0.2">
      <c r="D1639" s="197"/>
    </row>
    <row r="1640" spans="4:4" x14ac:dyDescent="0.2">
      <c r="D1640" s="197"/>
    </row>
    <row r="1641" spans="4:4" x14ac:dyDescent="0.2">
      <c r="D1641" s="197"/>
    </row>
    <row r="1642" spans="4:4" x14ac:dyDescent="0.2">
      <c r="D1642" s="197"/>
    </row>
    <row r="1643" spans="4:4" x14ac:dyDescent="0.2">
      <c r="D1643" s="197"/>
    </row>
    <row r="1644" spans="4:4" x14ac:dyDescent="0.2">
      <c r="D1644" s="197"/>
    </row>
    <row r="1645" spans="4:4" x14ac:dyDescent="0.2">
      <c r="D1645" s="197"/>
    </row>
    <row r="1646" spans="4:4" x14ac:dyDescent="0.2">
      <c r="D1646" s="197"/>
    </row>
    <row r="1647" spans="4:4" x14ac:dyDescent="0.2">
      <c r="D1647" s="197"/>
    </row>
    <row r="1648" spans="4:4" x14ac:dyDescent="0.2">
      <c r="D1648" s="197"/>
    </row>
    <row r="1649" spans="4:4" x14ac:dyDescent="0.2">
      <c r="D1649" s="197"/>
    </row>
    <row r="1650" spans="4:4" x14ac:dyDescent="0.2">
      <c r="D1650" s="197"/>
    </row>
    <row r="1651" spans="4:4" x14ac:dyDescent="0.2">
      <c r="D1651" s="197"/>
    </row>
    <row r="1652" spans="4:4" x14ac:dyDescent="0.2">
      <c r="D1652" s="197"/>
    </row>
    <row r="1653" spans="4:4" x14ac:dyDescent="0.2">
      <c r="D1653" s="197"/>
    </row>
    <row r="1654" spans="4:4" x14ac:dyDescent="0.2">
      <c r="D1654" s="197"/>
    </row>
    <row r="1655" spans="4:4" x14ac:dyDescent="0.2">
      <c r="D1655" s="197"/>
    </row>
    <row r="1656" spans="4:4" x14ac:dyDescent="0.2">
      <c r="D1656" s="197"/>
    </row>
    <row r="1657" spans="4:4" x14ac:dyDescent="0.2">
      <c r="D1657" s="197"/>
    </row>
    <row r="1658" spans="4:4" x14ac:dyDescent="0.2">
      <c r="D1658" s="197"/>
    </row>
    <row r="1659" spans="4:4" x14ac:dyDescent="0.2">
      <c r="D1659" s="197"/>
    </row>
    <row r="1660" spans="4:4" x14ac:dyDescent="0.2">
      <c r="D1660" s="197"/>
    </row>
    <row r="1661" spans="4:4" x14ac:dyDescent="0.2">
      <c r="D1661" s="197"/>
    </row>
    <row r="1662" spans="4:4" x14ac:dyDescent="0.2">
      <c r="D1662" s="197"/>
    </row>
    <row r="1663" spans="4:4" x14ac:dyDescent="0.2">
      <c r="D1663" s="197"/>
    </row>
    <row r="1664" spans="4:4" x14ac:dyDescent="0.2">
      <c r="D1664" s="197"/>
    </row>
    <row r="1665" spans="4:4" x14ac:dyDescent="0.2">
      <c r="D1665" s="197"/>
    </row>
    <row r="1666" spans="4:4" x14ac:dyDescent="0.2">
      <c r="D1666" s="197"/>
    </row>
    <row r="1667" spans="4:4" x14ac:dyDescent="0.2">
      <c r="D1667" s="197"/>
    </row>
    <row r="1668" spans="4:4" x14ac:dyDescent="0.2">
      <c r="D1668" s="197"/>
    </row>
    <row r="1669" spans="4:4" x14ac:dyDescent="0.2">
      <c r="D1669" s="197"/>
    </row>
    <row r="1670" spans="4:4" x14ac:dyDescent="0.2">
      <c r="D1670" s="197"/>
    </row>
    <row r="1671" spans="4:4" x14ac:dyDescent="0.2">
      <c r="D1671" s="197"/>
    </row>
    <row r="1672" spans="4:4" x14ac:dyDescent="0.2">
      <c r="D1672" s="197"/>
    </row>
    <row r="1673" spans="4:4" x14ac:dyDescent="0.2">
      <c r="D1673" s="197"/>
    </row>
    <row r="1674" spans="4:4" x14ac:dyDescent="0.2">
      <c r="D1674" s="197"/>
    </row>
    <row r="1675" spans="4:4" x14ac:dyDescent="0.2">
      <c r="D1675" s="197"/>
    </row>
    <row r="1676" spans="4:4" x14ac:dyDescent="0.2">
      <c r="D1676" s="197"/>
    </row>
    <row r="1677" spans="4:4" x14ac:dyDescent="0.2">
      <c r="D1677" s="197"/>
    </row>
    <row r="1678" spans="4:4" x14ac:dyDescent="0.2">
      <c r="D1678" s="197"/>
    </row>
    <row r="1679" spans="4:4" x14ac:dyDescent="0.2">
      <c r="D1679" s="197"/>
    </row>
    <row r="1680" spans="4:4" x14ac:dyDescent="0.2">
      <c r="D1680" s="197"/>
    </row>
    <row r="1681" spans="4:4" x14ac:dyDescent="0.2">
      <c r="D1681" s="197"/>
    </row>
    <row r="1682" spans="4:4" x14ac:dyDescent="0.2">
      <c r="D1682" s="197"/>
    </row>
    <row r="1683" spans="4:4" x14ac:dyDescent="0.2">
      <c r="D1683" s="197"/>
    </row>
    <row r="1684" spans="4:4" x14ac:dyDescent="0.2">
      <c r="D1684" s="197"/>
    </row>
    <row r="1685" spans="4:4" x14ac:dyDescent="0.2">
      <c r="D1685" s="197"/>
    </row>
    <row r="1686" spans="4:4" x14ac:dyDescent="0.2">
      <c r="D1686" s="197"/>
    </row>
    <row r="1687" spans="4:4" x14ac:dyDescent="0.2">
      <c r="D1687" s="197"/>
    </row>
    <row r="1688" spans="4:4" x14ac:dyDescent="0.2">
      <c r="D1688" s="197"/>
    </row>
    <row r="1689" spans="4:4" x14ac:dyDescent="0.2">
      <c r="D1689" s="197"/>
    </row>
    <row r="1690" spans="4:4" x14ac:dyDescent="0.2">
      <c r="D1690" s="197"/>
    </row>
    <row r="1691" spans="4:4" x14ac:dyDescent="0.2">
      <c r="D1691" s="197"/>
    </row>
    <row r="1692" spans="4:4" x14ac:dyDescent="0.2">
      <c r="D1692" s="197"/>
    </row>
    <row r="1693" spans="4:4" x14ac:dyDescent="0.2">
      <c r="D1693" s="197"/>
    </row>
    <row r="1694" spans="4:4" x14ac:dyDescent="0.2">
      <c r="D1694" s="197"/>
    </row>
    <row r="1695" spans="4:4" x14ac:dyDescent="0.2">
      <c r="D1695" s="197"/>
    </row>
    <row r="1696" spans="4:4" x14ac:dyDescent="0.2">
      <c r="D1696" s="197"/>
    </row>
    <row r="1697" spans="4:4" x14ac:dyDescent="0.2">
      <c r="D1697" s="197"/>
    </row>
    <row r="1698" spans="4:4" x14ac:dyDescent="0.2">
      <c r="D1698" s="197"/>
    </row>
    <row r="1699" spans="4:4" x14ac:dyDescent="0.2">
      <c r="D1699" s="197"/>
    </row>
    <row r="1700" spans="4:4" x14ac:dyDescent="0.2">
      <c r="D1700" s="197"/>
    </row>
    <row r="1701" spans="4:4" x14ac:dyDescent="0.2">
      <c r="D1701" s="197"/>
    </row>
    <row r="1702" spans="4:4" x14ac:dyDescent="0.2">
      <c r="D1702" s="197"/>
    </row>
    <row r="1703" spans="4:4" x14ac:dyDescent="0.2">
      <c r="D1703" s="197"/>
    </row>
    <row r="1704" spans="4:4" x14ac:dyDescent="0.2">
      <c r="D1704" s="197"/>
    </row>
    <row r="1705" spans="4:4" x14ac:dyDescent="0.2">
      <c r="D1705" s="197"/>
    </row>
    <row r="1706" spans="4:4" x14ac:dyDescent="0.2">
      <c r="D1706" s="197"/>
    </row>
    <row r="1707" spans="4:4" x14ac:dyDescent="0.2">
      <c r="D1707" s="197"/>
    </row>
    <row r="1708" spans="4:4" x14ac:dyDescent="0.2">
      <c r="D1708" s="197"/>
    </row>
    <row r="1709" spans="4:4" x14ac:dyDescent="0.2">
      <c r="D1709" s="197"/>
    </row>
    <row r="1710" spans="4:4" x14ac:dyDescent="0.2">
      <c r="D1710" s="197"/>
    </row>
    <row r="1711" spans="4:4" x14ac:dyDescent="0.2">
      <c r="D1711" s="197"/>
    </row>
    <row r="1712" spans="4:4" x14ac:dyDescent="0.2">
      <c r="D1712" s="197"/>
    </row>
    <row r="1713" spans="4:4" x14ac:dyDescent="0.2">
      <c r="D1713" s="197"/>
    </row>
    <row r="1714" spans="4:4" x14ac:dyDescent="0.2">
      <c r="D1714" s="197"/>
    </row>
    <row r="1715" spans="4:4" x14ac:dyDescent="0.2">
      <c r="D1715" s="197"/>
    </row>
    <row r="1716" spans="4:4" x14ac:dyDescent="0.2">
      <c r="D1716" s="197"/>
    </row>
    <row r="1717" spans="4:4" x14ac:dyDescent="0.2">
      <c r="D1717" s="197"/>
    </row>
    <row r="1718" spans="4:4" x14ac:dyDescent="0.2">
      <c r="D1718" s="197"/>
    </row>
    <row r="1719" spans="4:4" x14ac:dyDescent="0.2">
      <c r="D1719" s="197"/>
    </row>
    <row r="1720" spans="4:4" x14ac:dyDescent="0.2">
      <c r="D1720" s="197"/>
    </row>
    <row r="1721" spans="4:4" x14ac:dyDescent="0.2">
      <c r="D1721" s="197"/>
    </row>
    <row r="1722" spans="4:4" x14ac:dyDescent="0.2">
      <c r="D1722" s="197"/>
    </row>
    <row r="1723" spans="4:4" x14ac:dyDescent="0.2">
      <c r="D1723" s="197"/>
    </row>
    <row r="1724" spans="4:4" x14ac:dyDescent="0.2">
      <c r="D1724" s="197"/>
    </row>
    <row r="1725" spans="4:4" x14ac:dyDescent="0.2">
      <c r="D1725" s="197"/>
    </row>
    <row r="1726" spans="4:4" x14ac:dyDescent="0.2">
      <c r="D1726" s="197"/>
    </row>
    <row r="1727" spans="4:4" x14ac:dyDescent="0.2">
      <c r="D1727" s="197"/>
    </row>
    <row r="1728" spans="4:4" x14ac:dyDescent="0.2">
      <c r="D1728" s="197"/>
    </row>
    <row r="1729" spans="4:4" x14ac:dyDescent="0.2">
      <c r="D1729" s="197"/>
    </row>
    <row r="1730" spans="4:4" x14ac:dyDescent="0.2">
      <c r="D1730" s="197"/>
    </row>
    <row r="1731" spans="4:4" x14ac:dyDescent="0.2">
      <c r="D1731" s="197"/>
    </row>
    <row r="1732" spans="4:4" x14ac:dyDescent="0.2">
      <c r="D1732" s="197"/>
    </row>
    <row r="1733" spans="4:4" x14ac:dyDescent="0.2">
      <c r="D1733" s="197"/>
    </row>
    <row r="1734" spans="4:4" x14ac:dyDescent="0.2">
      <c r="D1734" s="197"/>
    </row>
    <row r="1735" spans="4:4" x14ac:dyDescent="0.2">
      <c r="D1735" s="197"/>
    </row>
    <row r="1736" spans="4:4" x14ac:dyDescent="0.2">
      <c r="D1736" s="197"/>
    </row>
    <row r="1737" spans="4:4" x14ac:dyDescent="0.2">
      <c r="D1737" s="197"/>
    </row>
    <row r="1738" spans="4:4" x14ac:dyDescent="0.2">
      <c r="D1738" s="197"/>
    </row>
    <row r="1739" spans="4:4" x14ac:dyDescent="0.2">
      <c r="D1739" s="197"/>
    </row>
    <row r="1740" spans="4:4" x14ac:dyDescent="0.2">
      <c r="D1740" s="197"/>
    </row>
    <row r="1741" spans="4:4" x14ac:dyDescent="0.2">
      <c r="D1741" s="197"/>
    </row>
    <row r="1742" spans="4:4" x14ac:dyDescent="0.2">
      <c r="D1742" s="197"/>
    </row>
    <row r="1743" spans="4:4" x14ac:dyDescent="0.2">
      <c r="D1743" s="197"/>
    </row>
    <row r="1744" spans="4:4" x14ac:dyDescent="0.2">
      <c r="D1744" s="197"/>
    </row>
    <row r="1745" spans="4:4" x14ac:dyDescent="0.2">
      <c r="D1745" s="197"/>
    </row>
    <row r="1746" spans="4:4" x14ac:dyDescent="0.2">
      <c r="D1746" s="197"/>
    </row>
    <row r="1747" spans="4:4" x14ac:dyDescent="0.2">
      <c r="D1747" s="197"/>
    </row>
    <row r="1748" spans="4:4" x14ac:dyDescent="0.2">
      <c r="D1748" s="197"/>
    </row>
    <row r="1749" spans="4:4" x14ac:dyDescent="0.2">
      <c r="D1749" s="197"/>
    </row>
    <row r="1750" spans="4:4" x14ac:dyDescent="0.2">
      <c r="D1750" s="197"/>
    </row>
    <row r="1751" spans="4:4" x14ac:dyDescent="0.2">
      <c r="D1751" s="197"/>
    </row>
    <row r="1752" spans="4:4" x14ac:dyDescent="0.2">
      <c r="D1752" s="197"/>
    </row>
    <row r="1753" spans="4:4" x14ac:dyDescent="0.2">
      <c r="D1753" s="197"/>
    </row>
    <row r="1754" spans="4:4" x14ac:dyDescent="0.2">
      <c r="D1754" s="197"/>
    </row>
    <row r="1755" spans="4:4" x14ac:dyDescent="0.2">
      <c r="D1755" s="197"/>
    </row>
    <row r="1756" spans="4:4" x14ac:dyDescent="0.2">
      <c r="D1756" s="197"/>
    </row>
    <row r="1757" spans="4:4" x14ac:dyDescent="0.2">
      <c r="D1757" s="197"/>
    </row>
    <row r="1758" spans="4:4" x14ac:dyDescent="0.2">
      <c r="D1758" s="197"/>
    </row>
    <row r="1759" spans="4:4" x14ac:dyDescent="0.2">
      <c r="D1759" s="197"/>
    </row>
    <row r="1760" spans="4:4" x14ac:dyDescent="0.2">
      <c r="D1760" s="197"/>
    </row>
    <row r="1761" spans="4:4" x14ac:dyDescent="0.2">
      <c r="D1761" s="197"/>
    </row>
    <row r="1762" spans="4:4" x14ac:dyDescent="0.2">
      <c r="D1762" s="197"/>
    </row>
    <row r="1763" spans="4:4" x14ac:dyDescent="0.2">
      <c r="D1763" s="197"/>
    </row>
    <row r="1764" spans="4:4" x14ac:dyDescent="0.2">
      <c r="D1764" s="197"/>
    </row>
    <row r="1765" spans="4:4" x14ac:dyDescent="0.2">
      <c r="D1765" s="197"/>
    </row>
    <row r="1766" spans="4:4" x14ac:dyDescent="0.2">
      <c r="D1766" s="197"/>
    </row>
    <row r="1767" spans="4:4" x14ac:dyDescent="0.2">
      <c r="D1767" s="197"/>
    </row>
    <row r="1768" spans="4:4" x14ac:dyDescent="0.2">
      <c r="D1768" s="197"/>
    </row>
    <row r="1769" spans="4:4" x14ac:dyDescent="0.2">
      <c r="D1769" s="197"/>
    </row>
    <row r="1770" spans="4:4" x14ac:dyDescent="0.2">
      <c r="D1770" s="197"/>
    </row>
    <row r="1771" spans="4:4" x14ac:dyDescent="0.2">
      <c r="D1771" s="197"/>
    </row>
    <row r="1772" spans="4:4" x14ac:dyDescent="0.2">
      <c r="D1772" s="197"/>
    </row>
    <row r="1773" spans="4:4" x14ac:dyDescent="0.2">
      <c r="D1773" s="197"/>
    </row>
    <row r="1774" spans="4:4" x14ac:dyDescent="0.2">
      <c r="D1774" s="197"/>
    </row>
    <row r="1775" spans="4:4" x14ac:dyDescent="0.2">
      <c r="D1775" s="197"/>
    </row>
    <row r="1776" spans="4:4" x14ac:dyDescent="0.2">
      <c r="D1776" s="197"/>
    </row>
    <row r="1777" spans="4:4" x14ac:dyDescent="0.2">
      <c r="D1777" s="197"/>
    </row>
    <row r="1778" spans="4:4" x14ac:dyDescent="0.2">
      <c r="D1778" s="197"/>
    </row>
    <row r="1779" spans="4:4" x14ac:dyDescent="0.2">
      <c r="D1779" s="197"/>
    </row>
    <row r="1780" spans="4:4" x14ac:dyDescent="0.2">
      <c r="D1780" s="197"/>
    </row>
    <row r="1781" spans="4:4" x14ac:dyDescent="0.2">
      <c r="D1781" s="197"/>
    </row>
    <row r="1782" spans="4:4" x14ac:dyDescent="0.2">
      <c r="D1782" s="197"/>
    </row>
    <row r="1783" spans="4:4" x14ac:dyDescent="0.2">
      <c r="D1783" s="197"/>
    </row>
    <row r="1784" spans="4:4" x14ac:dyDescent="0.2">
      <c r="D1784" s="197"/>
    </row>
    <row r="1785" spans="4:4" x14ac:dyDescent="0.2">
      <c r="D1785" s="197"/>
    </row>
    <row r="1786" spans="4:4" x14ac:dyDescent="0.2">
      <c r="D1786" s="197"/>
    </row>
    <row r="1787" spans="4:4" x14ac:dyDescent="0.2">
      <c r="D1787" s="197"/>
    </row>
    <row r="1788" spans="4:4" x14ac:dyDescent="0.2">
      <c r="D1788" s="197"/>
    </row>
    <row r="1789" spans="4:4" x14ac:dyDescent="0.2">
      <c r="D1789" s="197"/>
    </row>
    <row r="1790" spans="4:4" x14ac:dyDescent="0.2">
      <c r="D1790" s="197"/>
    </row>
    <row r="1791" spans="4:4" x14ac:dyDescent="0.2">
      <c r="D1791" s="197"/>
    </row>
    <row r="1792" spans="4:4" x14ac:dyDescent="0.2">
      <c r="D1792" s="197"/>
    </row>
    <row r="1793" spans="4:4" x14ac:dyDescent="0.2">
      <c r="D1793" s="197"/>
    </row>
    <row r="1794" spans="4:4" x14ac:dyDescent="0.2">
      <c r="D1794" s="197"/>
    </row>
    <row r="1795" spans="4:4" x14ac:dyDescent="0.2">
      <c r="D1795" s="197"/>
    </row>
    <row r="1796" spans="4:4" x14ac:dyDescent="0.2">
      <c r="D1796" s="197"/>
    </row>
    <row r="1797" spans="4:4" x14ac:dyDescent="0.2">
      <c r="D1797" s="197"/>
    </row>
    <row r="1798" spans="4:4" x14ac:dyDescent="0.2">
      <c r="D1798" s="197"/>
    </row>
    <row r="1799" spans="4:4" x14ac:dyDescent="0.2">
      <c r="D1799" s="197"/>
    </row>
    <row r="1800" spans="4:4" x14ac:dyDescent="0.2">
      <c r="D1800" s="197"/>
    </row>
    <row r="1801" spans="4:4" x14ac:dyDescent="0.2">
      <c r="D1801" s="197"/>
    </row>
    <row r="1802" spans="4:4" x14ac:dyDescent="0.2">
      <c r="D1802" s="197"/>
    </row>
    <row r="1803" spans="4:4" x14ac:dyDescent="0.2">
      <c r="D1803" s="197"/>
    </row>
    <row r="1804" spans="4:4" x14ac:dyDescent="0.2">
      <c r="D1804" s="197"/>
    </row>
    <row r="1805" spans="4:4" x14ac:dyDescent="0.2">
      <c r="D1805" s="197"/>
    </row>
    <row r="1806" spans="4:4" x14ac:dyDescent="0.2">
      <c r="D1806" s="197"/>
    </row>
    <row r="1807" spans="4:4" x14ac:dyDescent="0.2">
      <c r="D1807" s="197"/>
    </row>
    <row r="1808" spans="4:4" x14ac:dyDescent="0.2">
      <c r="D1808" s="197"/>
    </row>
    <row r="1809" spans="4:4" x14ac:dyDescent="0.2">
      <c r="D1809" s="197"/>
    </row>
    <row r="1810" spans="4:4" x14ac:dyDescent="0.2">
      <c r="D1810" s="197"/>
    </row>
    <row r="1811" spans="4:4" x14ac:dyDescent="0.2">
      <c r="D1811" s="197"/>
    </row>
    <row r="1812" spans="4:4" x14ac:dyDescent="0.2">
      <c r="D1812" s="197"/>
    </row>
    <row r="1813" spans="4:4" x14ac:dyDescent="0.2">
      <c r="D1813" s="197"/>
    </row>
    <row r="1814" spans="4:4" x14ac:dyDescent="0.2">
      <c r="D1814" s="197"/>
    </row>
    <row r="1815" spans="4:4" x14ac:dyDescent="0.2">
      <c r="D1815" s="197"/>
    </row>
    <row r="1816" spans="4:4" x14ac:dyDescent="0.2">
      <c r="D1816" s="197"/>
    </row>
    <row r="1817" spans="4:4" x14ac:dyDescent="0.2">
      <c r="D1817" s="197"/>
    </row>
    <row r="1818" spans="4:4" x14ac:dyDescent="0.2">
      <c r="D1818" s="197"/>
    </row>
    <row r="1819" spans="4:4" x14ac:dyDescent="0.2">
      <c r="D1819" s="197"/>
    </row>
    <row r="1820" spans="4:4" x14ac:dyDescent="0.2">
      <c r="D1820" s="197"/>
    </row>
    <row r="1821" spans="4:4" x14ac:dyDescent="0.2">
      <c r="D1821" s="197"/>
    </row>
    <row r="1822" spans="4:4" x14ac:dyDescent="0.2">
      <c r="D1822" s="197"/>
    </row>
    <row r="1823" spans="4:4" x14ac:dyDescent="0.2">
      <c r="D1823" s="197"/>
    </row>
    <row r="1824" spans="4:4" x14ac:dyDescent="0.2">
      <c r="D1824" s="197"/>
    </row>
    <row r="1825" spans="4:4" x14ac:dyDescent="0.2">
      <c r="D1825" s="197"/>
    </row>
    <row r="1826" spans="4:4" x14ac:dyDescent="0.2">
      <c r="D1826" s="197"/>
    </row>
    <row r="1827" spans="4:4" x14ac:dyDescent="0.2">
      <c r="D1827" s="197"/>
    </row>
    <row r="1828" spans="4:4" x14ac:dyDescent="0.2">
      <c r="D1828" s="197"/>
    </row>
    <row r="1829" spans="4:4" x14ac:dyDescent="0.2">
      <c r="D1829" s="197"/>
    </row>
    <row r="1830" spans="4:4" x14ac:dyDescent="0.2">
      <c r="D1830" s="197"/>
    </row>
    <row r="1831" spans="4:4" x14ac:dyDescent="0.2">
      <c r="D1831" s="197"/>
    </row>
    <row r="1832" spans="4:4" x14ac:dyDescent="0.2">
      <c r="D1832" s="197"/>
    </row>
    <row r="1833" spans="4:4" x14ac:dyDescent="0.2">
      <c r="D1833" s="197"/>
    </row>
    <row r="1834" spans="4:4" x14ac:dyDescent="0.2">
      <c r="D1834" s="197"/>
    </row>
    <row r="1835" spans="4:4" x14ac:dyDescent="0.2">
      <c r="D1835" s="197"/>
    </row>
    <row r="1836" spans="4:4" x14ac:dyDescent="0.2">
      <c r="D1836" s="197"/>
    </row>
    <row r="1837" spans="4:4" x14ac:dyDescent="0.2">
      <c r="D1837" s="197"/>
    </row>
    <row r="1838" spans="4:4" x14ac:dyDescent="0.2">
      <c r="D1838" s="197"/>
    </row>
    <row r="1839" spans="4:4" x14ac:dyDescent="0.2">
      <c r="D1839" s="197"/>
    </row>
    <row r="1840" spans="4:4" x14ac:dyDescent="0.2">
      <c r="D1840" s="197"/>
    </row>
    <row r="1841" spans="4:4" x14ac:dyDescent="0.2">
      <c r="D1841" s="197"/>
    </row>
    <row r="1842" spans="4:4" x14ac:dyDescent="0.2">
      <c r="D1842" s="197"/>
    </row>
    <row r="1843" spans="4:4" x14ac:dyDescent="0.2">
      <c r="D1843" s="197"/>
    </row>
    <row r="1844" spans="4:4" x14ac:dyDescent="0.2">
      <c r="D1844" s="197"/>
    </row>
    <row r="1845" spans="4:4" x14ac:dyDescent="0.2">
      <c r="D1845" s="197"/>
    </row>
    <row r="1846" spans="4:4" x14ac:dyDescent="0.2">
      <c r="D1846" s="197"/>
    </row>
    <row r="1847" spans="4:4" x14ac:dyDescent="0.2">
      <c r="D1847" s="197"/>
    </row>
    <row r="1848" spans="4:4" x14ac:dyDescent="0.2">
      <c r="D1848" s="197"/>
    </row>
    <row r="1849" spans="4:4" x14ac:dyDescent="0.2">
      <c r="D1849" s="197"/>
    </row>
    <row r="1850" spans="4:4" x14ac:dyDescent="0.2">
      <c r="D1850" s="197"/>
    </row>
    <row r="1851" spans="4:4" x14ac:dyDescent="0.2">
      <c r="D1851" s="197"/>
    </row>
    <row r="1852" spans="4:4" x14ac:dyDescent="0.2">
      <c r="D1852" s="197"/>
    </row>
    <row r="1853" spans="4:4" x14ac:dyDescent="0.2">
      <c r="D1853" s="197"/>
    </row>
    <row r="1854" spans="4:4" x14ac:dyDescent="0.2">
      <c r="D1854" s="197"/>
    </row>
    <row r="1855" spans="4:4" x14ac:dyDescent="0.2">
      <c r="D1855" s="197"/>
    </row>
    <row r="1856" spans="4:4" x14ac:dyDescent="0.2">
      <c r="D1856" s="197"/>
    </row>
    <row r="1857" spans="4:4" x14ac:dyDescent="0.2">
      <c r="D1857" s="197"/>
    </row>
    <row r="1858" spans="4:4" x14ac:dyDescent="0.2">
      <c r="D1858" s="197"/>
    </row>
    <row r="1859" spans="4:4" x14ac:dyDescent="0.2">
      <c r="D1859" s="197"/>
    </row>
    <row r="1860" spans="4:4" x14ac:dyDescent="0.2">
      <c r="D1860" s="197"/>
    </row>
    <row r="1861" spans="4:4" x14ac:dyDescent="0.2">
      <c r="D1861" s="197"/>
    </row>
    <row r="1862" spans="4:4" x14ac:dyDescent="0.2">
      <c r="D1862" s="197"/>
    </row>
    <row r="1863" spans="4:4" x14ac:dyDescent="0.2">
      <c r="D1863" s="197"/>
    </row>
    <row r="1864" spans="4:4" x14ac:dyDescent="0.2">
      <c r="D1864" s="197"/>
    </row>
    <row r="1865" spans="4:4" x14ac:dyDescent="0.2">
      <c r="D1865" s="197"/>
    </row>
    <row r="1866" spans="4:4" x14ac:dyDescent="0.2">
      <c r="D1866" s="197"/>
    </row>
    <row r="1867" spans="4:4" x14ac:dyDescent="0.2">
      <c r="D1867" s="197"/>
    </row>
    <row r="1868" spans="4:4" x14ac:dyDescent="0.2">
      <c r="D1868" s="197"/>
    </row>
    <row r="1869" spans="4:4" x14ac:dyDescent="0.2">
      <c r="D1869" s="197"/>
    </row>
    <row r="1870" spans="4:4" x14ac:dyDescent="0.2">
      <c r="D1870" s="197"/>
    </row>
    <row r="1871" spans="4:4" x14ac:dyDescent="0.2">
      <c r="D1871" s="197"/>
    </row>
    <row r="1872" spans="4:4" x14ac:dyDescent="0.2">
      <c r="D1872" s="197"/>
    </row>
    <row r="1873" spans="4:4" x14ac:dyDescent="0.2">
      <c r="D1873" s="197"/>
    </row>
    <row r="1874" spans="4:4" x14ac:dyDescent="0.2">
      <c r="D1874" s="197"/>
    </row>
    <row r="1875" spans="4:4" x14ac:dyDescent="0.2">
      <c r="D1875" s="197"/>
    </row>
    <row r="1876" spans="4:4" x14ac:dyDescent="0.2">
      <c r="D1876" s="197"/>
    </row>
    <row r="1877" spans="4:4" x14ac:dyDescent="0.2">
      <c r="D1877" s="197"/>
    </row>
    <row r="1878" spans="4:4" x14ac:dyDescent="0.2">
      <c r="D1878" s="197"/>
    </row>
    <row r="1879" spans="4:4" x14ac:dyDescent="0.2">
      <c r="D1879" s="197"/>
    </row>
    <row r="1880" spans="4:4" x14ac:dyDescent="0.2">
      <c r="D1880" s="197"/>
    </row>
    <row r="1881" spans="4:4" x14ac:dyDescent="0.2">
      <c r="D1881" s="197"/>
    </row>
    <row r="1882" spans="4:4" x14ac:dyDescent="0.2">
      <c r="D1882" s="197"/>
    </row>
    <row r="1883" spans="4:4" x14ac:dyDescent="0.2">
      <c r="D1883" s="197"/>
    </row>
    <row r="1884" spans="4:4" x14ac:dyDescent="0.2">
      <c r="D1884" s="197"/>
    </row>
    <row r="1885" spans="4:4" x14ac:dyDescent="0.2">
      <c r="D1885" s="197"/>
    </row>
    <row r="1886" spans="4:4" x14ac:dyDescent="0.2">
      <c r="D1886" s="197"/>
    </row>
    <row r="1887" spans="4:4" x14ac:dyDescent="0.2">
      <c r="D1887" s="197"/>
    </row>
    <row r="1888" spans="4:4" x14ac:dyDescent="0.2">
      <c r="D1888" s="197"/>
    </row>
    <row r="1889" spans="4:4" x14ac:dyDescent="0.2">
      <c r="D1889" s="197"/>
    </row>
    <row r="1890" spans="4:4" x14ac:dyDescent="0.2">
      <c r="D1890" s="197"/>
    </row>
    <row r="1891" spans="4:4" x14ac:dyDescent="0.2">
      <c r="D1891" s="197"/>
    </row>
    <row r="1892" spans="4:4" x14ac:dyDescent="0.2">
      <c r="D1892" s="197"/>
    </row>
    <row r="1893" spans="4:4" x14ac:dyDescent="0.2">
      <c r="D1893" s="197"/>
    </row>
    <row r="1894" spans="4:4" x14ac:dyDescent="0.2">
      <c r="D1894" s="197"/>
    </row>
    <row r="1895" spans="4:4" x14ac:dyDescent="0.2">
      <c r="D1895" s="197"/>
    </row>
    <row r="1896" spans="4:4" x14ac:dyDescent="0.2">
      <c r="D1896" s="197"/>
    </row>
    <row r="1897" spans="4:4" x14ac:dyDescent="0.2">
      <c r="D1897" s="197"/>
    </row>
    <row r="1898" spans="4:4" x14ac:dyDescent="0.2">
      <c r="D1898" s="197"/>
    </row>
    <row r="1899" spans="4:4" x14ac:dyDescent="0.2">
      <c r="D1899" s="197"/>
    </row>
    <row r="1900" spans="4:4" x14ac:dyDescent="0.2">
      <c r="D1900" s="197"/>
    </row>
    <row r="1901" spans="4:4" x14ac:dyDescent="0.2">
      <c r="D1901" s="197"/>
    </row>
    <row r="1902" spans="4:4" x14ac:dyDescent="0.2">
      <c r="D1902" s="197"/>
    </row>
    <row r="1903" spans="4:4" x14ac:dyDescent="0.2">
      <c r="D1903" s="197"/>
    </row>
    <row r="1904" spans="4:4" x14ac:dyDescent="0.2">
      <c r="D1904" s="197"/>
    </row>
    <row r="1905" spans="4:4" x14ac:dyDescent="0.2">
      <c r="D1905" s="197"/>
    </row>
    <row r="1906" spans="4:4" x14ac:dyDescent="0.2">
      <c r="D1906" s="197"/>
    </row>
    <row r="1907" spans="4:4" x14ac:dyDescent="0.2">
      <c r="D1907" s="197"/>
    </row>
    <row r="1908" spans="4:4" x14ac:dyDescent="0.2">
      <c r="D1908" s="197"/>
    </row>
    <row r="1909" spans="4:4" x14ac:dyDescent="0.2">
      <c r="D1909" s="197"/>
    </row>
    <row r="1910" spans="4:4" x14ac:dyDescent="0.2">
      <c r="D1910" s="197"/>
    </row>
    <row r="1911" spans="4:4" x14ac:dyDescent="0.2">
      <c r="D1911" s="197"/>
    </row>
    <row r="1912" spans="4:4" x14ac:dyDescent="0.2">
      <c r="D1912" s="197"/>
    </row>
    <row r="1913" spans="4:4" x14ac:dyDescent="0.2">
      <c r="D1913" s="197"/>
    </row>
    <row r="1914" spans="4:4" x14ac:dyDescent="0.2">
      <c r="D1914" s="197"/>
    </row>
    <row r="1915" spans="4:4" x14ac:dyDescent="0.2">
      <c r="D1915" s="197"/>
    </row>
    <row r="1916" spans="4:4" x14ac:dyDescent="0.2">
      <c r="D1916" s="197"/>
    </row>
    <row r="1917" spans="4:4" x14ac:dyDescent="0.2">
      <c r="D1917" s="197"/>
    </row>
    <row r="1918" spans="4:4" x14ac:dyDescent="0.2">
      <c r="D1918" s="197"/>
    </row>
    <row r="1919" spans="4:4" x14ac:dyDescent="0.2">
      <c r="D1919" s="197"/>
    </row>
    <row r="1920" spans="4:4" x14ac:dyDescent="0.2">
      <c r="D1920" s="197"/>
    </row>
    <row r="1921" spans="4:4" x14ac:dyDescent="0.2">
      <c r="D1921" s="197"/>
    </row>
    <row r="1922" spans="4:4" x14ac:dyDescent="0.2">
      <c r="D1922" s="197"/>
    </row>
    <row r="1923" spans="4:4" x14ac:dyDescent="0.2">
      <c r="D1923" s="197"/>
    </row>
    <row r="1924" spans="4:4" x14ac:dyDescent="0.2">
      <c r="D1924" s="197"/>
    </row>
    <row r="1925" spans="4:4" x14ac:dyDescent="0.2">
      <c r="D1925" s="197"/>
    </row>
    <row r="1926" spans="4:4" x14ac:dyDescent="0.2">
      <c r="D1926" s="197"/>
    </row>
    <row r="1927" spans="4:4" x14ac:dyDescent="0.2">
      <c r="D1927" s="197"/>
    </row>
    <row r="1928" spans="4:4" x14ac:dyDescent="0.2">
      <c r="D1928" s="197"/>
    </row>
    <row r="1929" spans="4:4" x14ac:dyDescent="0.2">
      <c r="D1929" s="197"/>
    </row>
    <row r="1930" spans="4:4" x14ac:dyDescent="0.2">
      <c r="D1930" s="197"/>
    </row>
    <row r="1931" spans="4:4" x14ac:dyDescent="0.2">
      <c r="D1931" s="197"/>
    </row>
    <row r="1932" spans="4:4" x14ac:dyDescent="0.2">
      <c r="D1932" s="197"/>
    </row>
    <row r="1933" spans="4:4" x14ac:dyDescent="0.2">
      <c r="D1933" s="197"/>
    </row>
    <row r="1934" spans="4:4" x14ac:dyDescent="0.2">
      <c r="D1934" s="197"/>
    </row>
    <row r="1935" spans="4:4" x14ac:dyDescent="0.2">
      <c r="D1935" s="197"/>
    </row>
    <row r="1936" spans="4:4" x14ac:dyDescent="0.2">
      <c r="D1936" s="197"/>
    </row>
    <row r="1937" spans="4:4" x14ac:dyDescent="0.2">
      <c r="D1937" s="197"/>
    </row>
    <row r="1938" spans="4:4" x14ac:dyDescent="0.2">
      <c r="D1938" s="197"/>
    </row>
    <row r="1939" spans="4:4" x14ac:dyDescent="0.2">
      <c r="D1939" s="197"/>
    </row>
    <row r="1940" spans="4:4" x14ac:dyDescent="0.2">
      <c r="D1940" s="197"/>
    </row>
    <row r="1941" spans="4:4" x14ac:dyDescent="0.2">
      <c r="D1941" s="197"/>
    </row>
    <row r="1942" spans="4:4" x14ac:dyDescent="0.2">
      <c r="D1942" s="197"/>
    </row>
    <row r="1943" spans="4:4" x14ac:dyDescent="0.2">
      <c r="D1943" s="197"/>
    </row>
    <row r="1944" spans="4:4" x14ac:dyDescent="0.2">
      <c r="D1944" s="197"/>
    </row>
    <row r="1945" spans="4:4" x14ac:dyDescent="0.2">
      <c r="D1945" s="197"/>
    </row>
    <row r="1946" spans="4:4" x14ac:dyDescent="0.2">
      <c r="D1946" s="197"/>
    </row>
    <row r="1947" spans="4:4" x14ac:dyDescent="0.2">
      <c r="D1947" s="197"/>
    </row>
    <row r="1948" spans="4:4" x14ac:dyDescent="0.2">
      <c r="D1948" s="197"/>
    </row>
    <row r="1949" spans="4:4" x14ac:dyDescent="0.2">
      <c r="D1949" s="197"/>
    </row>
    <row r="1950" spans="4:4" x14ac:dyDescent="0.2">
      <c r="D1950" s="197"/>
    </row>
    <row r="1951" spans="4:4" x14ac:dyDescent="0.2">
      <c r="D1951" s="197"/>
    </row>
    <row r="1952" spans="4:4" x14ac:dyDescent="0.2">
      <c r="D1952" s="197"/>
    </row>
    <row r="1953" spans="4:4" x14ac:dyDescent="0.2">
      <c r="D1953" s="197"/>
    </row>
    <row r="1954" spans="4:4" x14ac:dyDescent="0.2">
      <c r="D1954" s="197"/>
    </row>
    <row r="1955" spans="4:4" x14ac:dyDescent="0.2">
      <c r="D1955" s="197"/>
    </row>
    <row r="1956" spans="4:4" x14ac:dyDescent="0.2">
      <c r="D1956" s="197"/>
    </row>
    <row r="1957" spans="4:4" x14ac:dyDescent="0.2">
      <c r="D1957" s="197"/>
    </row>
    <row r="1958" spans="4:4" x14ac:dyDescent="0.2">
      <c r="D1958" s="197"/>
    </row>
    <row r="1959" spans="4:4" x14ac:dyDescent="0.2">
      <c r="D1959" s="197"/>
    </row>
    <row r="1960" spans="4:4" x14ac:dyDescent="0.2">
      <c r="D1960" s="197"/>
    </row>
    <row r="1961" spans="4:4" x14ac:dyDescent="0.2">
      <c r="D1961" s="197"/>
    </row>
    <row r="1962" spans="4:4" x14ac:dyDescent="0.2">
      <c r="D1962" s="197"/>
    </row>
    <row r="1963" spans="4:4" x14ac:dyDescent="0.2">
      <c r="D1963" s="197"/>
    </row>
    <row r="1964" spans="4:4" x14ac:dyDescent="0.2">
      <c r="D1964" s="197"/>
    </row>
    <row r="1965" spans="4:4" x14ac:dyDescent="0.2">
      <c r="D1965" s="197"/>
    </row>
    <row r="1966" spans="4:4" x14ac:dyDescent="0.2">
      <c r="D1966" s="197"/>
    </row>
    <row r="1967" spans="4:4" x14ac:dyDescent="0.2">
      <c r="D1967" s="197"/>
    </row>
    <row r="1968" spans="4:4" x14ac:dyDescent="0.2">
      <c r="D1968" s="197"/>
    </row>
    <row r="1969" spans="4:4" x14ac:dyDescent="0.2">
      <c r="D1969" s="197"/>
    </row>
    <row r="1970" spans="4:4" x14ac:dyDescent="0.2">
      <c r="D1970" s="197"/>
    </row>
    <row r="1971" spans="4:4" x14ac:dyDescent="0.2">
      <c r="D1971" s="197"/>
    </row>
    <row r="1972" spans="4:4" x14ac:dyDescent="0.2">
      <c r="D1972" s="197"/>
    </row>
    <row r="1973" spans="4:4" x14ac:dyDescent="0.2">
      <c r="D1973" s="197"/>
    </row>
    <row r="1974" spans="4:4" x14ac:dyDescent="0.2">
      <c r="D1974" s="197"/>
    </row>
    <row r="1975" spans="4:4" x14ac:dyDescent="0.2">
      <c r="D1975" s="197"/>
    </row>
    <row r="1976" spans="4:4" x14ac:dyDescent="0.2">
      <c r="D1976" s="197"/>
    </row>
    <row r="1977" spans="4:4" x14ac:dyDescent="0.2">
      <c r="D1977" s="197"/>
    </row>
    <row r="1978" spans="4:4" x14ac:dyDescent="0.2">
      <c r="D1978" s="197"/>
    </row>
    <row r="1979" spans="4:4" x14ac:dyDescent="0.2">
      <c r="D1979" s="197"/>
    </row>
    <row r="1980" spans="4:4" x14ac:dyDescent="0.2">
      <c r="D1980" s="197"/>
    </row>
    <row r="1981" spans="4:4" x14ac:dyDescent="0.2">
      <c r="D1981" s="197"/>
    </row>
    <row r="1982" spans="4:4" x14ac:dyDescent="0.2">
      <c r="D1982" s="197"/>
    </row>
    <row r="1983" spans="4:4" x14ac:dyDescent="0.2">
      <c r="D1983" s="197"/>
    </row>
    <row r="1984" spans="4:4" x14ac:dyDescent="0.2">
      <c r="D1984" s="197"/>
    </row>
    <row r="1985" spans="4:4" x14ac:dyDescent="0.2">
      <c r="D1985" s="197"/>
    </row>
    <row r="1986" spans="4:4" x14ac:dyDescent="0.2">
      <c r="D1986" s="197"/>
    </row>
    <row r="1987" spans="4:4" x14ac:dyDescent="0.2">
      <c r="D1987" s="197"/>
    </row>
    <row r="1988" spans="4:4" x14ac:dyDescent="0.2">
      <c r="D1988" s="197"/>
    </row>
    <row r="1989" spans="4:4" x14ac:dyDescent="0.2">
      <c r="D1989" s="197"/>
    </row>
    <row r="1990" spans="4:4" x14ac:dyDescent="0.2">
      <c r="D1990" s="197"/>
    </row>
    <row r="1991" spans="4:4" x14ac:dyDescent="0.2">
      <c r="D1991" s="197"/>
    </row>
    <row r="1992" spans="4:4" x14ac:dyDescent="0.2">
      <c r="D1992" s="197"/>
    </row>
    <row r="1993" spans="4:4" x14ac:dyDescent="0.2">
      <c r="D1993" s="197"/>
    </row>
    <row r="1994" spans="4:4" x14ac:dyDescent="0.2">
      <c r="D1994" s="197"/>
    </row>
    <row r="1995" spans="4:4" x14ac:dyDescent="0.2">
      <c r="D1995" s="197"/>
    </row>
    <row r="1996" spans="4:4" x14ac:dyDescent="0.2">
      <c r="D1996" s="197"/>
    </row>
    <row r="1997" spans="4:4" x14ac:dyDescent="0.2">
      <c r="D1997" s="197"/>
    </row>
    <row r="1998" spans="4:4" x14ac:dyDescent="0.2">
      <c r="D1998" s="197"/>
    </row>
    <row r="1999" spans="4:4" x14ac:dyDescent="0.2">
      <c r="D1999" s="197"/>
    </row>
    <row r="2000" spans="4:4" x14ac:dyDescent="0.2">
      <c r="D2000" s="197"/>
    </row>
    <row r="2001" spans="4:4" x14ac:dyDescent="0.2">
      <c r="D2001" s="197"/>
    </row>
    <row r="2002" spans="4:4" x14ac:dyDescent="0.2">
      <c r="D2002" s="197"/>
    </row>
    <row r="2003" spans="4:4" x14ac:dyDescent="0.2">
      <c r="D2003" s="197"/>
    </row>
    <row r="2004" spans="4:4" x14ac:dyDescent="0.2">
      <c r="D2004" s="197"/>
    </row>
    <row r="2005" spans="4:4" x14ac:dyDescent="0.2">
      <c r="D2005" s="197"/>
    </row>
    <row r="2006" spans="4:4" x14ac:dyDescent="0.2">
      <c r="D2006" s="197"/>
    </row>
    <row r="2007" spans="4:4" x14ac:dyDescent="0.2">
      <c r="D2007" s="197"/>
    </row>
    <row r="2008" spans="4:4" x14ac:dyDescent="0.2">
      <c r="D2008" s="197"/>
    </row>
    <row r="2009" spans="4:4" x14ac:dyDescent="0.2">
      <c r="D2009" s="197"/>
    </row>
    <row r="2010" spans="4:4" x14ac:dyDescent="0.2">
      <c r="D2010" s="197"/>
    </row>
    <row r="2011" spans="4:4" x14ac:dyDescent="0.2">
      <c r="D2011" s="197"/>
    </row>
    <row r="2012" spans="4:4" x14ac:dyDescent="0.2">
      <c r="D2012" s="197"/>
    </row>
    <row r="2013" spans="4:4" x14ac:dyDescent="0.2">
      <c r="D2013" s="197"/>
    </row>
    <row r="2014" spans="4:4" x14ac:dyDescent="0.2">
      <c r="D2014" s="197"/>
    </row>
    <row r="2015" spans="4:4" x14ac:dyDescent="0.2">
      <c r="D2015" s="197"/>
    </row>
    <row r="2016" spans="4:4" x14ac:dyDescent="0.2">
      <c r="D2016" s="197"/>
    </row>
    <row r="2017" spans="4:4" x14ac:dyDescent="0.2">
      <c r="D2017" s="197"/>
    </row>
    <row r="2018" spans="4:4" x14ac:dyDescent="0.2">
      <c r="D2018" s="197"/>
    </row>
    <row r="2019" spans="4:4" x14ac:dyDescent="0.2">
      <c r="D2019" s="197"/>
    </row>
    <row r="2020" spans="4:4" x14ac:dyDescent="0.2">
      <c r="D2020" s="197"/>
    </row>
    <row r="2021" spans="4:4" x14ac:dyDescent="0.2">
      <c r="D2021" s="197"/>
    </row>
    <row r="2022" spans="4:4" x14ac:dyDescent="0.2">
      <c r="D2022" s="197"/>
    </row>
    <row r="2023" spans="4:4" x14ac:dyDescent="0.2">
      <c r="D2023" s="197"/>
    </row>
    <row r="2024" spans="4:4" x14ac:dyDescent="0.2">
      <c r="D2024" s="197"/>
    </row>
    <row r="2025" spans="4:4" x14ac:dyDescent="0.2">
      <c r="D2025" s="197"/>
    </row>
    <row r="2026" spans="4:4" x14ac:dyDescent="0.2">
      <c r="D2026" s="197"/>
    </row>
    <row r="2027" spans="4:4" x14ac:dyDescent="0.2">
      <c r="D2027" s="197"/>
    </row>
    <row r="2028" spans="4:4" x14ac:dyDescent="0.2">
      <c r="D2028" s="197"/>
    </row>
    <row r="2029" spans="4:4" x14ac:dyDescent="0.2">
      <c r="D2029" s="197"/>
    </row>
    <row r="2030" spans="4:4" x14ac:dyDescent="0.2">
      <c r="D2030" s="197"/>
    </row>
    <row r="2031" spans="4:4" x14ac:dyDescent="0.2">
      <c r="D2031" s="197"/>
    </row>
    <row r="2032" spans="4:4" x14ac:dyDescent="0.2">
      <c r="D2032" s="197"/>
    </row>
    <row r="2033" spans="4:4" x14ac:dyDescent="0.2">
      <c r="D2033" s="197"/>
    </row>
    <row r="2034" spans="4:4" x14ac:dyDescent="0.2">
      <c r="D2034" s="197"/>
    </row>
    <row r="2035" spans="4:4" x14ac:dyDescent="0.2">
      <c r="D2035" s="197"/>
    </row>
    <row r="2036" spans="4:4" x14ac:dyDescent="0.2">
      <c r="D2036" s="197"/>
    </row>
    <row r="2037" spans="4:4" x14ac:dyDescent="0.2">
      <c r="D2037" s="197"/>
    </row>
    <row r="2038" spans="4:4" x14ac:dyDescent="0.2">
      <c r="D2038" s="197"/>
    </row>
    <row r="2039" spans="4:4" x14ac:dyDescent="0.2">
      <c r="D2039" s="197"/>
    </row>
    <row r="2040" spans="4:4" x14ac:dyDescent="0.2">
      <c r="D2040" s="197"/>
    </row>
    <row r="2041" spans="4:4" x14ac:dyDescent="0.2">
      <c r="D2041" s="197"/>
    </row>
    <row r="2042" spans="4:4" x14ac:dyDescent="0.2">
      <c r="D2042" s="197"/>
    </row>
    <row r="2043" spans="4:4" x14ac:dyDescent="0.2">
      <c r="D2043" s="197"/>
    </row>
    <row r="2044" spans="4:4" x14ac:dyDescent="0.2">
      <c r="D2044" s="197"/>
    </row>
    <row r="2045" spans="4:4" x14ac:dyDescent="0.2">
      <c r="D2045" s="197"/>
    </row>
    <row r="2046" spans="4:4" x14ac:dyDescent="0.2">
      <c r="D2046" s="197"/>
    </row>
    <row r="2047" spans="4:4" x14ac:dyDescent="0.2">
      <c r="D2047" s="197"/>
    </row>
    <row r="2048" spans="4:4" x14ac:dyDescent="0.2">
      <c r="D2048" s="197"/>
    </row>
    <row r="2049" spans="4:4" x14ac:dyDescent="0.2">
      <c r="D2049" s="197"/>
    </row>
    <row r="2050" spans="4:4" x14ac:dyDescent="0.2">
      <c r="D2050" s="197"/>
    </row>
    <row r="2051" spans="4:4" x14ac:dyDescent="0.2">
      <c r="D2051" s="197"/>
    </row>
    <row r="2052" spans="4:4" x14ac:dyDescent="0.2">
      <c r="D2052" s="197"/>
    </row>
    <row r="2053" spans="4:4" x14ac:dyDescent="0.2">
      <c r="D2053" s="197"/>
    </row>
    <row r="2054" spans="4:4" x14ac:dyDescent="0.2">
      <c r="D2054" s="197"/>
    </row>
    <row r="2055" spans="4:4" x14ac:dyDescent="0.2">
      <c r="D2055" s="197"/>
    </row>
    <row r="2056" spans="4:4" x14ac:dyDescent="0.2">
      <c r="D2056" s="197"/>
    </row>
    <row r="2057" spans="4:4" x14ac:dyDescent="0.2">
      <c r="D2057" s="197"/>
    </row>
    <row r="2058" spans="4:4" x14ac:dyDescent="0.2">
      <c r="D2058" s="197"/>
    </row>
    <row r="2059" spans="4:4" x14ac:dyDescent="0.2">
      <c r="D2059" s="197"/>
    </row>
    <row r="2060" spans="4:4" x14ac:dyDescent="0.2">
      <c r="D2060" s="197"/>
    </row>
    <row r="2061" spans="4:4" x14ac:dyDescent="0.2">
      <c r="D2061" s="197"/>
    </row>
    <row r="2062" spans="4:4" x14ac:dyDescent="0.2">
      <c r="D2062" s="197"/>
    </row>
    <row r="2063" spans="4:4" x14ac:dyDescent="0.2">
      <c r="D2063" s="197"/>
    </row>
    <row r="2064" spans="4:4" x14ac:dyDescent="0.2">
      <c r="D2064" s="197"/>
    </row>
    <row r="2065" spans="4:4" x14ac:dyDescent="0.2">
      <c r="D2065" s="197"/>
    </row>
    <row r="2066" spans="4:4" x14ac:dyDescent="0.2">
      <c r="D2066" s="197"/>
    </row>
    <row r="2067" spans="4:4" x14ac:dyDescent="0.2">
      <c r="D2067" s="197"/>
    </row>
    <row r="2068" spans="4:4" x14ac:dyDescent="0.2">
      <c r="D2068" s="197"/>
    </row>
    <row r="2069" spans="4:4" x14ac:dyDescent="0.2">
      <c r="D2069" s="197"/>
    </row>
    <row r="2070" spans="4:4" x14ac:dyDescent="0.2">
      <c r="D2070" s="197"/>
    </row>
    <row r="2071" spans="4:4" x14ac:dyDescent="0.2">
      <c r="D2071" s="197"/>
    </row>
    <row r="2072" spans="4:4" x14ac:dyDescent="0.2">
      <c r="D2072" s="197"/>
    </row>
    <row r="2073" spans="4:4" x14ac:dyDescent="0.2">
      <c r="D2073" s="197"/>
    </row>
    <row r="2074" spans="4:4" x14ac:dyDescent="0.2">
      <c r="D2074" s="197"/>
    </row>
    <row r="2075" spans="4:4" x14ac:dyDescent="0.2">
      <c r="D2075" s="197"/>
    </row>
    <row r="2076" spans="4:4" x14ac:dyDescent="0.2">
      <c r="D2076" s="197"/>
    </row>
    <row r="2077" spans="4:4" x14ac:dyDescent="0.2">
      <c r="D2077" s="197"/>
    </row>
    <row r="2078" spans="4:4" x14ac:dyDescent="0.2">
      <c r="D2078" s="197"/>
    </row>
    <row r="2079" spans="4:4" x14ac:dyDescent="0.2">
      <c r="D2079" s="197"/>
    </row>
    <row r="2080" spans="4:4" x14ac:dyDescent="0.2">
      <c r="D2080" s="197"/>
    </row>
    <row r="2081" spans="4:4" x14ac:dyDescent="0.2">
      <c r="D2081" s="197"/>
    </row>
    <row r="2082" spans="4:4" x14ac:dyDescent="0.2">
      <c r="D2082" s="197"/>
    </row>
    <row r="2083" spans="4:4" x14ac:dyDescent="0.2">
      <c r="D2083" s="197"/>
    </row>
    <row r="2084" spans="4:4" x14ac:dyDescent="0.2">
      <c r="D2084" s="197"/>
    </row>
    <row r="2085" spans="4:4" x14ac:dyDescent="0.2">
      <c r="D2085" s="197"/>
    </row>
    <row r="2086" spans="4:4" x14ac:dyDescent="0.2">
      <c r="D2086" s="197"/>
    </row>
    <row r="2087" spans="4:4" x14ac:dyDescent="0.2">
      <c r="D2087" s="197"/>
    </row>
    <row r="2088" spans="4:4" x14ac:dyDescent="0.2">
      <c r="D2088" s="197"/>
    </row>
    <row r="2089" spans="4:4" x14ac:dyDescent="0.2">
      <c r="D2089" s="197"/>
    </row>
    <row r="2090" spans="4:4" x14ac:dyDescent="0.2">
      <c r="D2090" s="197"/>
    </row>
    <row r="2091" spans="4:4" x14ac:dyDescent="0.2">
      <c r="D2091" s="197"/>
    </row>
    <row r="2092" spans="4:4" x14ac:dyDescent="0.2">
      <c r="D2092" s="197"/>
    </row>
    <row r="2093" spans="4:4" x14ac:dyDescent="0.2">
      <c r="D2093" s="197"/>
    </row>
    <row r="2094" spans="4:4" x14ac:dyDescent="0.2">
      <c r="D2094" s="197"/>
    </row>
    <row r="2095" spans="4:4" x14ac:dyDescent="0.2">
      <c r="D2095" s="197"/>
    </row>
    <row r="2096" spans="4:4" x14ac:dyDescent="0.2">
      <c r="D2096" s="197"/>
    </row>
    <row r="2097" spans="4:4" x14ac:dyDescent="0.2">
      <c r="D2097" s="197"/>
    </row>
    <row r="2098" spans="4:4" x14ac:dyDescent="0.2">
      <c r="D2098" s="197"/>
    </row>
    <row r="2099" spans="4:4" x14ac:dyDescent="0.2">
      <c r="D2099" s="197"/>
    </row>
    <row r="2100" spans="4:4" x14ac:dyDescent="0.2">
      <c r="D2100" s="197"/>
    </row>
    <row r="2101" spans="4:4" x14ac:dyDescent="0.2">
      <c r="D2101" s="197"/>
    </row>
    <row r="2102" spans="4:4" x14ac:dyDescent="0.2">
      <c r="D2102" s="197"/>
    </row>
    <row r="2103" spans="4:4" x14ac:dyDescent="0.2">
      <c r="D2103" s="197"/>
    </row>
    <row r="2104" spans="4:4" x14ac:dyDescent="0.2">
      <c r="D2104" s="197"/>
    </row>
    <row r="2105" spans="4:4" x14ac:dyDescent="0.2">
      <c r="D2105" s="197"/>
    </row>
    <row r="2106" spans="4:4" x14ac:dyDescent="0.2">
      <c r="D2106" s="197"/>
    </row>
    <row r="2107" spans="4:4" x14ac:dyDescent="0.2">
      <c r="D2107" s="197"/>
    </row>
    <row r="2108" spans="4:4" x14ac:dyDescent="0.2">
      <c r="D2108" s="197"/>
    </row>
    <row r="2109" spans="4:4" x14ac:dyDescent="0.2">
      <c r="D2109" s="197"/>
    </row>
    <row r="2110" spans="4:4" x14ac:dyDescent="0.2">
      <c r="D2110" s="197"/>
    </row>
    <row r="2111" spans="4:4" x14ac:dyDescent="0.2">
      <c r="D2111" s="197"/>
    </row>
    <row r="2112" spans="4:4" x14ac:dyDescent="0.2">
      <c r="D2112" s="197"/>
    </row>
    <row r="2113" spans="4:4" x14ac:dyDescent="0.2">
      <c r="D2113" s="197"/>
    </row>
    <row r="2114" spans="4:4" x14ac:dyDescent="0.2">
      <c r="D2114" s="197"/>
    </row>
    <row r="2115" spans="4:4" x14ac:dyDescent="0.2">
      <c r="D2115" s="197"/>
    </row>
    <row r="2116" spans="4:4" x14ac:dyDescent="0.2">
      <c r="D2116" s="197"/>
    </row>
    <row r="2117" spans="4:4" x14ac:dyDescent="0.2">
      <c r="D2117" s="197"/>
    </row>
    <row r="2118" spans="4:4" x14ac:dyDescent="0.2">
      <c r="D2118" s="197"/>
    </row>
    <row r="2119" spans="4:4" x14ac:dyDescent="0.2">
      <c r="D2119" s="197"/>
    </row>
    <row r="2120" spans="4:4" x14ac:dyDescent="0.2">
      <c r="D2120" s="197"/>
    </row>
    <row r="2121" spans="4:4" x14ac:dyDescent="0.2">
      <c r="D2121" s="197"/>
    </row>
    <row r="2122" spans="4:4" x14ac:dyDescent="0.2">
      <c r="D2122" s="197"/>
    </row>
    <row r="2123" spans="4:4" x14ac:dyDescent="0.2">
      <c r="D2123" s="197"/>
    </row>
    <row r="2124" spans="4:4" x14ac:dyDescent="0.2">
      <c r="D2124" s="197"/>
    </row>
    <row r="2125" spans="4:4" x14ac:dyDescent="0.2">
      <c r="D2125" s="197"/>
    </row>
    <row r="2126" spans="4:4" x14ac:dyDescent="0.2">
      <c r="D2126" s="197"/>
    </row>
    <row r="2127" spans="4:4" x14ac:dyDescent="0.2">
      <c r="D2127" s="197"/>
    </row>
    <row r="2128" spans="4:4" x14ac:dyDescent="0.2">
      <c r="D2128" s="197"/>
    </row>
    <row r="2129" spans="4:4" x14ac:dyDescent="0.2">
      <c r="D2129" s="197"/>
    </row>
    <row r="2130" spans="4:4" x14ac:dyDescent="0.2">
      <c r="D2130" s="197"/>
    </row>
    <row r="2131" spans="4:4" x14ac:dyDescent="0.2">
      <c r="D2131" s="197"/>
    </row>
    <row r="2132" spans="4:4" x14ac:dyDescent="0.2">
      <c r="D2132" s="197"/>
    </row>
    <row r="2133" spans="4:4" x14ac:dyDescent="0.2">
      <c r="D2133" s="197"/>
    </row>
    <row r="2134" spans="4:4" x14ac:dyDescent="0.2">
      <c r="D2134" s="197"/>
    </row>
    <row r="2135" spans="4:4" x14ac:dyDescent="0.2">
      <c r="D2135" s="197"/>
    </row>
    <row r="2136" spans="4:4" x14ac:dyDescent="0.2">
      <c r="D2136" s="197"/>
    </row>
    <row r="2137" spans="4:4" x14ac:dyDescent="0.2">
      <c r="D2137" s="197"/>
    </row>
    <row r="2138" spans="4:4" x14ac:dyDescent="0.2">
      <c r="D2138" s="197"/>
    </row>
    <row r="2139" spans="4:4" x14ac:dyDescent="0.2">
      <c r="D2139" s="197"/>
    </row>
    <row r="2140" spans="4:4" x14ac:dyDescent="0.2">
      <c r="D2140" s="197"/>
    </row>
    <row r="2141" spans="4:4" x14ac:dyDescent="0.2">
      <c r="D2141" s="197"/>
    </row>
    <row r="2142" spans="4:4" x14ac:dyDescent="0.2">
      <c r="D2142" s="197"/>
    </row>
    <row r="2143" spans="4:4" x14ac:dyDescent="0.2">
      <c r="D2143" s="197"/>
    </row>
    <row r="2144" spans="4:4" x14ac:dyDescent="0.2">
      <c r="D2144" s="197"/>
    </row>
    <row r="2145" spans="4:4" x14ac:dyDescent="0.2">
      <c r="D2145" s="197"/>
    </row>
    <row r="2146" spans="4:4" x14ac:dyDescent="0.2">
      <c r="D2146" s="197"/>
    </row>
    <row r="2147" spans="4:4" x14ac:dyDescent="0.2">
      <c r="D2147" s="197"/>
    </row>
    <row r="2148" spans="4:4" x14ac:dyDescent="0.2">
      <c r="D2148" s="197"/>
    </row>
    <row r="2149" spans="4:4" x14ac:dyDescent="0.2">
      <c r="D2149" s="197"/>
    </row>
    <row r="2150" spans="4:4" x14ac:dyDescent="0.2">
      <c r="D2150" s="197"/>
    </row>
    <row r="2151" spans="4:4" x14ac:dyDescent="0.2">
      <c r="D2151" s="197"/>
    </row>
    <row r="2152" spans="4:4" x14ac:dyDescent="0.2">
      <c r="D2152" s="197"/>
    </row>
    <row r="2153" spans="4:4" x14ac:dyDescent="0.2">
      <c r="D2153" s="197"/>
    </row>
    <row r="2154" spans="4:4" x14ac:dyDescent="0.2">
      <c r="D2154" s="197"/>
    </row>
    <row r="2155" spans="4:4" x14ac:dyDescent="0.2">
      <c r="D2155" s="197"/>
    </row>
    <row r="2156" spans="4:4" x14ac:dyDescent="0.2">
      <c r="D2156" s="197"/>
    </row>
    <row r="2157" spans="4:4" x14ac:dyDescent="0.2">
      <c r="D2157" s="197"/>
    </row>
    <row r="2158" spans="4:4" x14ac:dyDescent="0.2">
      <c r="D2158" s="197"/>
    </row>
    <row r="2159" spans="4:4" x14ac:dyDescent="0.2">
      <c r="D2159" s="197"/>
    </row>
    <row r="2160" spans="4:4" x14ac:dyDescent="0.2">
      <c r="D2160" s="197"/>
    </row>
    <row r="2161" spans="4:4" x14ac:dyDescent="0.2">
      <c r="D2161" s="197"/>
    </row>
    <row r="2162" spans="4:4" x14ac:dyDescent="0.2">
      <c r="D2162" s="197"/>
    </row>
    <row r="2163" spans="4:4" x14ac:dyDescent="0.2">
      <c r="D2163" s="197"/>
    </row>
    <row r="2164" spans="4:4" x14ac:dyDescent="0.2">
      <c r="D2164" s="197"/>
    </row>
    <row r="2165" spans="4:4" x14ac:dyDescent="0.2">
      <c r="D2165" s="197"/>
    </row>
    <row r="2166" spans="4:4" x14ac:dyDescent="0.2">
      <c r="D2166" s="197"/>
    </row>
    <row r="2167" spans="4:4" x14ac:dyDescent="0.2">
      <c r="D2167" s="197"/>
    </row>
    <row r="2168" spans="4:4" x14ac:dyDescent="0.2">
      <c r="D2168" s="197"/>
    </row>
    <row r="2169" spans="4:4" x14ac:dyDescent="0.2">
      <c r="D2169" s="197"/>
    </row>
    <row r="2170" spans="4:4" x14ac:dyDescent="0.2">
      <c r="D2170" s="197"/>
    </row>
    <row r="2171" spans="4:4" x14ac:dyDescent="0.2">
      <c r="D2171" s="197"/>
    </row>
    <row r="2172" spans="4:4" x14ac:dyDescent="0.2">
      <c r="D2172" s="197"/>
    </row>
    <row r="2173" spans="4:4" x14ac:dyDescent="0.2">
      <c r="D2173" s="197"/>
    </row>
    <row r="2174" spans="4:4" x14ac:dyDescent="0.2">
      <c r="D2174" s="197"/>
    </row>
    <row r="2175" spans="4:4" x14ac:dyDescent="0.2">
      <c r="D2175" s="197"/>
    </row>
    <row r="2176" spans="4:4" x14ac:dyDescent="0.2">
      <c r="D2176" s="197"/>
    </row>
    <row r="2177" spans="4:4" x14ac:dyDescent="0.2">
      <c r="D2177" s="197"/>
    </row>
    <row r="2178" spans="4:4" x14ac:dyDescent="0.2">
      <c r="D2178" s="197"/>
    </row>
    <row r="2179" spans="4:4" x14ac:dyDescent="0.2">
      <c r="D2179" s="197"/>
    </row>
    <row r="2180" spans="4:4" x14ac:dyDescent="0.2">
      <c r="D2180" s="197"/>
    </row>
    <row r="2181" spans="4:4" x14ac:dyDescent="0.2">
      <c r="D2181" s="197"/>
    </row>
    <row r="2182" spans="4:4" x14ac:dyDescent="0.2">
      <c r="D2182" s="197"/>
    </row>
    <row r="2183" spans="4:4" x14ac:dyDescent="0.2">
      <c r="D2183" s="197"/>
    </row>
    <row r="2184" spans="4:4" x14ac:dyDescent="0.2">
      <c r="D2184" s="197"/>
    </row>
    <row r="2185" spans="4:4" x14ac:dyDescent="0.2">
      <c r="D2185" s="197"/>
    </row>
    <row r="2186" spans="4:4" x14ac:dyDescent="0.2">
      <c r="D2186" s="197"/>
    </row>
    <row r="2187" spans="4:4" x14ac:dyDescent="0.2">
      <c r="D2187" s="197"/>
    </row>
    <row r="2188" spans="4:4" x14ac:dyDescent="0.2">
      <c r="D2188" s="197"/>
    </row>
    <row r="2189" spans="4:4" x14ac:dyDescent="0.2">
      <c r="D2189" s="197"/>
    </row>
    <row r="2190" spans="4:4" x14ac:dyDescent="0.2">
      <c r="D2190" s="197"/>
    </row>
    <row r="2191" spans="4:4" x14ac:dyDescent="0.2">
      <c r="D2191" s="197"/>
    </row>
    <row r="2192" spans="4:4" x14ac:dyDescent="0.2">
      <c r="D2192" s="197"/>
    </row>
    <row r="2193" spans="4:4" x14ac:dyDescent="0.2">
      <c r="D2193" s="197"/>
    </row>
    <row r="2194" spans="4:4" x14ac:dyDescent="0.2">
      <c r="D2194" s="197"/>
    </row>
    <row r="2195" spans="4:4" x14ac:dyDescent="0.2">
      <c r="D2195" s="197"/>
    </row>
    <row r="2196" spans="4:4" x14ac:dyDescent="0.2">
      <c r="D2196" s="197"/>
    </row>
    <row r="2197" spans="4:4" x14ac:dyDescent="0.2">
      <c r="D2197" s="197"/>
    </row>
    <row r="2198" spans="4:4" x14ac:dyDescent="0.2">
      <c r="D2198" s="197"/>
    </row>
    <row r="2199" spans="4:4" x14ac:dyDescent="0.2">
      <c r="D2199" s="197"/>
    </row>
    <row r="2200" spans="4:4" x14ac:dyDescent="0.2">
      <c r="D2200" s="197"/>
    </row>
    <row r="2201" spans="4:4" x14ac:dyDescent="0.2">
      <c r="D2201" s="197"/>
    </row>
    <row r="2202" spans="4:4" x14ac:dyDescent="0.2">
      <c r="D2202" s="197"/>
    </row>
    <row r="2203" spans="4:4" x14ac:dyDescent="0.2">
      <c r="D2203" s="197"/>
    </row>
    <row r="2204" spans="4:4" x14ac:dyDescent="0.2">
      <c r="D2204" s="197"/>
    </row>
    <row r="2205" spans="4:4" x14ac:dyDescent="0.2">
      <c r="D2205" s="197"/>
    </row>
    <row r="2206" spans="4:4" x14ac:dyDescent="0.2">
      <c r="D2206" s="197"/>
    </row>
    <row r="2207" spans="4:4" x14ac:dyDescent="0.2">
      <c r="D2207" s="197"/>
    </row>
    <row r="2208" spans="4:4" x14ac:dyDescent="0.2">
      <c r="D2208" s="197"/>
    </row>
    <row r="2209" spans="4:4" x14ac:dyDescent="0.2">
      <c r="D2209" s="197"/>
    </row>
    <row r="2210" spans="4:4" x14ac:dyDescent="0.2">
      <c r="D2210" s="197"/>
    </row>
    <row r="2211" spans="4:4" x14ac:dyDescent="0.2">
      <c r="D2211" s="197"/>
    </row>
    <row r="2212" spans="4:4" x14ac:dyDescent="0.2">
      <c r="D2212" s="197"/>
    </row>
    <row r="2213" spans="4:4" x14ac:dyDescent="0.2">
      <c r="D2213" s="197"/>
    </row>
    <row r="2214" spans="4:4" x14ac:dyDescent="0.2">
      <c r="D2214" s="197"/>
    </row>
    <row r="2215" spans="4:4" x14ac:dyDescent="0.2">
      <c r="D2215" s="197"/>
    </row>
    <row r="2216" spans="4:4" x14ac:dyDescent="0.2">
      <c r="D2216" s="197"/>
    </row>
    <row r="2217" spans="4:4" x14ac:dyDescent="0.2">
      <c r="D2217" s="197"/>
    </row>
    <row r="2218" spans="4:4" x14ac:dyDescent="0.2">
      <c r="D2218" s="197"/>
    </row>
    <row r="2219" spans="4:4" x14ac:dyDescent="0.2">
      <c r="D2219" s="197"/>
    </row>
    <row r="2220" spans="4:4" x14ac:dyDescent="0.2">
      <c r="D2220" s="197"/>
    </row>
    <row r="2221" spans="4:4" x14ac:dyDescent="0.2">
      <c r="D2221" s="197"/>
    </row>
    <row r="2222" spans="4:4" x14ac:dyDescent="0.2">
      <c r="D2222" s="197"/>
    </row>
    <row r="2223" spans="4:4" x14ac:dyDescent="0.2">
      <c r="D2223" s="197"/>
    </row>
    <row r="2224" spans="4:4" x14ac:dyDescent="0.2">
      <c r="D2224" s="197"/>
    </row>
    <row r="2225" spans="4:4" x14ac:dyDescent="0.2">
      <c r="D2225" s="197"/>
    </row>
    <row r="2226" spans="4:4" x14ac:dyDescent="0.2">
      <c r="D2226" s="197"/>
    </row>
    <row r="2227" spans="4:4" x14ac:dyDescent="0.2">
      <c r="D2227" s="197"/>
    </row>
    <row r="2228" spans="4:4" x14ac:dyDescent="0.2">
      <c r="D2228" s="197"/>
    </row>
    <row r="2229" spans="4:4" x14ac:dyDescent="0.2">
      <c r="D2229" s="197"/>
    </row>
    <row r="2230" spans="4:4" x14ac:dyDescent="0.2">
      <c r="D2230" s="197"/>
    </row>
    <row r="2231" spans="4:4" x14ac:dyDescent="0.2">
      <c r="D2231" s="197"/>
    </row>
    <row r="2232" spans="4:4" x14ac:dyDescent="0.2">
      <c r="D2232" s="197"/>
    </row>
    <row r="2233" spans="4:4" x14ac:dyDescent="0.2">
      <c r="D2233" s="197"/>
    </row>
    <row r="2234" spans="4:4" x14ac:dyDescent="0.2">
      <c r="D2234" s="197"/>
    </row>
    <row r="2235" spans="4:4" x14ac:dyDescent="0.2">
      <c r="D2235" s="197"/>
    </row>
    <row r="2236" spans="4:4" x14ac:dyDescent="0.2">
      <c r="D2236" s="197"/>
    </row>
    <row r="2237" spans="4:4" x14ac:dyDescent="0.2">
      <c r="D2237" s="197"/>
    </row>
    <row r="2238" spans="4:4" x14ac:dyDescent="0.2">
      <c r="D2238" s="197"/>
    </row>
    <row r="2239" spans="4:4" x14ac:dyDescent="0.2">
      <c r="D2239" s="197"/>
    </row>
    <row r="2240" spans="4:4" x14ac:dyDescent="0.2">
      <c r="D2240" s="197"/>
    </row>
    <row r="2241" spans="4:4" x14ac:dyDescent="0.2">
      <c r="D2241" s="197"/>
    </row>
    <row r="2242" spans="4:4" x14ac:dyDescent="0.2">
      <c r="D2242" s="197"/>
    </row>
    <row r="2243" spans="4:4" x14ac:dyDescent="0.2">
      <c r="D2243" s="197"/>
    </row>
    <row r="2244" spans="4:4" x14ac:dyDescent="0.2">
      <c r="D2244" s="197"/>
    </row>
    <row r="2245" spans="4:4" x14ac:dyDescent="0.2">
      <c r="D2245" s="197"/>
    </row>
    <row r="2246" spans="4:4" x14ac:dyDescent="0.2">
      <c r="D2246" s="197"/>
    </row>
    <row r="2247" spans="4:4" x14ac:dyDescent="0.2">
      <c r="D2247" s="197"/>
    </row>
    <row r="2248" spans="4:4" x14ac:dyDescent="0.2">
      <c r="D2248" s="197"/>
    </row>
    <row r="2249" spans="4:4" x14ac:dyDescent="0.2">
      <c r="D2249" s="197"/>
    </row>
    <row r="2250" spans="4:4" x14ac:dyDescent="0.2">
      <c r="D2250" s="197"/>
    </row>
    <row r="2251" spans="4:4" x14ac:dyDescent="0.2">
      <c r="D2251" s="197"/>
    </row>
    <row r="2252" spans="4:4" x14ac:dyDescent="0.2">
      <c r="D2252" s="197"/>
    </row>
    <row r="2253" spans="4:4" x14ac:dyDescent="0.2">
      <c r="D2253" s="197"/>
    </row>
    <row r="2254" spans="4:4" x14ac:dyDescent="0.2">
      <c r="D2254" s="197"/>
    </row>
    <row r="2255" spans="4:4" x14ac:dyDescent="0.2">
      <c r="D2255" s="197"/>
    </row>
    <row r="2256" spans="4:4" x14ac:dyDescent="0.2">
      <c r="D2256" s="197"/>
    </row>
    <row r="2257" spans="4:4" x14ac:dyDescent="0.2">
      <c r="D2257" s="197"/>
    </row>
    <row r="2258" spans="4:4" x14ac:dyDescent="0.2">
      <c r="D2258" s="197"/>
    </row>
    <row r="2259" spans="4:4" x14ac:dyDescent="0.2">
      <c r="D2259" s="197"/>
    </row>
    <row r="2260" spans="4:4" x14ac:dyDescent="0.2">
      <c r="D2260" s="197"/>
    </row>
    <row r="2261" spans="4:4" x14ac:dyDescent="0.2">
      <c r="D2261" s="197"/>
    </row>
    <row r="2262" spans="4:4" x14ac:dyDescent="0.2">
      <c r="D2262" s="197"/>
    </row>
    <row r="2263" spans="4:4" x14ac:dyDescent="0.2">
      <c r="D2263" s="197"/>
    </row>
    <row r="2264" spans="4:4" x14ac:dyDescent="0.2">
      <c r="D2264" s="197"/>
    </row>
    <row r="2265" spans="4:4" x14ac:dyDescent="0.2">
      <c r="D2265" s="197"/>
    </row>
    <row r="2266" spans="4:4" x14ac:dyDescent="0.2">
      <c r="D2266" s="197"/>
    </row>
    <row r="2267" spans="4:4" x14ac:dyDescent="0.2">
      <c r="D2267" s="197"/>
    </row>
    <row r="2268" spans="4:4" x14ac:dyDescent="0.2">
      <c r="D2268" s="197"/>
    </row>
    <row r="2269" spans="4:4" x14ac:dyDescent="0.2">
      <c r="D2269" s="197"/>
    </row>
    <row r="2270" spans="4:4" x14ac:dyDescent="0.2">
      <c r="D2270" s="197"/>
    </row>
    <row r="2271" spans="4:4" x14ac:dyDescent="0.2">
      <c r="D2271" s="197"/>
    </row>
    <row r="2272" spans="4:4" x14ac:dyDescent="0.2">
      <c r="D2272" s="197"/>
    </row>
    <row r="2273" spans="4:4" x14ac:dyDescent="0.2">
      <c r="D2273" s="197"/>
    </row>
    <row r="2274" spans="4:4" x14ac:dyDescent="0.2">
      <c r="D2274" s="197"/>
    </row>
    <row r="2275" spans="4:4" x14ac:dyDescent="0.2">
      <c r="D2275" s="197"/>
    </row>
    <row r="2276" spans="4:4" x14ac:dyDescent="0.2">
      <c r="D2276" s="197"/>
    </row>
    <row r="2277" spans="4:4" x14ac:dyDescent="0.2">
      <c r="D2277" s="197"/>
    </row>
    <row r="2278" spans="4:4" x14ac:dyDescent="0.2">
      <c r="D2278" s="197"/>
    </row>
    <row r="2279" spans="4:4" x14ac:dyDescent="0.2">
      <c r="D2279" s="197"/>
    </row>
    <row r="2280" spans="4:4" x14ac:dyDescent="0.2">
      <c r="D2280" s="197"/>
    </row>
    <row r="2281" spans="4:4" x14ac:dyDescent="0.2">
      <c r="D2281" s="197"/>
    </row>
    <row r="2282" spans="4:4" x14ac:dyDescent="0.2">
      <c r="D2282" s="197"/>
    </row>
    <row r="2283" spans="4:4" x14ac:dyDescent="0.2">
      <c r="D2283" s="197"/>
    </row>
    <row r="2284" spans="4:4" x14ac:dyDescent="0.2">
      <c r="D2284" s="197"/>
    </row>
    <row r="2285" spans="4:4" x14ac:dyDescent="0.2">
      <c r="D2285" s="197"/>
    </row>
    <row r="2286" spans="4:4" x14ac:dyDescent="0.2">
      <c r="D2286" s="197"/>
    </row>
    <row r="2287" spans="4:4" x14ac:dyDescent="0.2">
      <c r="D2287" s="197"/>
    </row>
    <row r="2288" spans="4:4" x14ac:dyDescent="0.2">
      <c r="D2288" s="197"/>
    </row>
    <row r="2289" spans="4:4" x14ac:dyDescent="0.2">
      <c r="D2289" s="197"/>
    </row>
    <row r="2290" spans="4:4" x14ac:dyDescent="0.2">
      <c r="D2290" s="197"/>
    </row>
    <row r="2291" spans="4:4" x14ac:dyDescent="0.2">
      <c r="D2291" s="197"/>
    </row>
    <row r="2292" spans="4:4" x14ac:dyDescent="0.2">
      <c r="D2292" s="197"/>
    </row>
    <row r="2293" spans="4:4" x14ac:dyDescent="0.2">
      <c r="D2293" s="197"/>
    </row>
    <row r="2294" spans="4:4" x14ac:dyDescent="0.2">
      <c r="D2294" s="197"/>
    </row>
    <row r="2295" spans="4:4" x14ac:dyDescent="0.2">
      <c r="D2295" s="197"/>
    </row>
    <row r="2296" spans="4:4" x14ac:dyDescent="0.2">
      <c r="D2296" s="197"/>
    </row>
    <row r="2297" spans="4:4" x14ac:dyDescent="0.2">
      <c r="D2297" s="197"/>
    </row>
    <row r="2298" spans="4:4" x14ac:dyDescent="0.2">
      <c r="D2298" s="197"/>
    </row>
    <row r="2299" spans="4:4" x14ac:dyDescent="0.2">
      <c r="D2299" s="197"/>
    </row>
    <row r="2300" spans="4:4" x14ac:dyDescent="0.2">
      <c r="D2300" s="197"/>
    </row>
    <row r="2301" spans="4:4" x14ac:dyDescent="0.2">
      <c r="D2301" s="197"/>
    </row>
    <row r="2302" spans="4:4" x14ac:dyDescent="0.2">
      <c r="D2302" s="197"/>
    </row>
    <row r="2303" spans="4:4" x14ac:dyDescent="0.2">
      <c r="D2303" s="197"/>
    </row>
    <row r="2304" spans="4:4" x14ac:dyDescent="0.2">
      <c r="D2304" s="197"/>
    </row>
    <row r="2305" spans="4:4" x14ac:dyDescent="0.2">
      <c r="D2305" s="197"/>
    </row>
    <row r="2306" spans="4:4" x14ac:dyDescent="0.2">
      <c r="D2306" s="197"/>
    </row>
    <row r="2307" spans="4:4" x14ac:dyDescent="0.2">
      <c r="D2307" s="197"/>
    </row>
    <row r="2308" spans="4:4" x14ac:dyDescent="0.2">
      <c r="D2308" s="197"/>
    </row>
    <row r="2309" spans="4:4" x14ac:dyDescent="0.2">
      <c r="D2309" s="197"/>
    </row>
    <row r="2310" spans="4:4" x14ac:dyDescent="0.2">
      <c r="D2310" s="197"/>
    </row>
    <row r="2311" spans="4:4" x14ac:dyDescent="0.2">
      <c r="D2311" s="197"/>
    </row>
    <row r="2312" spans="4:4" x14ac:dyDescent="0.2">
      <c r="D2312" s="197"/>
    </row>
    <row r="2313" spans="4:4" x14ac:dyDescent="0.2">
      <c r="D2313" s="197"/>
    </row>
    <row r="2314" spans="4:4" x14ac:dyDescent="0.2">
      <c r="D2314" s="197"/>
    </row>
    <row r="2315" spans="4:4" x14ac:dyDescent="0.2">
      <c r="D2315" s="197"/>
    </row>
    <row r="2316" spans="4:4" x14ac:dyDescent="0.2">
      <c r="D2316" s="197"/>
    </row>
    <row r="2317" spans="4:4" x14ac:dyDescent="0.2">
      <c r="D2317" s="197"/>
    </row>
    <row r="2318" spans="4:4" x14ac:dyDescent="0.2">
      <c r="D2318" s="197"/>
    </row>
    <row r="2319" spans="4:4" x14ac:dyDescent="0.2">
      <c r="D2319" s="197"/>
    </row>
    <row r="2320" spans="4:4" x14ac:dyDescent="0.2">
      <c r="D2320" s="197"/>
    </row>
    <row r="2321" spans="4:4" x14ac:dyDescent="0.2">
      <c r="D2321" s="197"/>
    </row>
    <row r="2322" spans="4:4" x14ac:dyDescent="0.2">
      <c r="D2322" s="197"/>
    </row>
    <row r="2323" spans="4:4" x14ac:dyDescent="0.2">
      <c r="D2323" s="197"/>
    </row>
    <row r="2324" spans="4:4" x14ac:dyDescent="0.2">
      <c r="D2324" s="197"/>
    </row>
    <row r="2325" spans="4:4" x14ac:dyDescent="0.2">
      <c r="D2325" s="197"/>
    </row>
    <row r="2326" spans="4:4" x14ac:dyDescent="0.2">
      <c r="D2326" s="197"/>
    </row>
    <row r="2327" spans="4:4" x14ac:dyDescent="0.2">
      <c r="D2327" s="197"/>
    </row>
    <row r="2328" spans="4:4" x14ac:dyDescent="0.2">
      <c r="D2328" s="197"/>
    </row>
    <row r="2329" spans="4:4" x14ac:dyDescent="0.2">
      <c r="D2329" s="197"/>
    </row>
    <row r="2330" spans="4:4" x14ac:dyDescent="0.2">
      <c r="D2330" s="197"/>
    </row>
    <row r="2331" spans="4:4" x14ac:dyDescent="0.2">
      <c r="D2331" s="197"/>
    </row>
    <row r="2332" spans="4:4" x14ac:dyDescent="0.2">
      <c r="D2332" s="197"/>
    </row>
    <row r="2333" spans="4:4" x14ac:dyDescent="0.2">
      <c r="D2333" s="197"/>
    </row>
    <row r="2334" spans="4:4" x14ac:dyDescent="0.2">
      <c r="D2334" s="197"/>
    </row>
    <row r="2335" spans="4:4" x14ac:dyDescent="0.2">
      <c r="D2335" s="197"/>
    </row>
    <row r="2336" spans="4:4" x14ac:dyDescent="0.2">
      <c r="D2336" s="197"/>
    </row>
    <row r="2337" spans="4:4" x14ac:dyDescent="0.2">
      <c r="D2337" s="197"/>
    </row>
    <row r="2338" spans="4:4" x14ac:dyDescent="0.2">
      <c r="D2338" s="197"/>
    </row>
    <row r="2339" spans="4:4" x14ac:dyDescent="0.2">
      <c r="D2339" s="197"/>
    </row>
    <row r="2340" spans="4:4" x14ac:dyDescent="0.2">
      <c r="D2340" s="197"/>
    </row>
    <row r="2341" spans="4:4" x14ac:dyDescent="0.2">
      <c r="D2341" s="197"/>
    </row>
    <row r="2342" spans="4:4" x14ac:dyDescent="0.2">
      <c r="D2342" s="197"/>
    </row>
    <row r="2343" spans="4:4" x14ac:dyDescent="0.2">
      <c r="D2343" s="197"/>
    </row>
    <row r="2344" spans="4:4" x14ac:dyDescent="0.2">
      <c r="D2344" s="197"/>
    </row>
    <row r="2345" spans="4:4" x14ac:dyDescent="0.2">
      <c r="D2345" s="197"/>
    </row>
    <row r="2346" spans="4:4" x14ac:dyDescent="0.2">
      <c r="D2346" s="197"/>
    </row>
    <row r="2347" spans="4:4" x14ac:dyDescent="0.2">
      <c r="D2347" s="197"/>
    </row>
    <row r="2348" spans="4:4" x14ac:dyDescent="0.2">
      <c r="D2348" s="197"/>
    </row>
    <row r="2349" spans="4:4" x14ac:dyDescent="0.2">
      <c r="D2349" s="197"/>
    </row>
    <row r="2350" spans="4:4" x14ac:dyDescent="0.2">
      <c r="D2350" s="197"/>
    </row>
    <row r="2351" spans="4:4" x14ac:dyDescent="0.2">
      <c r="D2351" s="197"/>
    </row>
    <row r="2352" spans="4:4" x14ac:dyDescent="0.2">
      <c r="D2352" s="197"/>
    </row>
    <row r="2353" spans="4:4" x14ac:dyDescent="0.2">
      <c r="D2353" s="197"/>
    </row>
    <row r="2354" spans="4:4" x14ac:dyDescent="0.2">
      <c r="D2354" s="197"/>
    </row>
    <row r="2355" spans="4:4" x14ac:dyDescent="0.2">
      <c r="D2355" s="197"/>
    </row>
    <row r="2356" spans="4:4" x14ac:dyDescent="0.2">
      <c r="D2356" s="197"/>
    </row>
    <row r="2357" spans="4:4" x14ac:dyDescent="0.2">
      <c r="D2357" s="197"/>
    </row>
    <row r="2358" spans="4:4" x14ac:dyDescent="0.2">
      <c r="D2358" s="197"/>
    </row>
    <row r="2359" spans="4:4" x14ac:dyDescent="0.2">
      <c r="D2359" s="197"/>
    </row>
    <row r="2360" spans="4:4" x14ac:dyDescent="0.2">
      <c r="D2360" s="197"/>
    </row>
    <row r="2361" spans="4:4" x14ac:dyDescent="0.2">
      <c r="D2361" s="197"/>
    </row>
    <row r="2362" spans="4:4" x14ac:dyDescent="0.2">
      <c r="D2362" s="197"/>
    </row>
    <row r="2363" spans="4:4" x14ac:dyDescent="0.2">
      <c r="D2363" s="197"/>
    </row>
    <row r="2364" spans="4:4" x14ac:dyDescent="0.2">
      <c r="D2364" s="197"/>
    </row>
    <row r="2365" spans="4:4" x14ac:dyDescent="0.2">
      <c r="D2365" s="197"/>
    </row>
    <row r="2366" spans="4:4" x14ac:dyDescent="0.2">
      <c r="D2366" s="197"/>
    </row>
    <row r="2367" spans="4:4" x14ac:dyDescent="0.2">
      <c r="D2367" s="197"/>
    </row>
    <row r="2368" spans="4:4" x14ac:dyDescent="0.2">
      <c r="D2368" s="197"/>
    </row>
    <row r="2369" spans="4:4" x14ac:dyDescent="0.2">
      <c r="D2369" s="197"/>
    </row>
    <row r="2370" spans="4:4" x14ac:dyDescent="0.2">
      <c r="D2370" s="197"/>
    </row>
    <row r="2371" spans="4:4" x14ac:dyDescent="0.2">
      <c r="D2371" s="197"/>
    </row>
    <row r="2372" spans="4:4" x14ac:dyDescent="0.2">
      <c r="D2372" s="197"/>
    </row>
    <row r="2373" spans="4:4" x14ac:dyDescent="0.2">
      <c r="D2373" s="197"/>
    </row>
    <row r="2374" spans="4:4" x14ac:dyDescent="0.2">
      <c r="D2374" s="197"/>
    </row>
    <row r="2375" spans="4:4" x14ac:dyDescent="0.2">
      <c r="D2375" s="197"/>
    </row>
    <row r="2376" spans="4:4" x14ac:dyDescent="0.2">
      <c r="D2376" s="197"/>
    </row>
    <row r="2377" spans="4:4" x14ac:dyDescent="0.2">
      <c r="D2377" s="197"/>
    </row>
    <row r="2378" spans="4:4" x14ac:dyDescent="0.2">
      <c r="D2378" s="197"/>
    </row>
    <row r="2379" spans="4:4" x14ac:dyDescent="0.2">
      <c r="D2379" s="197"/>
    </row>
    <row r="2380" spans="4:4" x14ac:dyDescent="0.2">
      <c r="D2380" s="197"/>
    </row>
    <row r="2381" spans="4:4" x14ac:dyDescent="0.2">
      <c r="D2381" s="197"/>
    </row>
    <row r="2382" spans="4:4" x14ac:dyDescent="0.2">
      <c r="D2382" s="197"/>
    </row>
    <row r="2383" spans="4:4" x14ac:dyDescent="0.2">
      <c r="D2383" s="197"/>
    </row>
    <row r="2384" spans="4:4" x14ac:dyDescent="0.2">
      <c r="D2384" s="197"/>
    </row>
    <row r="2385" spans="4:4" x14ac:dyDescent="0.2">
      <c r="D2385" s="197"/>
    </row>
    <row r="2386" spans="4:4" x14ac:dyDescent="0.2">
      <c r="D2386" s="197"/>
    </row>
    <row r="2387" spans="4:4" x14ac:dyDescent="0.2">
      <c r="D2387" s="197"/>
    </row>
    <row r="2388" spans="4:4" x14ac:dyDescent="0.2">
      <c r="D2388" s="197"/>
    </row>
    <row r="2389" spans="4:4" x14ac:dyDescent="0.2">
      <c r="D2389" s="197"/>
    </row>
    <row r="2390" spans="4:4" x14ac:dyDescent="0.2">
      <c r="D2390" s="197"/>
    </row>
    <row r="2391" spans="4:4" x14ac:dyDescent="0.2">
      <c r="D2391" s="197"/>
    </row>
    <row r="2392" spans="4:4" x14ac:dyDescent="0.2">
      <c r="D2392" s="197"/>
    </row>
    <row r="2393" spans="4:4" x14ac:dyDescent="0.2">
      <c r="D2393" s="197"/>
    </row>
    <row r="2394" spans="4:4" x14ac:dyDescent="0.2">
      <c r="D2394" s="197"/>
    </row>
    <row r="2395" spans="4:4" x14ac:dyDescent="0.2">
      <c r="D2395" s="197"/>
    </row>
    <row r="2396" spans="4:4" x14ac:dyDescent="0.2">
      <c r="D2396" s="197"/>
    </row>
    <row r="2397" spans="4:4" x14ac:dyDescent="0.2">
      <c r="D2397" s="197"/>
    </row>
    <row r="2398" spans="4:4" x14ac:dyDescent="0.2">
      <c r="D2398" s="197"/>
    </row>
    <row r="2399" spans="4:4" x14ac:dyDescent="0.2">
      <c r="D2399" s="197"/>
    </row>
    <row r="2400" spans="4:4" x14ac:dyDescent="0.2">
      <c r="D2400" s="197"/>
    </row>
    <row r="2401" spans="4:4" x14ac:dyDescent="0.2">
      <c r="D2401" s="197"/>
    </row>
    <row r="2402" spans="4:4" x14ac:dyDescent="0.2">
      <c r="D2402" s="197"/>
    </row>
    <row r="2403" spans="4:4" x14ac:dyDescent="0.2">
      <c r="D2403" s="197"/>
    </row>
    <row r="2404" spans="4:4" x14ac:dyDescent="0.2">
      <c r="D2404" s="197"/>
    </row>
    <row r="2405" spans="4:4" x14ac:dyDescent="0.2">
      <c r="D2405" s="197"/>
    </row>
    <row r="2406" spans="4:4" x14ac:dyDescent="0.2">
      <c r="D2406" s="197"/>
    </row>
    <row r="2407" spans="4:4" x14ac:dyDescent="0.2">
      <c r="D2407" s="197"/>
    </row>
    <row r="2408" spans="4:4" x14ac:dyDescent="0.2">
      <c r="D2408" s="197"/>
    </row>
    <row r="2409" spans="4:4" x14ac:dyDescent="0.2">
      <c r="D2409" s="197"/>
    </row>
    <row r="2410" spans="4:4" x14ac:dyDescent="0.2">
      <c r="D2410" s="197"/>
    </row>
    <row r="2411" spans="4:4" x14ac:dyDescent="0.2">
      <c r="D2411" s="197"/>
    </row>
    <row r="2412" spans="4:4" x14ac:dyDescent="0.2">
      <c r="D2412" s="197"/>
    </row>
    <row r="2413" spans="4:4" x14ac:dyDescent="0.2">
      <c r="D2413" s="197"/>
    </row>
    <row r="2414" spans="4:4" x14ac:dyDescent="0.2">
      <c r="D2414" s="197"/>
    </row>
    <row r="2415" spans="4:4" x14ac:dyDescent="0.2">
      <c r="D2415" s="197"/>
    </row>
    <row r="2416" spans="4:4" x14ac:dyDescent="0.2">
      <c r="D2416" s="197"/>
    </row>
    <row r="2417" spans="4:4" x14ac:dyDescent="0.2">
      <c r="D2417" s="197"/>
    </row>
    <row r="2418" spans="4:4" x14ac:dyDescent="0.2">
      <c r="D2418" s="197"/>
    </row>
    <row r="2419" spans="4:4" x14ac:dyDescent="0.2">
      <c r="D2419" s="197"/>
    </row>
    <row r="2420" spans="4:4" x14ac:dyDescent="0.2">
      <c r="D2420" s="197"/>
    </row>
    <row r="2421" spans="4:4" x14ac:dyDescent="0.2">
      <c r="D2421" s="197"/>
    </row>
    <row r="2422" spans="4:4" x14ac:dyDescent="0.2">
      <c r="D2422" s="197"/>
    </row>
    <row r="2423" spans="4:4" x14ac:dyDescent="0.2">
      <c r="D2423" s="197"/>
    </row>
    <row r="2424" spans="4:4" x14ac:dyDescent="0.2">
      <c r="D2424" s="197"/>
    </row>
    <row r="2425" spans="4:4" x14ac:dyDescent="0.2">
      <c r="D2425" s="197"/>
    </row>
    <row r="2426" spans="4:4" x14ac:dyDescent="0.2">
      <c r="D2426" s="197"/>
    </row>
    <row r="2427" spans="4:4" x14ac:dyDescent="0.2">
      <c r="D2427" s="197"/>
    </row>
    <row r="2428" spans="4:4" x14ac:dyDescent="0.2">
      <c r="D2428" s="197"/>
    </row>
    <row r="2429" spans="4:4" x14ac:dyDescent="0.2">
      <c r="D2429" s="197"/>
    </row>
    <row r="2430" spans="4:4" x14ac:dyDescent="0.2">
      <c r="D2430" s="197"/>
    </row>
    <row r="2431" spans="4:4" x14ac:dyDescent="0.2">
      <c r="D2431" s="197"/>
    </row>
    <row r="2432" spans="4:4" x14ac:dyDescent="0.2">
      <c r="D2432" s="197"/>
    </row>
    <row r="2433" spans="4:4" x14ac:dyDescent="0.2">
      <c r="D2433" s="197"/>
    </row>
    <row r="2434" spans="4:4" x14ac:dyDescent="0.2">
      <c r="D2434" s="197"/>
    </row>
    <row r="2435" spans="4:4" x14ac:dyDescent="0.2">
      <c r="D2435" s="197"/>
    </row>
    <row r="2436" spans="4:4" x14ac:dyDescent="0.2">
      <c r="D2436" s="197"/>
    </row>
    <row r="2437" spans="4:4" x14ac:dyDescent="0.2">
      <c r="D2437" s="197"/>
    </row>
    <row r="2438" spans="4:4" x14ac:dyDescent="0.2">
      <c r="D2438" s="197"/>
    </row>
    <row r="2439" spans="4:4" x14ac:dyDescent="0.2">
      <c r="D2439" s="197"/>
    </row>
    <row r="2440" spans="4:4" x14ac:dyDescent="0.2">
      <c r="D2440" s="197"/>
    </row>
    <row r="2441" spans="4:4" x14ac:dyDescent="0.2">
      <c r="D2441" s="197"/>
    </row>
    <row r="2442" spans="4:4" x14ac:dyDescent="0.2">
      <c r="D2442" s="197"/>
    </row>
    <row r="2443" spans="4:4" x14ac:dyDescent="0.2">
      <c r="D2443" s="197"/>
    </row>
    <row r="2444" spans="4:4" x14ac:dyDescent="0.2">
      <c r="D2444" s="197"/>
    </row>
    <row r="2445" spans="4:4" x14ac:dyDescent="0.2">
      <c r="D2445" s="197"/>
    </row>
    <row r="2446" spans="4:4" x14ac:dyDescent="0.2">
      <c r="D2446" s="197"/>
    </row>
    <row r="2447" spans="4:4" x14ac:dyDescent="0.2">
      <c r="D2447" s="197"/>
    </row>
    <row r="2448" spans="4:4" x14ac:dyDescent="0.2">
      <c r="D2448" s="197"/>
    </row>
    <row r="2449" spans="4:4" x14ac:dyDescent="0.2">
      <c r="D2449" s="197"/>
    </row>
    <row r="2450" spans="4:4" x14ac:dyDescent="0.2">
      <c r="D2450" s="197"/>
    </row>
    <row r="2451" spans="4:4" x14ac:dyDescent="0.2">
      <c r="D2451" s="197"/>
    </row>
    <row r="2452" spans="4:4" x14ac:dyDescent="0.2">
      <c r="D2452" s="197"/>
    </row>
    <row r="2453" spans="4:4" x14ac:dyDescent="0.2">
      <c r="D2453" s="197"/>
    </row>
    <row r="2454" spans="4:4" x14ac:dyDescent="0.2">
      <c r="D2454" s="197"/>
    </row>
    <row r="2455" spans="4:4" x14ac:dyDescent="0.2">
      <c r="D2455" s="197"/>
    </row>
    <row r="2456" spans="4:4" x14ac:dyDescent="0.2">
      <c r="D2456" s="197"/>
    </row>
    <row r="2457" spans="4:4" x14ac:dyDescent="0.2">
      <c r="D2457" s="197"/>
    </row>
    <row r="2458" spans="4:4" x14ac:dyDescent="0.2">
      <c r="D2458" s="197"/>
    </row>
    <row r="2459" spans="4:4" x14ac:dyDescent="0.2">
      <c r="D2459" s="197"/>
    </row>
    <row r="2460" spans="4:4" x14ac:dyDescent="0.2">
      <c r="D2460" s="197"/>
    </row>
    <row r="2461" spans="4:4" x14ac:dyDescent="0.2">
      <c r="D2461" s="197"/>
    </row>
    <row r="2462" spans="4:4" x14ac:dyDescent="0.2">
      <c r="D2462" s="197"/>
    </row>
    <row r="2463" spans="4:4" x14ac:dyDescent="0.2">
      <c r="D2463" s="197"/>
    </row>
    <row r="2464" spans="4:4" x14ac:dyDescent="0.2">
      <c r="D2464" s="197"/>
    </row>
    <row r="2465" spans="4:4" x14ac:dyDescent="0.2">
      <c r="D2465" s="197"/>
    </row>
    <row r="2466" spans="4:4" x14ac:dyDescent="0.2">
      <c r="D2466" s="197"/>
    </row>
    <row r="2467" spans="4:4" x14ac:dyDescent="0.2">
      <c r="D2467" s="197"/>
    </row>
    <row r="2468" spans="4:4" x14ac:dyDescent="0.2">
      <c r="D2468" s="197"/>
    </row>
    <row r="2469" spans="4:4" x14ac:dyDescent="0.2">
      <c r="D2469" s="197"/>
    </row>
    <row r="2470" spans="4:4" x14ac:dyDescent="0.2">
      <c r="D2470" s="197"/>
    </row>
    <row r="2471" spans="4:4" x14ac:dyDescent="0.2">
      <c r="D2471" s="197"/>
    </row>
    <row r="2472" spans="4:4" x14ac:dyDescent="0.2">
      <c r="D2472" s="197"/>
    </row>
    <row r="2473" spans="4:4" x14ac:dyDescent="0.2">
      <c r="D2473" s="197"/>
    </row>
    <row r="2474" spans="4:4" x14ac:dyDescent="0.2">
      <c r="D2474" s="197"/>
    </row>
    <row r="2475" spans="4:4" x14ac:dyDescent="0.2">
      <c r="D2475" s="197"/>
    </row>
    <row r="2476" spans="4:4" x14ac:dyDescent="0.2">
      <c r="D2476" s="197"/>
    </row>
    <row r="2477" spans="4:4" x14ac:dyDescent="0.2">
      <c r="D2477" s="197"/>
    </row>
    <row r="2478" spans="4:4" x14ac:dyDescent="0.2">
      <c r="D2478" s="197"/>
    </row>
    <row r="2479" spans="4:4" x14ac:dyDescent="0.2">
      <c r="D2479" s="197"/>
    </row>
    <row r="2480" spans="4:4" x14ac:dyDescent="0.2">
      <c r="D2480" s="197"/>
    </row>
    <row r="2481" spans="4:4" x14ac:dyDescent="0.2">
      <c r="D2481" s="197"/>
    </row>
    <row r="2482" spans="4:4" x14ac:dyDescent="0.2">
      <c r="D2482" s="197"/>
    </row>
    <row r="2483" spans="4:4" x14ac:dyDescent="0.2">
      <c r="D2483" s="197"/>
    </row>
    <row r="2484" spans="4:4" x14ac:dyDescent="0.2">
      <c r="D2484" s="197"/>
    </row>
    <row r="2485" spans="4:4" x14ac:dyDescent="0.2">
      <c r="D2485" s="197"/>
    </row>
    <row r="2486" spans="4:4" x14ac:dyDescent="0.2">
      <c r="D2486" s="197"/>
    </row>
    <row r="2487" spans="4:4" x14ac:dyDescent="0.2">
      <c r="D2487" s="197"/>
    </row>
    <row r="2488" spans="4:4" x14ac:dyDescent="0.2">
      <c r="D2488" s="197"/>
    </row>
    <row r="2489" spans="4:4" x14ac:dyDescent="0.2">
      <c r="D2489" s="197"/>
    </row>
    <row r="2490" spans="4:4" x14ac:dyDescent="0.2">
      <c r="D2490" s="197"/>
    </row>
    <row r="2491" spans="4:4" x14ac:dyDescent="0.2">
      <c r="D2491" s="197"/>
    </row>
    <row r="2492" spans="4:4" x14ac:dyDescent="0.2">
      <c r="D2492" s="197"/>
    </row>
    <row r="2493" spans="4:4" x14ac:dyDescent="0.2">
      <c r="D2493" s="197"/>
    </row>
    <row r="2494" spans="4:4" x14ac:dyDescent="0.2">
      <c r="D2494" s="197"/>
    </row>
    <row r="2495" spans="4:4" x14ac:dyDescent="0.2">
      <c r="D2495" s="197"/>
    </row>
    <row r="2496" spans="4:4" x14ac:dyDescent="0.2">
      <c r="D2496" s="197"/>
    </row>
    <row r="2497" spans="4:4" x14ac:dyDescent="0.2">
      <c r="D2497" s="197"/>
    </row>
    <row r="2498" spans="4:4" x14ac:dyDescent="0.2">
      <c r="D2498" s="197"/>
    </row>
    <row r="2499" spans="4:4" x14ac:dyDescent="0.2">
      <c r="D2499" s="197"/>
    </row>
    <row r="2500" spans="4:4" x14ac:dyDescent="0.2">
      <c r="D2500" s="197"/>
    </row>
    <row r="2501" spans="4:4" x14ac:dyDescent="0.2">
      <c r="D2501" s="197"/>
    </row>
    <row r="2502" spans="4:4" x14ac:dyDescent="0.2">
      <c r="D2502" s="197"/>
    </row>
    <row r="2503" spans="4:4" x14ac:dyDescent="0.2">
      <c r="D2503" s="197"/>
    </row>
    <row r="2504" spans="4:4" x14ac:dyDescent="0.2">
      <c r="D2504" s="197"/>
    </row>
    <row r="2505" spans="4:4" x14ac:dyDescent="0.2">
      <c r="D2505" s="197"/>
    </row>
    <row r="2506" spans="4:4" x14ac:dyDescent="0.2">
      <c r="D2506" s="197"/>
    </row>
    <row r="2507" spans="4:4" x14ac:dyDescent="0.2">
      <c r="D2507" s="197"/>
    </row>
    <row r="2508" spans="4:4" x14ac:dyDescent="0.2">
      <c r="D2508" s="197"/>
    </row>
    <row r="2509" spans="4:4" x14ac:dyDescent="0.2">
      <c r="D2509" s="197"/>
    </row>
    <row r="2510" spans="4:4" x14ac:dyDescent="0.2">
      <c r="D2510" s="197"/>
    </row>
    <row r="2511" spans="4:4" x14ac:dyDescent="0.2">
      <c r="D2511" s="197"/>
    </row>
    <row r="2512" spans="4:4" x14ac:dyDescent="0.2">
      <c r="D2512" s="197"/>
    </row>
    <row r="2513" spans="4:4" x14ac:dyDescent="0.2">
      <c r="D2513" s="197"/>
    </row>
    <row r="2514" spans="4:4" x14ac:dyDescent="0.2">
      <c r="D2514" s="197"/>
    </row>
    <row r="2515" spans="4:4" x14ac:dyDescent="0.2">
      <c r="D2515" s="197"/>
    </row>
    <row r="2516" spans="4:4" x14ac:dyDescent="0.2">
      <c r="D2516" s="197"/>
    </row>
    <row r="2517" spans="4:4" x14ac:dyDescent="0.2">
      <c r="D2517" s="197"/>
    </row>
    <row r="2518" spans="4:4" x14ac:dyDescent="0.2">
      <c r="D2518" s="197"/>
    </row>
    <row r="2519" spans="4:4" x14ac:dyDescent="0.2">
      <c r="D2519" s="197"/>
    </row>
    <row r="2520" spans="4:4" x14ac:dyDescent="0.2">
      <c r="D2520" s="197"/>
    </row>
    <row r="2521" spans="4:4" x14ac:dyDescent="0.2">
      <c r="D2521" s="197"/>
    </row>
    <row r="2522" spans="4:4" x14ac:dyDescent="0.2">
      <c r="D2522" s="197"/>
    </row>
    <row r="2523" spans="4:4" x14ac:dyDescent="0.2">
      <c r="D2523" s="197"/>
    </row>
    <row r="2524" spans="4:4" x14ac:dyDescent="0.2">
      <c r="D2524" s="197"/>
    </row>
    <row r="2525" spans="4:4" x14ac:dyDescent="0.2">
      <c r="D2525" s="197"/>
    </row>
    <row r="2526" spans="4:4" x14ac:dyDescent="0.2">
      <c r="D2526" s="197"/>
    </row>
    <row r="2527" spans="4:4" x14ac:dyDescent="0.2">
      <c r="D2527" s="197"/>
    </row>
    <row r="2528" spans="4:4" x14ac:dyDescent="0.2">
      <c r="D2528" s="197"/>
    </row>
    <row r="2529" spans="4:4" x14ac:dyDescent="0.2">
      <c r="D2529" s="197"/>
    </row>
    <row r="2530" spans="4:4" x14ac:dyDescent="0.2">
      <c r="D2530" s="197"/>
    </row>
    <row r="2531" spans="4:4" x14ac:dyDescent="0.2">
      <c r="D2531" s="197"/>
    </row>
    <row r="2532" spans="4:4" x14ac:dyDescent="0.2">
      <c r="D2532" s="197"/>
    </row>
    <row r="2533" spans="4:4" x14ac:dyDescent="0.2">
      <c r="D2533" s="197"/>
    </row>
    <row r="2534" spans="4:4" x14ac:dyDescent="0.2">
      <c r="D2534" s="197"/>
    </row>
    <row r="2535" spans="4:4" x14ac:dyDescent="0.2">
      <c r="D2535" s="197"/>
    </row>
    <row r="2536" spans="4:4" x14ac:dyDescent="0.2">
      <c r="D2536" s="197"/>
    </row>
    <row r="2537" spans="4:4" x14ac:dyDescent="0.2">
      <c r="D2537" s="197"/>
    </row>
    <row r="2538" spans="4:4" x14ac:dyDescent="0.2">
      <c r="D2538" s="197"/>
    </row>
    <row r="2539" spans="4:4" x14ac:dyDescent="0.2">
      <c r="D2539" s="197"/>
    </row>
    <row r="2540" spans="4:4" x14ac:dyDescent="0.2">
      <c r="D2540" s="197"/>
    </row>
    <row r="2541" spans="4:4" x14ac:dyDescent="0.2">
      <c r="D2541" s="197"/>
    </row>
    <row r="2542" spans="4:4" x14ac:dyDescent="0.2">
      <c r="D2542" s="197"/>
    </row>
    <row r="2543" spans="4:4" x14ac:dyDescent="0.2">
      <c r="D2543" s="197"/>
    </row>
    <row r="2544" spans="4:4" x14ac:dyDescent="0.2">
      <c r="D2544" s="197"/>
    </row>
    <row r="2545" spans="4:4" x14ac:dyDescent="0.2">
      <c r="D2545" s="197"/>
    </row>
    <row r="2546" spans="4:4" x14ac:dyDescent="0.2">
      <c r="D2546" s="197"/>
    </row>
    <row r="2547" spans="4:4" x14ac:dyDescent="0.2">
      <c r="D2547" s="197"/>
    </row>
    <row r="2548" spans="4:4" x14ac:dyDescent="0.2">
      <c r="D2548" s="197"/>
    </row>
    <row r="2549" spans="4:4" x14ac:dyDescent="0.2">
      <c r="D2549" s="197"/>
    </row>
    <row r="2550" spans="4:4" x14ac:dyDescent="0.2">
      <c r="D2550" s="197"/>
    </row>
    <row r="2551" spans="4:4" x14ac:dyDescent="0.2">
      <c r="D2551" s="197"/>
    </row>
    <row r="2552" spans="4:4" x14ac:dyDescent="0.2">
      <c r="D2552" s="197"/>
    </row>
    <row r="2553" spans="4:4" x14ac:dyDescent="0.2">
      <c r="D2553" s="197"/>
    </row>
    <row r="2554" spans="4:4" x14ac:dyDescent="0.2">
      <c r="D2554" s="197"/>
    </row>
    <row r="2555" spans="4:4" x14ac:dyDescent="0.2">
      <c r="D2555" s="197"/>
    </row>
    <row r="2556" spans="4:4" x14ac:dyDescent="0.2">
      <c r="D2556" s="197"/>
    </row>
    <row r="2557" spans="4:4" x14ac:dyDescent="0.2">
      <c r="D2557" s="197"/>
    </row>
    <row r="2558" spans="4:4" x14ac:dyDescent="0.2">
      <c r="D2558" s="197"/>
    </row>
    <row r="2559" spans="4:4" x14ac:dyDescent="0.2">
      <c r="D2559" s="197"/>
    </row>
    <row r="2560" spans="4:4" x14ac:dyDescent="0.2">
      <c r="D2560" s="197"/>
    </row>
    <row r="2561" spans="4:4" x14ac:dyDescent="0.2">
      <c r="D2561" s="197"/>
    </row>
    <row r="2562" spans="4:4" x14ac:dyDescent="0.2">
      <c r="D2562" s="197"/>
    </row>
    <row r="2563" spans="4:4" x14ac:dyDescent="0.2">
      <c r="D2563" s="197"/>
    </row>
    <row r="2564" spans="4:4" x14ac:dyDescent="0.2">
      <c r="D2564" s="197"/>
    </row>
    <row r="2565" spans="4:4" x14ac:dyDescent="0.2">
      <c r="D2565" s="197"/>
    </row>
    <row r="2566" spans="4:4" x14ac:dyDescent="0.2">
      <c r="D2566" s="197"/>
    </row>
    <row r="2567" spans="4:4" x14ac:dyDescent="0.2">
      <c r="D2567" s="197"/>
    </row>
    <row r="2568" spans="4:4" x14ac:dyDescent="0.2">
      <c r="D2568" s="197"/>
    </row>
    <row r="2569" spans="4:4" x14ac:dyDescent="0.2">
      <c r="D2569" s="197"/>
    </row>
    <row r="2570" spans="4:4" x14ac:dyDescent="0.2">
      <c r="D2570" s="197"/>
    </row>
    <row r="2571" spans="4:4" x14ac:dyDescent="0.2">
      <c r="D2571" s="197"/>
    </row>
    <row r="2572" spans="4:4" x14ac:dyDescent="0.2">
      <c r="D2572" s="197"/>
    </row>
    <row r="2573" spans="4:4" x14ac:dyDescent="0.2">
      <c r="D2573" s="197"/>
    </row>
    <row r="2574" spans="4:4" x14ac:dyDescent="0.2">
      <c r="D2574" s="197"/>
    </row>
    <row r="2575" spans="4:4" x14ac:dyDescent="0.2">
      <c r="D2575" s="197"/>
    </row>
    <row r="2576" spans="4:4" x14ac:dyDescent="0.2">
      <c r="D2576" s="197"/>
    </row>
    <row r="2577" spans="4:4" x14ac:dyDescent="0.2">
      <c r="D2577" s="197"/>
    </row>
    <row r="2578" spans="4:4" x14ac:dyDescent="0.2">
      <c r="D2578" s="197"/>
    </row>
    <row r="2579" spans="4:4" x14ac:dyDescent="0.2">
      <c r="D2579" s="197"/>
    </row>
    <row r="2580" spans="4:4" x14ac:dyDescent="0.2">
      <c r="D2580" s="197"/>
    </row>
    <row r="2581" spans="4:4" x14ac:dyDescent="0.2">
      <c r="D2581" s="197"/>
    </row>
    <row r="2582" spans="4:4" x14ac:dyDescent="0.2">
      <c r="D2582" s="197"/>
    </row>
    <row r="2583" spans="4:4" x14ac:dyDescent="0.2">
      <c r="D2583" s="197"/>
    </row>
    <row r="2584" spans="4:4" x14ac:dyDescent="0.2">
      <c r="D2584" s="197"/>
    </row>
    <row r="2585" spans="4:4" x14ac:dyDescent="0.2">
      <c r="D2585" s="197"/>
    </row>
    <row r="2586" spans="4:4" x14ac:dyDescent="0.2">
      <c r="D2586" s="197"/>
    </row>
    <row r="2587" spans="4:4" x14ac:dyDescent="0.2">
      <c r="D2587" s="197"/>
    </row>
    <row r="2588" spans="4:4" x14ac:dyDescent="0.2">
      <c r="D2588" s="197"/>
    </row>
    <row r="2589" spans="4:4" x14ac:dyDescent="0.2">
      <c r="D2589" s="197"/>
    </row>
    <row r="2590" spans="4:4" x14ac:dyDescent="0.2">
      <c r="D2590" s="197"/>
    </row>
    <row r="2591" spans="4:4" x14ac:dyDescent="0.2">
      <c r="D2591" s="197"/>
    </row>
    <row r="2592" spans="4:4" x14ac:dyDescent="0.2">
      <c r="D2592" s="197"/>
    </row>
    <row r="2593" spans="4:4" x14ac:dyDescent="0.2">
      <c r="D2593" s="197"/>
    </row>
    <row r="2594" spans="4:4" x14ac:dyDescent="0.2">
      <c r="D2594" s="197"/>
    </row>
    <row r="2595" spans="4:4" x14ac:dyDescent="0.2">
      <c r="D2595" s="197"/>
    </row>
    <row r="2596" spans="4:4" x14ac:dyDescent="0.2">
      <c r="D2596" s="197"/>
    </row>
    <row r="2597" spans="4:4" x14ac:dyDescent="0.2">
      <c r="D2597" s="197"/>
    </row>
    <row r="2598" spans="4:4" x14ac:dyDescent="0.2">
      <c r="D2598" s="197"/>
    </row>
    <row r="2599" spans="4:4" x14ac:dyDescent="0.2">
      <c r="D2599" s="197"/>
    </row>
    <row r="2600" spans="4:4" x14ac:dyDescent="0.2">
      <c r="D2600" s="197"/>
    </row>
    <row r="2601" spans="4:4" x14ac:dyDescent="0.2">
      <c r="D2601" s="197"/>
    </row>
    <row r="2602" spans="4:4" x14ac:dyDescent="0.2">
      <c r="D2602" s="197"/>
    </row>
    <row r="2603" spans="4:4" x14ac:dyDescent="0.2">
      <c r="D2603" s="197"/>
    </row>
    <row r="2604" spans="4:4" x14ac:dyDescent="0.2">
      <c r="D2604" s="197"/>
    </row>
    <row r="2605" spans="4:4" x14ac:dyDescent="0.2">
      <c r="D2605" s="197"/>
    </row>
    <row r="2606" spans="4:4" x14ac:dyDescent="0.2">
      <c r="D2606" s="197"/>
    </row>
    <row r="2607" spans="4:4" x14ac:dyDescent="0.2">
      <c r="D2607" s="197"/>
    </row>
    <row r="2608" spans="4:4" x14ac:dyDescent="0.2">
      <c r="D2608" s="197"/>
    </row>
    <row r="2609" spans="4:4" x14ac:dyDescent="0.2">
      <c r="D2609" s="197"/>
    </row>
    <row r="2610" spans="4:4" x14ac:dyDescent="0.2">
      <c r="D2610" s="197"/>
    </row>
    <row r="2611" spans="4:4" x14ac:dyDescent="0.2">
      <c r="D2611" s="197"/>
    </row>
    <row r="2612" spans="4:4" x14ac:dyDescent="0.2">
      <c r="D2612" s="197"/>
    </row>
    <row r="2613" spans="4:4" x14ac:dyDescent="0.2">
      <c r="D2613" s="197"/>
    </row>
    <row r="2614" spans="4:4" x14ac:dyDescent="0.2">
      <c r="D2614" s="197"/>
    </row>
    <row r="2615" spans="4:4" x14ac:dyDescent="0.2">
      <c r="D2615" s="197"/>
    </row>
    <row r="2616" spans="4:4" x14ac:dyDescent="0.2">
      <c r="D2616" s="197"/>
    </row>
    <row r="2617" spans="4:4" x14ac:dyDescent="0.2">
      <c r="D2617" s="197"/>
    </row>
    <row r="2618" spans="4:4" x14ac:dyDescent="0.2">
      <c r="D2618" s="197"/>
    </row>
    <row r="2619" spans="4:4" x14ac:dyDescent="0.2">
      <c r="D2619" s="197"/>
    </row>
    <row r="2620" spans="4:4" x14ac:dyDescent="0.2">
      <c r="D2620" s="197"/>
    </row>
    <row r="2621" spans="4:4" x14ac:dyDescent="0.2">
      <c r="D2621" s="197"/>
    </row>
    <row r="2622" spans="4:4" x14ac:dyDescent="0.2">
      <c r="D2622" s="197"/>
    </row>
    <row r="2623" spans="4:4" x14ac:dyDescent="0.2">
      <c r="D2623" s="197"/>
    </row>
    <row r="2624" spans="4:4" x14ac:dyDescent="0.2">
      <c r="D2624" s="197"/>
    </row>
    <row r="2625" spans="4:4" x14ac:dyDescent="0.2">
      <c r="D2625" s="197"/>
    </row>
    <row r="2626" spans="4:4" x14ac:dyDescent="0.2">
      <c r="D2626" s="197"/>
    </row>
    <row r="2627" spans="4:4" x14ac:dyDescent="0.2">
      <c r="D2627" s="197"/>
    </row>
    <row r="2628" spans="4:4" x14ac:dyDescent="0.2">
      <c r="D2628" s="197"/>
    </row>
    <row r="2629" spans="4:4" x14ac:dyDescent="0.2">
      <c r="D2629" s="197"/>
    </row>
    <row r="2630" spans="4:4" x14ac:dyDescent="0.2">
      <c r="D2630" s="197"/>
    </row>
    <row r="2631" spans="4:4" x14ac:dyDescent="0.2">
      <c r="D2631" s="197"/>
    </row>
    <row r="2632" spans="4:4" x14ac:dyDescent="0.2">
      <c r="D2632" s="197"/>
    </row>
    <row r="2633" spans="4:4" x14ac:dyDescent="0.2">
      <c r="D2633" s="197"/>
    </row>
    <row r="2634" spans="4:4" x14ac:dyDescent="0.2">
      <c r="D2634" s="197"/>
    </row>
    <row r="2635" spans="4:4" x14ac:dyDescent="0.2">
      <c r="D2635" s="197"/>
    </row>
    <row r="2636" spans="4:4" x14ac:dyDescent="0.2">
      <c r="D2636" s="197"/>
    </row>
    <row r="2637" spans="4:4" x14ac:dyDescent="0.2">
      <c r="D2637" s="197"/>
    </row>
    <row r="2638" spans="4:4" x14ac:dyDescent="0.2">
      <c r="D2638" s="197"/>
    </row>
    <row r="2639" spans="4:4" x14ac:dyDescent="0.2">
      <c r="D2639" s="197"/>
    </row>
    <row r="2640" spans="4:4" x14ac:dyDescent="0.2">
      <c r="D2640" s="197"/>
    </row>
    <row r="2641" spans="4:4" x14ac:dyDescent="0.2">
      <c r="D2641" s="197"/>
    </row>
    <row r="2642" spans="4:4" x14ac:dyDescent="0.2">
      <c r="D2642" s="197"/>
    </row>
    <row r="2643" spans="4:4" x14ac:dyDescent="0.2">
      <c r="D2643" s="197"/>
    </row>
    <row r="2644" spans="4:4" x14ac:dyDescent="0.2">
      <c r="D2644" s="197"/>
    </row>
    <row r="2645" spans="4:4" x14ac:dyDescent="0.2">
      <c r="D2645" s="197"/>
    </row>
    <row r="2646" spans="4:4" x14ac:dyDescent="0.2">
      <c r="D2646" s="197"/>
    </row>
    <row r="2647" spans="4:4" x14ac:dyDescent="0.2">
      <c r="D2647" s="197"/>
    </row>
    <row r="2648" spans="4:4" x14ac:dyDescent="0.2">
      <c r="D2648" s="197"/>
    </row>
    <row r="2649" spans="4:4" x14ac:dyDescent="0.2">
      <c r="D2649" s="197"/>
    </row>
    <row r="2650" spans="4:4" x14ac:dyDescent="0.2">
      <c r="D2650" s="197"/>
    </row>
    <row r="2651" spans="4:4" x14ac:dyDescent="0.2">
      <c r="D2651" s="197"/>
    </row>
    <row r="2652" spans="4:4" x14ac:dyDescent="0.2">
      <c r="D2652" s="197"/>
    </row>
    <row r="2653" spans="4:4" x14ac:dyDescent="0.2">
      <c r="D2653" s="197"/>
    </row>
    <row r="2654" spans="4:4" x14ac:dyDescent="0.2">
      <c r="D2654" s="197"/>
    </row>
    <row r="2655" spans="4:4" x14ac:dyDescent="0.2">
      <c r="D2655" s="197"/>
    </row>
    <row r="2656" spans="4:4" x14ac:dyDescent="0.2">
      <c r="D2656" s="197"/>
    </row>
    <row r="2657" spans="4:4" x14ac:dyDescent="0.2">
      <c r="D2657" s="197"/>
    </row>
    <row r="2658" spans="4:4" x14ac:dyDescent="0.2">
      <c r="D2658" s="197"/>
    </row>
    <row r="2659" spans="4:4" x14ac:dyDescent="0.2">
      <c r="D2659" s="197"/>
    </row>
    <row r="2660" spans="4:4" x14ac:dyDescent="0.2">
      <c r="D2660" s="197"/>
    </row>
    <row r="2661" spans="4:4" x14ac:dyDescent="0.2">
      <c r="D2661" s="197"/>
    </row>
    <row r="2662" spans="4:4" x14ac:dyDescent="0.2">
      <c r="D2662" s="197"/>
    </row>
    <row r="2663" spans="4:4" x14ac:dyDescent="0.2">
      <c r="D2663" s="197"/>
    </row>
    <row r="2664" spans="4:4" x14ac:dyDescent="0.2">
      <c r="D2664" s="197"/>
    </row>
    <row r="2665" spans="4:4" x14ac:dyDescent="0.2">
      <c r="D2665" s="197"/>
    </row>
    <row r="2666" spans="4:4" x14ac:dyDescent="0.2">
      <c r="D2666" s="197"/>
    </row>
    <row r="2667" spans="4:4" x14ac:dyDescent="0.2">
      <c r="D2667" s="197"/>
    </row>
    <row r="2668" spans="4:4" x14ac:dyDescent="0.2">
      <c r="D2668" s="197"/>
    </row>
    <row r="2669" spans="4:4" x14ac:dyDescent="0.2">
      <c r="D2669" s="197"/>
    </row>
    <row r="2670" spans="4:4" x14ac:dyDescent="0.2">
      <c r="D2670" s="197"/>
    </row>
    <row r="2671" spans="4:4" x14ac:dyDescent="0.2">
      <c r="D2671" s="197"/>
    </row>
    <row r="2672" spans="4:4" x14ac:dyDescent="0.2">
      <c r="D2672" s="197"/>
    </row>
    <row r="2673" spans="4:4" x14ac:dyDescent="0.2">
      <c r="D2673" s="197"/>
    </row>
    <row r="2674" spans="4:4" x14ac:dyDescent="0.2">
      <c r="D2674" s="197"/>
    </row>
    <row r="2675" spans="4:4" x14ac:dyDescent="0.2">
      <c r="D2675" s="197"/>
    </row>
    <row r="2676" spans="4:4" x14ac:dyDescent="0.2">
      <c r="D2676" s="197"/>
    </row>
    <row r="2677" spans="4:4" x14ac:dyDescent="0.2">
      <c r="D2677" s="197"/>
    </row>
    <row r="2678" spans="4:4" x14ac:dyDescent="0.2">
      <c r="D2678" s="197"/>
    </row>
    <row r="2679" spans="4:4" x14ac:dyDescent="0.2">
      <c r="D2679" s="197"/>
    </row>
    <row r="2680" spans="4:4" x14ac:dyDescent="0.2">
      <c r="D2680" s="197"/>
    </row>
    <row r="2681" spans="4:4" x14ac:dyDescent="0.2">
      <c r="D2681" s="197"/>
    </row>
    <row r="2682" spans="4:4" x14ac:dyDescent="0.2">
      <c r="D2682" s="197"/>
    </row>
    <row r="2683" spans="4:4" x14ac:dyDescent="0.2">
      <c r="D2683" s="197"/>
    </row>
    <row r="2684" spans="4:4" x14ac:dyDescent="0.2">
      <c r="D2684" s="197"/>
    </row>
    <row r="2685" spans="4:4" x14ac:dyDescent="0.2">
      <c r="D2685" s="197"/>
    </row>
    <row r="2686" spans="4:4" x14ac:dyDescent="0.2">
      <c r="D2686" s="197"/>
    </row>
    <row r="2687" spans="4:4" x14ac:dyDescent="0.2">
      <c r="D2687" s="197"/>
    </row>
    <row r="2688" spans="4:4" x14ac:dyDescent="0.2">
      <c r="D2688" s="197"/>
    </row>
    <row r="2689" spans="4:4" x14ac:dyDescent="0.2">
      <c r="D2689" s="197"/>
    </row>
    <row r="2690" spans="4:4" x14ac:dyDescent="0.2">
      <c r="D2690" s="197"/>
    </row>
    <row r="2691" spans="4:4" x14ac:dyDescent="0.2">
      <c r="D2691" s="197"/>
    </row>
    <row r="2692" spans="4:4" x14ac:dyDescent="0.2">
      <c r="D2692" s="197"/>
    </row>
    <row r="2693" spans="4:4" x14ac:dyDescent="0.2">
      <c r="D2693" s="197"/>
    </row>
    <row r="2694" spans="4:4" x14ac:dyDescent="0.2">
      <c r="D2694" s="197"/>
    </row>
    <row r="2695" spans="4:4" x14ac:dyDescent="0.2">
      <c r="D2695" s="197"/>
    </row>
    <row r="2696" spans="4:4" x14ac:dyDescent="0.2">
      <c r="D2696" s="197"/>
    </row>
    <row r="2697" spans="4:4" x14ac:dyDescent="0.2">
      <c r="D2697" s="197"/>
    </row>
    <row r="2698" spans="4:4" x14ac:dyDescent="0.2">
      <c r="D2698" s="197"/>
    </row>
    <row r="2699" spans="4:4" x14ac:dyDescent="0.2">
      <c r="D2699" s="197"/>
    </row>
    <row r="2700" spans="4:4" x14ac:dyDescent="0.2">
      <c r="D2700" s="197"/>
    </row>
    <row r="2701" spans="4:4" x14ac:dyDescent="0.2">
      <c r="D2701" s="197"/>
    </row>
    <row r="2702" spans="4:4" x14ac:dyDescent="0.2">
      <c r="D2702" s="197"/>
    </row>
    <row r="2703" spans="4:4" x14ac:dyDescent="0.2">
      <c r="D2703" s="197"/>
    </row>
    <row r="2704" spans="4:4" x14ac:dyDescent="0.2">
      <c r="D2704" s="197"/>
    </row>
    <row r="2705" spans="4:4" x14ac:dyDescent="0.2">
      <c r="D2705" s="197"/>
    </row>
    <row r="2706" spans="4:4" x14ac:dyDescent="0.2">
      <c r="D2706" s="197"/>
    </row>
    <row r="2707" spans="4:4" x14ac:dyDescent="0.2">
      <c r="D2707" s="197"/>
    </row>
    <row r="2708" spans="4:4" x14ac:dyDescent="0.2">
      <c r="D2708" s="197"/>
    </row>
    <row r="2709" spans="4:4" x14ac:dyDescent="0.2">
      <c r="D2709" s="197"/>
    </row>
    <row r="2710" spans="4:4" x14ac:dyDescent="0.2">
      <c r="D2710" s="197"/>
    </row>
    <row r="2711" spans="4:4" x14ac:dyDescent="0.2">
      <c r="D2711" s="197"/>
    </row>
    <row r="2712" spans="4:4" x14ac:dyDescent="0.2">
      <c r="D2712" s="197"/>
    </row>
    <row r="2713" spans="4:4" x14ac:dyDescent="0.2">
      <c r="D2713" s="197"/>
    </row>
    <row r="2714" spans="4:4" x14ac:dyDescent="0.2">
      <c r="D2714" s="197"/>
    </row>
    <row r="2715" spans="4:4" x14ac:dyDescent="0.2">
      <c r="D2715" s="197"/>
    </row>
    <row r="2716" spans="4:4" x14ac:dyDescent="0.2">
      <c r="D2716" s="197"/>
    </row>
    <row r="2717" spans="4:4" x14ac:dyDescent="0.2">
      <c r="D2717" s="197"/>
    </row>
    <row r="2718" spans="4:4" x14ac:dyDescent="0.2">
      <c r="D2718" s="197"/>
    </row>
    <row r="2719" spans="4:4" x14ac:dyDescent="0.2">
      <c r="D2719" s="197"/>
    </row>
    <row r="2720" spans="4:4" x14ac:dyDescent="0.2">
      <c r="D2720" s="197"/>
    </row>
    <row r="2721" spans="4:4" x14ac:dyDescent="0.2">
      <c r="D2721" s="197"/>
    </row>
    <row r="2722" spans="4:4" x14ac:dyDescent="0.2">
      <c r="D2722" s="197"/>
    </row>
    <row r="2723" spans="4:4" x14ac:dyDescent="0.2">
      <c r="D2723" s="197"/>
    </row>
    <row r="2724" spans="4:4" x14ac:dyDescent="0.2">
      <c r="D2724" s="197"/>
    </row>
    <row r="2725" spans="4:4" x14ac:dyDescent="0.2">
      <c r="D2725" s="197"/>
    </row>
    <row r="2726" spans="4:4" x14ac:dyDescent="0.2">
      <c r="D2726" s="197"/>
    </row>
    <row r="2727" spans="4:4" x14ac:dyDescent="0.2">
      <c r="D2727" s="197"/>
    </row>
    <row r="2728" spans="4:4" x14ac:dyDescent="0.2">
      <c r="D2728" s="197"/>
    </row>
    <row r="2729" spans="4:4" x14ac:dyDescent="0.2">
      <c r="D2729" s="197"/>
    </row>
    <row r="2730" spans="4:4" x14ac:dyDescent="0.2">
      <c r="D2730" s="197"/>
    </row>
    <row r="2731" spans="4:4" x14ac:dyDescent="0.2">
      <c r="D2731" s="197"/>
    </row>
    <row r="2732" spans="4:4" x14ac:dyDescent="0.2">
      <c r="D2732" s="197"/>
    </row>
    <row r="2733" spans="4:4" x14ac:dyDescent="0.2">
      <c r="D2733" s="197"/>
    </row>
    <row r="2734" spans="4:4" x14ac:dyDescent="0.2">
      <c r="D2734" s="197"/>
    </row>
    <row r="2735" spans="4:4" x14ac:dyDescent="0.2">
      <c r="D2735" s="197"/>
    </row>
    <row r="2736" spans="4:4" x14ac:dyDescent="0.2">
      <c r="D2736" s="197"/>
    </row>
    <row r="2737" spans="4:4" x14ac:dyDescent="0.2">
      <c r="D2737" s="197"/>
    </row>
    <row r="2738" spans="4:4" x14ac:dyDescent="0.2">
      <c r="D2738" s="197"/>
    </row>
    <row r="2739" spans="4:4" x14ac:dyDescent="0.2">
      <c r="D2739" s="197"/>
    </row>
    <row r="2740" spans="4:4" x14ac:dyDescent="0.2">
      <c r="D2740" s="197"/>
    </row>
    <row r="2741" spans="4:4" x14ac:dyDescent="0.2">
      <c r="D2741" s="197"/>
    </row>
    <row r="2742" spans="4:4" x14ac:dyDescent="0.2">
      <c r="D2742" s="197"/>
    </row>
    <row r="2743" spans="4:4" x14ac:dyDescent="0.2">
      <c r="D2743" s="197"/>
    </row>
    <row r="2744" spans="4:4" x14ac:dyDescent="0.2">
      <c r="D2744" s="197"/>
    </row>
    <row r="2745" spans="4:4" x14ac:dyDescent="0.2">
      <c r="D2745" s="197"/>
    </row>
    <row r="2746" spans="4:4" x14ac:dyDescent="0.2">
      <c r="D2746" s="197"/>
    </row>
    <row r="2747" spans="4:4" x14ac:dyDescent="0.2">
      <c r="D2747" s="197"/>
    </row>
    <row r="2748" spans="4:4" x14ac:dyDescent="0.2">
      <c r="D2748" s="197"/>
    </row>
    <row r="2749" spans="4:4" x14ac:dyDescent="0.2">
      <c r="D2749" s="197"/>
    </row>
    <row r="2750" spans="4:4" x14ac:dyDescent="0.2">
      <c r="D2750" s="197"/>
    </row>
    <row r="2751" spans="4:4" x14ac:dyDescent="0.2">
      <c r="D2751" s="197"/>
    </row>
    <row r="2752" spans="4:4" x14ac:dyDescent="0.2">
      <c r="D2752" s="197"/>
    </row>
    <row r="2753" spans="4:4" x14ac:dyDescent="0.2">
      <c r="D2753" s="197"/>
    </row>
    <row r="2754" spans="4:4" x14ac:dyDescent="0.2">
      <c r="D2754" s="197"/>
    </row>
    <row r="2755" spans="4:4" x14ac:dyDescent="0.2">
      <c r="D2755" s="197"/>
    </row>
    <row r="2756" spans="4:4" x14ac:dyDescent="0.2">
      <c r="D2756" s="197"/>
    </row>
    <row r="2757" spans="4:4" x14ac:dyDescent="0.2">
      <c r="D2757" s="197"/>
    </row>
    <row r="2758" spans="4:4" x14ac:dyDescent="0.2">
      <c r="D2758" s="197"/>
    </row>
    <row r="2759" spans="4:4" x14ac:dyDescent="0.2">
      <c r="D2759" s="197"/>
    </row>
    <row r="2760" spans="4:4" x14ac:dyDescent="0.2">
      <c r="D2760" s="197"/>
    </row>
    <row r="2761" spans="4:4" x14ac:dyDescent="0.2">
      <c r="D2761" s="197"/>
    </row>
    <row r="2762" spans="4:4" x14ac:dyDescent="0.2">
      <c r="D2762" s="197"/>
    </row>
    <row r="2763" spans="4:4" x14ac:dyDescent="0.2">
      <c r="D2763" s="197"/>
    </row>
    <row r="2764" spans="4:4" x14ac:dyDescent="0.2">
      <c r="D2764" s="197"/>
    </row>
    <row r="2765" spans="4:4" x14ac:dyDescent="0.2">
      <c r="D2765" s="197"/>
    </row>
    <row r="2766" spans="4:4" x14ac:dyDescent="0.2">
      <c r="D2766" s="197"/>
    </row>
    <row r="2767" spans="4:4" x14ac:dyDescent="0.2">
      <c r="D2767" s="197"/>
    </row>
    <row r="2768" spans="4:4" x14ac:dyDescent="0.2">
      <c r="D2768" s="197"/>
    </row>
    <row r="2769" spans="4:4" x14ac:dyDescent="0.2">
      <c r="D2769" s="197"/>
    </row>
    <row r="2770" spans="4:4" x14ac:dyDescent="0.2">
      <c r="D2770" s="197"/>
    </row>
    <row r="2771" spans="4:4" x14ac:dyDescent="0.2">
      <c r="D2771" s="197"/>
    </row>
    <row r="2772" spans="4:4" x14ac:dyDescent="0.2">
      <c r="D2772" s="197"/>
    </row>
    <row r="2773" spans="4:4" x14ac:dyDescent="0.2">
      <c r="D2773" s="197"/>
    </row>
    <row r="2774" spans="4:4" x14ac:dyDescent="0.2">
      <c r="D2774" s="197"/>
    </row>
    <row r="2775" spans="4:4" x14ac:dyDescent="0.2">
      <c r="D2775" s="197"/>
    </row>
    <row r="2776" spans="4:4" x14ac:dyDescent="0.2">
      <c r="D2776" s="197"/>
    </row>
    <row r="2777" spans="4:4" x14ac:dyDescent="0.2">
      <c r="D2777" s="197"/>
    </row>
    <row r="2778" spans="4:4" x14ac:dyDescent="0.2">
      <c r="D2778" s="197"/>
    </row>
    <row r="2779" spans="4:4" x14ac:dyDescent="0.2">
      <c r="D2779" s="197"/>
    </row>
    <row r="2780" spans="4:4" x14ac:dyDescent="0.2">
      <c r="D2780" s="197"/>
    </row>
    <row r="2781" spans="4:4" x14ac:dyDescent="0.2">
      <c r="D2781" s="197"/>
    </row>
    <row r="2782" spans="4:4" x14ac:dyDescent="0.2">
      <c r="D2782" s="197"/>
    </row>
    <row r="2783" spans="4:4" x14ac:dyDescent="0.2">
      <c r="D2783" s="197"/>
    </row>
    <row r="2784" spans="4:4" x14ac:dyDescent="0.2">
      <c r="D2784" s="197"/>
    </row>
    <row r="2785" spans="4:4" x14ac:dyDescent="0.2">
      <c r="D2785" s="197"/>
    </row>
    <row r="2786" spans="4:4" x14ac:dyDescent="0.2">
      <c r="D2786" s="197"/>
    </row>
    <row r="2787" spans="4:4" x14ac:dyDescent="0.2">
      <c r="D2787" s="197"/>
    </row>
    <row r="2788" spans="4:4" x14ac:dyDescent="0.2">
      <c r="D2788" s="197"/>
    </row>
    <row r="2789" spans="4:4" x14ac:dyDescent="0.2">
      <c r="D2789" s="197"/>
    </row>
    <row r="2790" spans="4:4" x14ac:dyDescent="0.2">
      <c r="D2790" s="197"/>
    </row>
    <row r="2791" spans="4:4" x14ac:dyDescent="0.2">
      <c r="D2791" s="197"/>
    </row>
    <row r="2792" spans="4:4" x14ac:dyDescent="0.2">
      <c r="D2792" s="197"/>
    </row>
    <row r="2793" spans="4:4" x14ac:dyDescent="0.2">
      <c r="D2793" s="197"/>
    </row>
    <row r="2794" spans="4:4" x14ac:dyDescent="0.2">
      <c r="D2794" s="197"/>
    </row>
    <row r="2795" spans="4:4" x14ac:dyDescent="0.2">
      <c r="D2795" s="197"/>
    </row>
    <row r="2796" spans="4:4" x14ac:dyDescent="0.2">
      <c r="D2796" s="197"/>
    </row>
    <row r="2797" spans="4:4" x14ac:dyDescent="0.2">
      <c r="D2797" s="197"/>
    </row>
    <row r="2798" spans="4:4" x14ac:dyDescent="0.2">
      <c r="D2798" s="197"/>
    </row>
    <row r="2799" spans="4:4" x14ac:dyDescent="0.2">
      <c r="D2799" s="197"/>
    </row>
    <row r="2800" spans="4:4" x14ac:dyDescent="0.2">
      <c r="D2800" s="197"/>
    </row>
    <row r="2801" spans="4:4" x14ac:dyDescent="0.2">
      <c r="D2801" s="197"/>
    </row>
    <row r="2802" spans="4:4" x14ac:dyDescent="0.2">
      <c r="D2802" s="197"/>
    </row>
    <row r="2803" spans="4:4" x14ac:dyDescent="0.2">
      <c r="D2803" s="197"/>
    </row>
    <row r="2804" spans="4:4" x14ac:dyDescent="0.2">
      <c r="D2804" s="197"/>
    </row>
    <row r="2805" spans="4:4" x14ac:dyDescent="0.2">
      <c r="D2805" s="197"/>
    </row>
    <row r="2806" spans="4:4" x14ac:dyDescent="0.2">
      <c r="D2806" s="197"/>
    </row>
    <row r="2807" spans="4:4" x14ac:dyDescent="0.2">
      <c r="D2807" s="197"/>
    </row>
    <row r="2808" spans="4:4" x14ac:dyDescent="0.2">
      <c r="D2808" s="197"/>
    </row>
    <row r="2809" spans="4:4" x14ac:dyDescent="0.2">
      <c r="D2809" s="197"/>
    </row>
    <row r="2810" spans="4:4" x14ac:dyDescent="0.2">
      <c r="D2810" s="197"/>
    </row>
    <row r="2811" spans="4:4" x14ac:dyDescent="0.2">
      <c r="D2811" s="197"/>
    </row>
    <row r="2812" spans="4:4" x14ac:dyDescent="0.2">
      <c r="D2812" s="197"/>
    </row>
    <row r="2813" spans="4:4" x14ac:dyDescent="0.2">
      <c r="D2813" s="197"/>
    </row>
    <row r="2814" spans="4:4" x14ac:dyDescent="0.2">
      <c r="D2814" s="197"/>
    </row>
    <row r="2815" spans="4:4" x14ac:dyDescent="0.2">
      <c r="D2815" s="197"/>
    </row>
    <row r="2816" spans="4:4" x14ac:dyDescent="0.2">
      <c r="D2816" s="197"/>
    </row>
    <row r="2817" spans="4:4" x14ac:dyDescent="0.2">
      <c r="D2817" s="197"/>
    </row>
    <row r="2818" spans="4:4" x14ac:dyDescent="0.2">
      <c r="D2818" s="197"/>
    </row>
    <row r="2819" spans="4:4" x14ac:dyDescent="0.2">
      <c r="D2819" s="197"/>
    </row>
    <row r="2820" spans="4:4" x14ac:dyDescent="0.2">
      <c r="D2820" s="197"/>
    </row>
    <row r="2821" spans="4:4" x14ac:dyDescent="0.2">
      <c r="D2821" s="197"/>
    </row>
    <row r="2822" spans="4:4" x14ac:dyDescent="0.2">
      <c r="D2822" s="197"/>
    </row>
    <row r="2823" spans="4:4" x14ac:dyDescent="0.2">
      <c r="D2823" s="197"/>
    </row>
    <row r="2824" spans="4:4" x14ac:dyDescent="0.2">
      <c r="D2824" s="197"/>
    </row>
    <row r="2825" spans="4:4" x14ac:dyDescent="0.2">
      <c r="D2825" s="197"/>
    </row>
    <row r="2826" spans="4:4" x14ac:dyDescent="0.2">
      <c r="D2826" s="197"/>
    </row>
    <row r="2827" spans="4:4" x14ac:dyDescent="0.2">
      <c r="D2827" s="197"/>
    </row>
    <row r="2828" spans="4:4" x14ac:dyDescent="0.2">
      <c r="D2828" s="197"/>
    </row>
    <row r="2829" spans="4:4" x14ac:dyDescent="0.2">
      <c r="D2829" s="197"/>
    </row>
    <row r="2830" spans="4:4" x14ac:dyDescent="0.2">
      <c r="D2830" s="197"/>
    </row>
    <row r="2831" spans="4:4" x14ac:dyDescent="0.2">
      <c r="D2831" s="197"/>
    </row>
    <row r="2832" spans="4:4" x14ac:dyDescent="0.2">
      <c r="D2832" s="197"/>
    </row>
    <row r="2833" spans="4:4" x14ac:dyDescent="0.2">
      <c r="D2833" s="197"/>
    </row>
    <row r="2834" spans="4:4" x14ac:dyDescent="0.2">
      <c r="D2834" s="197"/>
    </row>
    <row r="2835" spans="4:4" x14ac:dyDescent="0.2">
      <c r="D2835" s="197"/>
    </row>
    <row r="2836" spans="4:4" x14ac:dyDescent="0.2">
      <c r="D2836" s="197"/>
    </row>
    <row r="2837" spans="4:4" x14ac:dyDescent="0.2">
      <c r="D2837" s="197"/>
    </row>
    <row r="2838" spans="4:4" x14ac:dyDescent="0.2">
      <c r="D2838" s="197"/>
    </row>
    <row r="2839" spans="4:4" x14ac:dyDescent="0.2">
      <c r="D2839" s="197"/>
    </row>
    <row r="2840" spans="4:4" x14ac:dyDescent="0.2">
      <c r="D2840" s="197"/>
    </row>
    <row r="2841" spans="4:4" x14ac:dyDescent="0.2">
      <c r="D2841" s="197"/>
    </row>
    <row r="2842" spans="4:4" x14ac:dyDescent="0.2">
      <c r="D2842" s="197"/>
    </row>
    <row r="2843" spans="4:4" x14ac:dyDescent="0.2">
      <c r="D2843" s="197"/>
    </row>
    <row r="2844" spans="4:4" x14ac:dyDescent="0.2">
      <c r="D2844" s="197"/>
    </row>
    <row r="2845" spans="4:4" x14ac:dyDescent="0.2">
      <c r="D2845" s="197"/>
    </row>
    <row r="2846" spans="4:4" x14ac:dyDescent="0.2">
      <c r="D2846" s="197"/>
    </row>
    <row r="2847" spans="4:4" x14ac:dyDescent="0.2">
      <c r="D2847" s="197"/>
    </row>
    <row r="2848" spans="4:4" x14ac:dyDescent="0.2">
      <c r="D2848" s="197"/>
    </row>
    <row r="2849" spans="4:4" x14ac:dyDescent="0.2">
      <c r="D2849" s="197"/>
    </row>
    <row r="2850" spans="4:4" x14ac:dyDescent="0.2">
      <c r="D2850" s="197"/>
    </row>
    <row r="2851" spans="4:4" x14ac:dyDescent="0.2">
      <c r="D2851" s="197"/>
    </row>
    <row r="2852" spans="4:4" x14ac:dyDescent="0.2">
      <c r="D2852" s="197"/>
    </row>
    <row r="2853" spans="4:4" x14ac:dyDescent="0.2">
      <c r="D2853" s="197"/>
    </row>
    <row r="2854" spans="4:4" x14ac:dyDescent="0.2">
      <c r="D2854" s="197"/>
    </row>
    <row r="2855" spans="4:4" x14ac:dyDescent="0.2">
      <c r="D2855" s="197"/>
    </row>
    <row r="2856" spans="4:4" x14ac:dyDescent="0.2">
      <c r="D2856" s="197"/>
    </row>
    <row r="2857" spans="4:4" x14ac:dyDescent="0.2">
      <c r="D2857" s="197"/>
    </row>
    <row r="2858" spans="4:4" x14ac:dyDescent="0.2">
      <c r="D2858" s="197"/>
    </row>
    <row r="2859" spans="4:4" x14ac:dyDescent="0.2">
      <c r="D2859" s="197"/>
    </row>
    <row r="2860" spans="4:4" x14ac:dyDescent="0.2">
      <c r="D2860" s="197"/>
    </row>
    <row r="2861" spans="4:4" x14ac:dyDescent="0.2">
      <c r="D2861" s="197"/>
    </row>
    <row r="2862" spans="4:4" x14ac:dyDescent="0.2">
      <c r="D2862" s="197"/>
    </row>
    <row r="2863" spans="4:4" x14ac:dyDescent="0.2">
      <c r="D2863" s="197"/>
    </row>
    <row r="2864" spans="4:4" x14ac:dyDescent="0.2">
      <c r="D2864" s="197"/>
    </row>
    <row r="2865" spans="4:4" x14ac:dyDescent="0.2">
      <c r="D2865" s="197"/>
    </row>
    <row r="2866" spans="4:4" x14ac:dyDescent="0.2">
      <c r="D2866" s="197"/>
    </row>
    <row r="2867" spans="4:4" x14ac:dyDescent="0.2">
      <c r="D2867" s="197"/>
    </row>
    <row r="2868" spans="4:4" x14ac:dyDescent="0.2">
      <c r="D2868" s="197"/>
    </row>
    <row r="2869" spans="4:4" x14ac:dyDescent="0.2">
      <c r="D2869" s="197"/>
    </row>
    <row r="2870" spans="4:4" x14ac:dyDescent="0.2">
      <c r="D2870" s="197"/>
    </row>
    <row r="2871" spans="4:4" x14ac:dyDescent="0.2">
      <c r="D2871" s="197"/>
    </row>
    <row r="2872" spans="4:4" x14ac:dyDescent="0.2">
      <c r="D2872" s="197"/>
    </row>
    <row r="2873" spans="4:4" x14ac:dyDescent="0.2">
      <c r="D2873" s="197"/>
    </row>
    <row r="2874" spans="4:4" x14ac:dyDescent="0.2">
      <c r="D2874" s="197"/>
    </row>
    <row r="2875" spans="4:4" x14ac:dyDescent="0.2">
      <c r="D2875" s="197"/>
    </row>
    <row r="2876" spans="4:4" x14ac:dyDescent="0.2">
      <c r="D2876" s="197"/>
    </row>
    <row r="2877" spans="4:4" x14ac:dyDescent="0.2">
      <c r="D2877" s="197"/>
    </row>
    <row r="2878" spans="4:4" x14ac:dyDescent="0.2">
      <c r="D2878" s="197"/>
    </row>
    <row r="2879" spans="4:4" x14ac:dyDescent="0.2">
      <c r="D2879" s="197"/>
    </row>
    <row r="2880" spans="4:4" x14ac:dyDescent="0.2">
      <c r="D2880" s="197"/>
    </row>
    <row r="2881" spans="4:4" x14ac:dyDescent="0.2">
      <c r="D2881" s="197"/>
    </row>
    <row r="2882" spans="4:4" x14ac:dyDescent="0.2">
      <c r="D2882" s="197"/>
    </row>
    <row r="2883" spans="4:4" x14ac:dyDescent="0.2">
      <c r="D2883" s="197"/>
    </row>
    <row r="2884" spans="4:4" x14ac:dyDescent="0.2">
      <c r="D2884" s="197"/>
    </row>
    <row r="2885" spans="4:4" x14ac:dyDescent="0.2">
      <c r="D2885" s="197"/>
    </row>
    <row r="2886" spans="4:4" x14ac:dyDescent="0.2">
      <c r="D2886" s="197"/>
    </row>
    <row r="2887" spans="4:4" x14ac:dyDescent="0.2">
      <c r="D2887" s="197"/>
    </row>
    <row r="2888" spans="4:4" x14ac:dyDescent="0.2">
      <c r="D2888" s="197"/>
    </row>
    <row r="2889" spans="4:4" x14ac:dyDescent="0.2">
      <c r="D2889" s="197"/>
    </row>
    <row r="2890" spans="4:4" x14ac:dyDescent="0.2">
      <c r="D2890" s="197"/>
    </row>
    <row r="2891" spans="4:4" x14ac:dyDescent="0.2">
      <c r="D2891" s="197"/>
    </row>
    <row r="2892" spans="4:4" x14ac:dyDescent="0.2">
      <c r="D2892" s="197"/>
    </row>
    <row r="2893" spans="4:4" x14ac:dyDescent="0.2">
      <c r="D2893" s="197"/>
    </row>
    <row r="2894" spans="4:4" x14ac:dyDescent="0.2">
      <c r="D2894" s="197"/>
    </row>
    <row r="2895" spans="4:4" x14ac:dyDescent="0.2">
      <c r="D2895" s="197"/>
    </row>
    <row r="2896" spans="4:4" x14ac:dyDescent="0.2">
      <c r="D2896" s="197"/>
    </row>
    <row r="2897" spans="4:4" x14ac:dyDescent="0.2">
      <c r="D2897" s="197"/>
    </row>
    <row r="2898" spans="4:4" x14ac:dyDescent="0.2">
      <c r="D2898" s="197"/>
    </row>
    <row r="2899" spans="4:4" x14ac:dyDescent="0.2">
      <c r="D2899" s="197"/>
    </row>
    <row r="2900" spans="4:4" x14ac:dyDescent="0.2">
      <c r="D2900" s="197"/>
    </row>
    <row r="2901" spans="4:4" x14ac:dyDescent="0.2">
      <c r="D2901" s="197"/>
    </row>
    <row r="2902" spans="4:4" x14ac:dyDescent="0.2">
      <c r="D2902" s="197"/>
    </row>
    <row r="2903" spans="4:4" x14ac:dyDescent="0.2">
      <c r="D2903" s="197"/>
    </row>
    <row r="2904" spans="4:4" x14ac:dyDescent="0.2">
      <c r="D2904" s="197"/>
    </row>
    <row r="2905" spans="4:4" x14ac:dyDescent="0.2">
      <c r="D2905" s="197"/>
    </row>
    <row r="2906" spans="4:4" x14ac:dyDescent="0.2">
      <c r="D2906" s="197"/>
    </row>
    <row r="2907" spans="4:4" x14ac:dyDescent="0.2">
      <c r="D2907" s="197"/>
    </row>
    <row r="2908" spans="4:4" x14ac:dyDescent="0.2">
      <c r="D2908" s="197"/>
    </row>
    <row r="2909" spans="4:4" x14ac:dyDescent="0.2">
      <c r="D2909" s="197"/>
    </row>
    <row r="2910" spans="4:4" x14ac:dyDescent="0.2">
      <c r="D2910" s="197"/>
    </row>
    <row r="2911" spans="4:4" x14ac:dyDescent="0.2">
      <c r="D2911" s="197"/>
    </row>
    <row r="2912" spans="4:4" x14ac:dyDescent="0.2">
      <c r="D2912" s="197"/>
    </row>
    <row r="2913" spans="4:4" x14ac:dyDescent="0.2">
      <c r="D2913" s="197"/>
    </row>
    <row r="2914" spans="4:4" x14ac:dyDescent="0.2">
      <c r="D2914" s="197"/>
    </row>
    <row r="2915" spans="4:4" x14ac:dyDescent="0.2">
      <c r="D2915" s="197"/>
    </row>
    <row r="2916" spans="4:4" x14ac:dyDescent="0.2">
      <c r="D2916" s="197"/>
    </row>
    <row r="2917" spans="4:4" x14ac:dyDescent="0.2">
      <c r="D2917" s="197"/>
    </row>
    <row r="2918" spans="4:4" x14ac:dyDescent="0.2">
      <c r="D2918" s="197"/>
    </row>
    <row r="2919" spans="4:4" x14ac:dyDescent="0.2">
      <c r="D2919" s="197"/>
    </row>
    <row r="2920" spans="4:4" x14ac:dyDescent="0.2">
      <c r="D2920" s="197"/>
    </row>
    <row r="2921" spans="4:4" x14ac:dyDescent="0.2">
      <c r="D2921" s="197"/>
    </row>
    <row r="2922" spans="4:4" x14ac:dyDescent="0.2">
      <c r="D2922" s="197"/>
    </row>
    <row r="2923" spans="4:4" x14ac:dyDescent="0.2">
      <c r="D2923" s="197"/>
    </row>
    <row r="2924" spans="4:4" x14ac:dyDescent="0.2">
      <c r="D2924" s="197"/>
    </row>
    <row r="2925" spans="4:4" x14ac:dyDescent="0.2">
      <c r="D2925" s="197"/>
    </row>
    <row r="2926" spans="4:4" x14ac:dyDescent="0.2">
      <c r="D2926" s="197"/>
    </row>
    <row r="2927" spans="4:4" x14ac:dyDescent="0.2">
      <c r="D2927" s="197"/>
    </row>
    <row r="2928" spans="4:4" x14ac:dyDescent="0.2">
      <c r="D2928" s="197"/>
    </row>
    <row r="2929" spans="4:4" x14ac:dyDescent="0.2">
      <c r="D2929" s="197"/>
    </row>
    <row r="2930" spans="4:4" x14ac:dyDescent="0.2">
      <c r="D2930" s="197"/>
    </row>
    <row r="2931" spans="4:4" x14ac:dyDescent="0.2">
      <c r="D2931" s="197"/>
    </row>
    <row r="2932" spans="4:4" x14ac:dyDescent="0.2">
      <c r="D2932" s="197"/>
    </row>
    <row r="2933" spans="4:4" x14ac:dyDescent="0.2">
      <c r="D2933" s="197"/>
    </row>
    <row r="2934" spans="4:4" x14ac:dyDescent="0.2">
      <c r="D2934" s="197"/>
    </row>
    <row r="2935" spans="4:4" x14ac:dyDescent="0.2">
      <c r="D2935" s="197"/>
    </row>
    <row r="2936" spans="4:4" x14ac:dyDescent="0.2">
      <c r="D2936" s="197"/>
    </row>
    <row r="2937" spans="4:4" x14ac:dyDescent="0.2">
      <c r="D2937" s="197"/>
    </row>
    <row r="2938" spans="4:4" x14ac:dyDescent="0.2">
      <c r="D2938" s="197"/>
    </row>
    <row r="2939" spans="4:4" x14ac:dyDescent="0.2">
      <c r="D2939" s="197"/>
    </row>
    <row r="2940" spans="4:4" x14ac:dyDescent="0.2">
      <c r="D2940" s="197"/>
    </row>
    <row r="2941" spans="4:4" x14ac:dyDescent="0.2">
      <c r="D2941" s="197"/>
    </row>
    <row r="2942" spans="4:4" x14ac:dyDescent="0.2">
      <c r="D2942" s="197"/>
    </row>
    <row r="2943" spans="4:4" x14ac:dyDescent="0.2">
      <c r="D2943" s="197"/>
    </row>
    <row r="2944" spans="4:4" x14ac:dyDescent="0.2">
      <c r="D2944" s="197"/>
    </row>
    <row r="2945" spans="4:4" x14ac:dyDescent="0.2">
      <c r="D2945" s="197"/>
    </row>
    <row r="2946" spans="4:4" x14ac:dyDescent="0.2">
      <c r="D2946" s="197"/>
    </row>
    <row r="2947" spans="4:4" x14ac:dyDescent="0.2">
      <c r="D2947" s="197"/>
    </row>
    <row r="2948" spans="4:4" x14ac:dyDescent="0.2">
      <c r="D2948" s="197"/>
    </row>
    <row r="2949" spans="4:4" x14ac:dyDescent="0.2">
      <c r="D2949" s="197"/>
    </row>
    <row r="2950" spans="4:4" x14ac:dyDescent="0.2">
      <c r="D2950" s="197"/>
    </row>
    <row r="2951" spans="4:4" x14ac:dyDescent="0.2">
      <c r="D2951" s="197"/>
    </row>
    <row r="2952" spans="4:4" x14ac:dyDescent="0.2">
      <c r="D2952" s="197"/>
    </row>
    <row r="2953" spans="4:4" x14ac:dyDescent="0.2">
      <c r="D2953" s="197"/>
    </row>
    <row r="2954" spans="4:4" x14ac:dyDescent="0.2">
      <c r="D2954" s="197"/>
    </row>
    <row r="2955" spans="4:4" x14ac:dyDescent="0.2">
      <c r="D2955" s="197"/>
    </row>
    <row r="2956" spans="4:4" x14ac:dyDescent="0.2">
      <c r="D2956" s="197"/>
    </row>
    <row r="2957" spans="4:4" x14ac:dyDescent="0.2">
      <c r="D2957" s="197"/>
    </row>
    <row r="2958" spans="4:4" x14ac:dyDescent="0.2">
      <c r="D2958" s="197"/>
    </row>
    <row r="2959" spans="4:4" x14ac:dyDescent="0.2">
      <c r="D2959" s="197"/>
    </row>
    <row r="2960" spans="4:4" x14ac:dyDescent="0.2">
      <c r="D2960" s="197"/>
    </row>
    <row r="2961" spans="4:4" x14ac:dyDescent="0.2">
      <c r="D2961" s="197"/>
    </row>
    <row r="2962" spans="4:4" x14ac:dyDescent="0.2">
      <c r="D2962" s="197"/>
    </row>
    <row r="2963" spans="4:4" x14ac:dyDescent="0.2">
      <c r="D2963" s="197"/>
    </row>
    <row r="2964" spans="4:4" x14ac:dyDescent="0.2">
      <c r="D2964" s="197"/>
    </row>
    <row r="2965" spans="4:4" x14ac:dyDescent="0.2">
      <c r="D2965" s="197"/>
    </row>
    <row r="2966" spans="4:4" x14ac:dyDescent="0.2">
      <c r="D2966" s="197"/>
    </row>
    <row r="2967" spans="4:4" x14ac:dyDescent="0.2">
      <c r="D2967" s="197"/>
    </row>
    <row r="2968" spans="4:4" x14ac:dyDescent="0.2">
      <c r="D2968" s="197"/>
    </row>
    <row r="2969" spans="4:4" x14ac:dyDescent="0.2">
      <c r="D2969" s="197"/>
    </row>
    <row r="2970" spans="4:4" x14ac:dyDescent="0.2">
      <c r="D2970" s="197"/>
    </row>
    <row r="2971" spans="4:4" x14ac:dyDescent="0.2">
      <c r="D2971" s="197"/>
    </row>
    <row r="2972" spans="4:4" x14ac:dyDescent="0.2">
      <c r="D2972" s="197"/>
    </row>
    <row r="2973" spans="4:4" x14ac:dyDescent="0.2">
      <c r="D2973" s="197"/>
    </row>
    <row r="2974" spans="4:4" x14ac:dyDescent="0.2">
      <c r="D2974" s="197"/>
    </row>
    <row r="2975" spans="4:4" x14ac:dyDescent="0.2">
      <c r="D2975" s="197"/>
    </row>
    <row r="2976" spans="4:4" x14ac:dyDescent="0.2">
      <c r="D2976" s="197"/>
    </row>
    <row r="2977" spans="4:4" x14ac:dyDescent="0.2">
      <c r="D2977" s="197"/>
    </row>
    <row r="2978" spans="4:4" x14ac:dyDescent="0.2">
      <c r="D2978" s="197"/>
    </row>
    <row r="2979" spans="4:4" x14ac:dyDescent="0.2">
      <c r="D2979" s="197"/>
    </row>
    <row r="2980" spans="4:4" x14ac:dyDescent="0.2">
      <c r="D2980" s="197"/>
    </row>
    <row r="2981" spans="4:4" x14ac:dyDescent="0.2">
      <c r="D2981" s="197"/>
    </row>
    <row r="2982" spans="4:4" x14ac:dyDescent="0.2">
      <c r="D2982" s="197"/>
    </row>
    <row r="2983" spans="4:4" x14ac:dyDescent="0.2">
      <c r="D2983" s="197"/>
    </row>
    <row r="2984" spans="4:4" x14ac:dyDescent="0.2">
      <c r="D2984" s="197"/>
    </row>
    <row r="2985" spans="4:4" x14ac:dyDescent="0.2">
      <c r="D2985" s="197"/>
    </row>
    <row r="2986" spans="4:4" x14ac:dyDescent="0.2">
      <c r="D2986" s="197"/>
    </row>
    <row r="2987" spans="4:4" x14ac:dyDescent="0.2">
      <c r="D2987" s="197"/>
    </row>
    <row r="2988" spans="4:4" x14ac:dyDescent="0.2">
      <c r="D2988" s="197"/>
    </row>
    <row r="2989" spans="4:4" x14ac:dyDescent="0.2">
      <c r="D2989" s="197"/>
    </row>
    <row r="2990" spans="4:4" x14ac:dyDescent="0.2">
      <c r="D2990" s="197"/>
    </row>
    <row r="2991" spans="4:4" x14ac:dyDescent="0.2">
      <c r="D2991" s="197"/>
    </row>
    <row r="2992" spans="4:4" x14ac:dyDescent="0.2">
      <c r="D2992" s="197"/>
    </row>
    <row r="2993" spans="4:4" x14ac:dyDescent="0.2">
      <c r="D2993" s="197"/>
    </row>
    <row r="2994" spans="4:4" x14ac:dyDescent="0.2">
      <c r="D2994" s="197"/>
    </row>
    <row r="2995" spans="4:4" x14ac:dyDescent="0.2">
      <c r="D2995" s="197"/>
    </row>
    <row r="2996" spans="4:4" x14ac:dyDescent="0.2">
      <c r="D2996" s="197"/>
    </row>
    <row r="2997" spans="4:4" x14ac:dyDescent="0.2">
      <c r="D2997" s="197"/>
    </row>
    <row r="2998" spans="4:4" x14ac:dyDescent="0.2">
      <c r="D2998" s="197"/>
    </row>
    <row r="2999" spans="4:4" x14ac:dyDescent="0.2">
      <c r="D2999" s="197"/>
    </row>
    <row r="3000" spans="4:4" x14ac:dyDescent="0.2">
      <c r="D3000" s="197"/>
    </row>
    <row r="3001" spans="4:4" x14ac:dyDescent="0.2">
      <c r="D3001" s="197"/>
    </row>
    <row r="3002" spans="4:4" x14ac:dyDescent="0.2">
      <c r="D3002" s="197"/>
    </row>
    <row r="3003" spans="4:4" x14ac:dyDescent="0.2">
      <c r="D3003" s="197"/>
    </row>
    <row r="3004" spans="4:4" x14ac:dyDescent="0.2">
      <c r="D3004" s="197"/>
    </row>
    <row r="3005" spans="4:4" x14ac:dyDescent="0.2">
      <c r="D3005" s="197"/>
    </row>
    <row r="3006" spans="4:4" x14ac:dyDescent="0.2">
      <c r="D3006" s="197"/>
    </row>
    <row r="3007" spans="4:4" x14ac:dyDescent="0.2">
      <c r="D3007" s="197"/>
    </row>
    <row r="3008" spans="4:4" x14ac:dyDescent="0.2">
      <c r="D3008" s="197"/>
    </row>
    <row r="3009" spans="4:4" x14ac:dyDescent="0.2">
      <c r="D3009" s="197"/>
    </row>
    <row r="3010" spans="4:4" x14ac:dyDescent="0.2">
      <c r="D3010" s="197"/>
    </row>
    <row r="3011" spans="4:4" x14ac:dyDescent="0.2">
      <c r="D3011" s="197"/>
    </row>
    <row r="3012" spans="4:4" x14ac:dyDescent="0.2">
      <c r="D3012" s="197"/>
    </row>
    <row r="3013" spans="4:4" x14ac:dyDescent="0.2">
      <c r="D3013" s="197"/>
    </row>
    <row r="3014" spans="4:4" x14ac:dyDescent="0.2">
      <c r="D3014" s="197"/>
    </row>
    <row r="3015" spans="4:4" x14ac:dyDescent="0.2">
      <c r="D3015" s="197"/>
    </row>
    <row r="3016" spans="4:4" x14ac:dyDescent="0.2">
      <c r="D3016" s="197"/>
    </row>
    <row r="3017" spans="4:4" x14ac:dyDescent="0.2">
      <c r="D3017" s="197"/>
    </row>
    <row r="3018" spans="4:4" x14ac:dyDescent="0.2">
      <c r="D3018" s="197"/>
    </row>
    <row r="3019" spans="4:4" x14ac:dyDescent="0.2">
      <c r="D3019" s="197"/>
    </row>
    <row r="3020" spans="4:4" x14ac:dyDescent="0.2">
      <c r="D3020" s="197"/>
    </row>
    <row r="3021" spans="4:4" x14ac:dyDescent="0.2">
      <c r="D3021" s="197"/>
    </row>
    <row r="3022" spans="4:4" x14ac:dyDescent="0.2">
      <c r="D3022" s="197"/>
    </row>
    <row r="3023" spans="4:4" x14ac:dyDescent="0.2">
      <c r="D3023" s="197"/>
    </row>
    <row r="3024" spans="4:4" x14ac:dyDescent="0.2">
      <c r="D3024" s="197"/>
    </row>
    <row r="3025" spans="4:4" x14ac:dyDescent="0.2">
      <c r="D3025" s="197"/>
    </row>
    <row r="3026" spans="4:4" x14ac:dyDescent="0.2">
      <c r="D3026" s="197"/>
    </row>
    <row r="3027" spans="4:4" x14ac:dyDescent="0.2">
      <c r="D3027" s="197"/>
    </row>
    <row r="3028" spans="4:4" x14ac:dyDescent="0.2">
      <c r="D3028" s="197"/>
    </row>
    <row r="3029" spans="4:4" x14ac:dyDescent="0.2">
      <c r="D3029" s="197"/>
    </row>
    <row r="3030" spans="4:4" x14ac:dyDescent="0.2">
      <c r="D3030" s="197"/>
    </row>
    <row r="3031" spans="4:4" x14ac:dyDescent="0.2">
      <c r="D3031" s="197"/>
    </row>
    <row r="3032" spans="4:4" x14ac:dyDescent="0.2">
      <c r="D3032" s="197"/>
    </row>
    <row r="3033" spans="4:4" x14ac:dyDescent="0.2">
      <c r="D3033" s="197"/>
    </row>
    <row r="3034" spans="4:4" x14ac:dyDescent="0.2">
      <c r="D3034" s="197"/>
    </row>
    <row r="3035" spans="4:4" x14ac:dyDescent="0.2">
      <c r="D3035" s="197"/>
    </row>
    <row r="3036" spans="4:4" x14ac:dyDescent="0.2">
      <c r="D3036" s="197"/>
    </row>
    <row r="3037" spans="4:4" x14ac:dyDescent="0.2">
      <c r="D3037" s="197"/>
    </row>
    <row r="3038" spans="4:4" x14ac:dyDescent="0.2">
      <c r="D3038" s="197"/>
    </row>
    <row r="3039" spans="4:4" x14ac:dyDescent="0.2">
      <c r="D3039" s="197"/>
    </row>
    <row r="3040" spans="4:4" x14ac:dyDescent="0.2">
      <c r="D3040" s="197"/>
    </row>
    <row r="3041" spans="4:4" x14ac:dyDescent="0.2">
      <c r="D3041" s="197"/>
    </row>
    <row r="3042" spans="4:4" x14ac:dyDescent="0.2">
      <c r="D3042" s="197"/>
    </row>
    <row r="3043" spans="4:4" x14ac:dyDescent="0.2">
      <c r="D3043" s="197"/>
    </row>
    <row r="3044" spans="4:4" x14ac:dyDescent="0.2">
      <c r="D3044" s="197"/>
    </row>
    <row r="3045" spans="4:4" x14ac:dyDescent="0.2">
      <c r="D3045" s="197"/>
    </row>
    <row r="3046" spans="4:4" x14ac:dyDescent="0.2">
      <c r="D3046" s="197"/>
    </row>
    <row r="3047" spans="4:4" x14ac:dyDescent="0.2">
      <c r="D3047" s="197"/>
    </row>
    <row r="3048" spans="4:4" x14ac:dyDescent="0.2">
      <c r="D3048" s="197"/>
    </row>
    <row r="3049" spans="4:4" x14ac:dyDescent="0.2">
      <c r="D3049" s="197"/>
    </row>
    <row r="3050" spans="4:4" x14ac:dyDescent="0.2">
      <c r="D3050" s="197"/>
    </row>
    <row r="3051" spans="4:4" x14ac:dyDescent="0.2">
      <c r="D3051" s="197"/>
    </row>
    <row r="3052" spans="4:4" x14ac:dyDescent="0.2">
      <c r="D3052" s="197"/>
    </row>
    <row r="3053" spans="4:4" x14ac:dyDescent="0.2">
      <c r="D3053" s="197"/>
    </row>
    <row r="3054" spans="4:4" x14ac:dyDescent="0.2">
      <c r="D3054" s="197"/>
    </row>
    <row r="3055" spans="4:4" x14ac:dyDescent="0.2">
      <c r="D3055" s="197"/>
    </row>
    <row r="3056" spans="4:4" x14ac:dyDescent="0.2">
      <c r="D3056" s="197"/>
    </row>
    <row r="3057" spans="4:4" x14ac:dyDescent="0.2">
      <c r="D3057" s="197"/>
    </row>
    <row r="3058" spans="4:4" x14ac:dyDescent="0.2">
      <c r="D3058" s="197"/>
    </row>
    <row r="3059" spans="4:4" x14ac:dyDescent="0.2">
      <c r="D3059" s="197"/>
    </row>
    <row r="3060" spans="4:4" x14ac:dyDescent="0.2">
      <c r="D3060" s="197"/>
    </row>
    <row r="3061" spans="4:4" x14ac:dyDescent="0.2">
      <c r="D3061" s="197"/>
    </row>
    <row r="3062" spans="4:4" x14ac:dyDescent="0.2">
      <c r="D3062" s="197"/>
    </row>
    <row r="3063" spans="4:4" x14ac:dyDescent="0.2">
      <c r="D3063" s="197"/>
    </row>
    <row r="3064" spans="4:4" x14ac:dyDescent="0.2">
      <c r="D3064" s="197"/>
    </row>
    <row r="3065" spans="4:4" x14ac:dyDescent="0.2">
      <c r="D3065" s="197"/>
    </row>
    <row r="3066" spans="4:4" x14ac:dyDescent="0.2">
      <c r="D3066" s="197"/>
    </row>
    <row r="3067" spans="4:4" x14ac:dyDescent="0.2">
      <c r="D3067" s="197"/>
    </row>
    <row r="3068" spans="4:4" x14ac:dyDescent="0.2">
      <c r="D3068" s="197"/>
    </row>
    <row r="3069" spans="4:4" x14ac:dyDescent="0.2">
      <c r="D3069" s="197"/>
    </row>
    <row r="3070" spans="4:4" x14ac:dyDescent="0.2">
      <c r="D3070" s="197"/>
    </row>
    <row r="3071" spans="4:4" x14ac:dyDescent="0.2">
      <c r="D3071" s="197"/>
    </row>
    <row r="3072" spans="4:4" x14ac:dyDescent="0.2">
      <c r="D3072" s="197"/>
    </row>
    <row r="3073" spans="4:4" x14ac:dyDescent="0.2">
      <c r="D3073" s="197"/>
    </row>
    <row r="3074" spans="4:4" x14ac:dyDescent="0.2">
      <c r="D3074" s="197"/>
    </row>
    <row r="3075" spans="4:4" x14ac:dyDescent="0.2">
      <c r="D3075" s="197"/>
    </row>
    <row r="3076" spans="4:4" x14ac:dyDescent="0.2">
      <c r="D3076" s="197"/>
    </row>
    <row r="3077" spans="4:4" x14ac:dyDescent="0.2">
      <c r="D3077" s="197"/>
    </row>
    <row r="3078" spans="4:4" x14ac:dyDescent="0.2">
      <c r="D3078" s="197"/>
    </row>
    <row r="3079" spans="4:4" x14ac:dyDescent="0.2">
      <c r="D3079" s="197"/>
    </row>
    <row r="3080" spans="4:4" x14ac:dyDescent="0.2">
      <c r="D3080" s="197"/>
    </row>
    <row r="3081" spans="4:4" x14ac:dyDescent="0.2">
      <c r="D3081" s="197"/>
    </row>
    <row r="3082" spans="4:4" x14ac:dyDescent="0.2">
      <c r="D3082" s="197"/>
    </row>
    <row r="3083" spans="4:4" x14ac:dyDescent="0.2">
      <c r="D3083" s="197"/>
    </row>
    <row r="3084" spans="4:4" x14ac:dyDescent="0.2">
      <c r="D3084" s="197"/>
    </row>
    <row r="3085" spans="4:4" x14ac:dyDescent="0.2">
      <c r="D3085" s="197"/>
    </row>
    <row r="3086" spans="4:4" x14ac:dyDescent="0.2">
      <c r="D3086" s="197"/>
    </row>
    <row r="3087" spans="4:4" x14ac:dyDescent="0.2">
      <c r="D3087" s="197"/>
    </row>
    <row r="3088" spans="4:4" x14ac:dyDescent="0.2">
      <c r="D3088" s="197"/>
    </row>
    <row r="3089" spans="4:4" x14ac:dyDescent="0.2">
      <c r="D3089" s="197"/>
    </row>
    <row r="3090" spans="4:4" x14ac:dyDescent="0.2">
      <c r="D3090" s="197"/>
    </row>
    <row r="3091" spans="4:4" x14ac:dyDescent="0.2">
      <c r="D3091" s="197"/>
    </row>
    <row r="3092" spans="4:4" x14ac:dyDescent="0.2">
      <c r="D3092" s="197"/>
    </row>
    <row r="3093" spans="4:4" x14ac:dyDescent="0.2">
      <c r="D3093" s="197"/>
    </row>
    <row r="3094" spans="4:4" x14ac:dyDescent="0.2">
      <c r="D3094" s="197"/>
    </row>
    <row r="3095" spans="4:4" x14ac:dyDescent="0.2">
      <c r="D3095" s="197"/>
    </row>
    <row r="3096" spans="4:4" x14ac:dyDescent="0.2">
      <c r="D3096" s="197"/>
    </row>
    <row r="3097" spans="4:4" x14ac:dyDescent="0.2">
      <c r="D3097" s="197"/>
    </row>
    <row r="3098" spans="4:4" x14ac:dyDescent="0.2">
      <c r="D3098" s="197"/>
    </row>
    <row r="3099" spans="4:4" x14ac:dyDescent="0.2">
      <c r="D3099" s="197"/>
    </row>
    <row r="3100" spans="4:4" x14ac:dyDescent="0.2">
      <c r="D3100" s="197"/>
    </row>
    <row r="3101" spans="4:4" x14ac:dyDescent="0.2">
      <c r="D3101" s="197"/>
    </row>
    <row r="3102" spans="4:4" x14ac:dyDescent="0.2">
      <c r="D3102" s="197"/>
    </row>
    <row r="3103" spans="4:4" x14ac:dyDescent="0.2">
      <c r="D3103" s="197"/>
    </row>
    <row r="3104" spans="4:4" x14ac:dyDescent="0.2">
      <c r="D3104" s="197"/>
    </row>
    <row r="3105" spans="4:4" x14ac:dyDescent="0.2">
      <c r="D3105" s="197"/>
    </row>
    <row r="3106" spans="4:4" x14ac:dyDescent="0.2">
      <c r="D3106" s="197"/>
    </row>
    <row r="3107" spans="4:4" x14ac:dyDescent="0.2">
      <c r="D3107" s="197"/>
    </row>
    <row r="3108" spans="4:4" x14ac:dyDescent="0.2">
      <c r="D3108" s="197"/>
    </row>
    <row r="3109" spans="4:4" x14ac:dyDescent="0.2">
      <c r="D3109" s="197"/>
    </row>
    <row r="3110" spans="4:4" x14ac:dyDescent="0.2">
      <c r="D3110" s="197"/>
    </row>
    <row r="3111" spans="4:4" x14ac:dyDescent="0.2">
      <c r="D3111" s="197"/>
    </row>
    <row r="3112" spans="4:4" x14ac:dyDescent="0.2">
      <c r="D3112" s="197"/>
    </row>
    <row r="3113" spans="4:4" x14ac:dyDescent="0.2">
      <c r="D3113" s="197"/>
    </row>
    <row r="3114" spans="4:4" x14ac:dyDescent="0.2">
      <c r="D3114" s="197"/>
    </row>
    <row r="3115" spans="4:4" x14ac:dyDescent="0.2">
      <c r="D3115" s="197"/>
    </row>
    <row r="3116" spans="4:4" x14ac:dyDescent="0.2">
      <c r="D3116" s="197"/>
    </row>
    <row r="3117" spans="4:4" x14ac:dyDescent="0.2">
      <c r="D3117" s="197"/>
    </row>
    <row r="3118" spans="4:4" x14ac:dyDescent="0.2">
      <c r="D3118" s="197"/>
    </row>
    <row r="3119" spans="4:4" x14ac:dyDescent="0.2">
      <c r="D3119" s="197"/>
    </row>
    <row r="3120" spans="4:4" x14ac:dyDescent="0.2">
      <c r="D3120" s="197"/>
    </row>
    <row r="3121" spans="4:4" x14ac:dyDescent="0.2">
      <c r="D3121" s="197"/>
    </row>
    <row r="3122" spans="4:4" x14ac:dyDescent="0.2">
      <c r="D3122" s="197"/>
    </row>
    <row r="3123" spans="4:4" x14ac:dyDescent="0.2">
      <c r="D3123" s="197"/>
    </row>
    <row r="3124" spans="4:4" x14ac:dyDescent="0.2">
      <c r="D3124" s="197"/>
    </row>
    <row r="3125" spans="4:4" x14ac:dyDescent="0.2">
      <c r="D3125" s="197"/>
    </row>
    <row r="3126" spans="4:4" x14ac:dyDescent="0.2">
      <c r="D3126" s="197"/>
    </row>
    <row r="3127" spans="4:4" x14ac:dyDescent="0.2">
      <c r="D3127" s="197"/>
    </row>
    <row r="3128" spans="4:4" x14ac:dyDescent="0.2">
      <c r="D3128" s="197"/>
    </row>
    <row r="3129" spans="4:4" x14ac:dyDescent="0.2">
      <c r="D3129" s="197"/>
    </row>
    <row r="3130" spans="4:4" x14ac:dyDescent="0.2">
      <c r="D3130" s="197"/>
    </row>
    <row r="3131" spans="4:4" x14ac:dyDescent="0.2">
      <c r="D3131" s="197"/>
    </row>
    <row r="3132" spans="4:4" x14ac:dyDescent="0.2">
      <c r="D3132" s="197"/>
    </row>
    <row r="3133" spans="4:4" x14ac:dyDescent="0.2">
      <c r="D3133" s="197"/>
    </row>
    <row r="3134" spans="4:4" x14ac:dyDescent="0.2">
      <c r="D3134" s="197"/>
    </row>
    <row r="3135" spans="4:4" x14ac:dyDescent="0.2">
      <c r="D3135" s="197"/>
    </row>
    <row r="3136" spans="4:4" x14ac:dyDescent="0.2">
      <c r="D3136" s="197"/>
    </row>
    <row r="3137" spans="4:4" x14ac:dyDescent="0.2">
      <c r="D3137" s="197"/>
    </row>
    <row r="3138" spans="4:4" x14ac:dyDescent="0.2">
      <c r="D3138" s="197"/>
    </row>
    <row r="3139" spans="4:4" x14ac:dyDescent="0.2">
      <c r="D3139" s="197"/>
    </row>
    <row r="3140" spans="4:4" x14ac:dyDescent="0.2">
      <c r="D3140" s="197"/>
    </row>
    <row r="3141" spans="4:4" x14ac:dyDescent="0.2">
      <c r="D3141" s="197"/>
    </row>
    <row r="3142" spans="4:4" x14ac:dyDescent="0.2">
      <c r="D3142" s="197"/>
    </row>
    <row r="3143" spans="4:4" x14ac:dyDescent="0.2">
      <c r="D3143" s="197"/>
    </row>
    <row r="3144" spans="4:4" x14ac:dyDescent="0.2">
      <c r="D3144" s="197"/>
    </row>
    <row r="3145" spans="4:4" x14ac:dyDescent="0.2">
      <c r="D3145" s="197"/>
    </row>
    <row r="3146" spans="4:4" x14ac:dyDescent="0.2">
      <c r="D3146" s="197"/>
    </row>
    <row r="3147" spans="4:4" x14ac:dyDescent="0.2">
      <c r="D3147" s="197"/>
    </row>
    <row r="3148" spans="4:4" x14ac:dyDescent="0.2">
      <c r="D3148" s="197"/>
    </row>
    <row r="3149" spans="4:4" x14ac:dyDescent="0.2">
      <c r="D3149" s="197"/>
    </row>
    <row r="3150" spans="4:4" x14ac:dyDescent="0.2">
      <c r="D3150" s="197"/>
    </row>
    <row r="3151" spans="4:4" x14ac:dyDescent="0.2">
      <c r="D3151" s="197"/>
    </row>
    <row r="3152" spans="4:4" x14ac:dyDescent="0.2">
      <c r="D3152" s="197"/>
    </row>
    <row r="3153" spans="4:4" x14ac:dyDescent="0.2">
      <c r="D3153" s="197"/>
    </row>
    <row r="3154" spans="4:4" x14ac:dyDescent="0.2">
      <c r="D3154" s="197"/>
    </row>
    <row r="3155" spans="4:4" x14ac:dyDescent="0.2">
      <c r="D3155" s="197"/>
    </row>
    <row r="3156" spans="4:4" x14ac:dyDescent="0.2">
      <c r="D3156" s="197"/>
    </row>
    <row r="3157" spans="4:4" x14ac:dyDescent="0.2">
      <c r="D3157" s="197"/>
    </row>
    <row r="3158" spans="4:4" x14ac:dyDescent="0.2">
      <c r="D3158" s="197"/>
    </row>
    <row r="3159" spans="4:4" x14ac:dyDescent="0.2">
      <c r="D3159" s="197"/>
    </row>
    <row r="3160" spans="4:4" x14ac:dyDescent="0.2">
      <c r="D3160" s="197"/>
    </row>
    <row r="3161" spans="4:4" x14ac:dyDescent="0.2">
      <c r="D3161" s="197"/>
    </row>
    <row r="3162" spans="4:4" x14ac:dyDescent="0.2">
      <c r="D3162" s="197"/>
    </row>
    <row r="3163" spans="4:4" x14ac:dyDescent="0.2">
      <c r="D3163" s="197"/>
    </row>
    <row r="3164" spans="4:4" x14ac:dyDescent="0.2">
      <c r="D3164" s="197"/>
    </row>
    <row r="3165" spans="4:4" x14ac:dyDescent="0.2">
      <c r="D3165" s="197"/>
    </row>
    <row r="3166" spans="4:4" x14ac:dyDescent="0.2">
      <c r="D3166" s="197"/>
    </row>
    <row r="3167" spans="4:4" x14ac:dyDescent="0.2">
      <c r="D3167" s="197"/>
    </row>
    <row r="3168" spans="4:4" x14ac:dyDescent="0.2">
      <c r="D3168" s="197"/>
    </row>
    <row r="3169" spans="4:4" x14ac:dyDescent="0.2">
      <c r="D3169" s="197"/>
    </row>
    <row r="3170" spans="4:4" x14ac:dyDescent="0.2">
      <c r="D3170" s="197"/>
    </row>
    <row r="3171" spans="4:4" x14ac:dyDescent="0.2">
      <c r="D3171" s="197"/>
    </row>
    <row r="3172" spans="4:4" x14ac:dyDescent="0.2">
      <c r="D3172" s="197"/>
    </row>
    <row r="3173" spans="4:4" x14ac:dyDescent="0.2">
      <c r="D3173" s="197"/>
    </row>
    <row r="3174" spans="4:4" x14ac:dyDescent="0.2">
      <c r="D3174" s="197"/>
    </row>
    <row r="3175" spans="4:4" x14ac:dyDescent="0.2">
      <c r="D3175" s="197"/>
    </row>
    <row r="3176" spans="4:4" x14ac:dyDescent="0.2">
      <c r="D3176" s="197"/>
    </row>
    <row r="3177" spans="4:4" x14ac:dyDescent="0.2">
      <c r="D3177" s="197"/>
    </row>
    <row r="3178" spans="4:4" x14ac:dyDescent="0.2">
      <c r="D3178" s="197"/>
    </row>
    <row r="3179" spans="4:4" x14ac:dyDescent="0.2">
      <c r="D3179" s="197"/>
    </row>
    <row r="3180" spans="4:4" x14ac:dyDescent="0.2">
      <c r="D3180" s="197"/>
    </row>
    <row r="3181" spans="4:4" x14ac:dyDescent="0.2">
      <c r="D3181" s="197"/>
    </row>
    <row r="3182" spans="4:4" x14ac:dyDescent="0.2">
      <c r="D3182" s="197"/>
    </row>
    <row r="3183" spans="4:4" x14ac:dyDescent="0.2">
      <c r="D3183" s="197"/>
    </row>
    <row r="3184" spans="4:4" x14ac:dyDescent="0.2">
      <c r="D3184" s="197"/>
    </row>
    <row r="3185" spans="4:4" x14ac:dyDescent="0.2">
      <c r="D3185" s="197"/>
    </row>
    <row r="3186" spans="4:4" x14ac:dyDescent="0.2">
      <c r="D3186" s="197"/>
    </row>
    <row r="3187" spans="4:4" x14ac:dyDescent="0.2">
      <c r="D3187" s="197"/>
    </row>
    <row r="3188" spans="4:4" x14ac:dyDescent="0.2">
      <c r="D3188" s="197"/>
    </row>
    <row r="3189" spans="4:4" x14ac:dyDescent="0.2">
      <c r="D3189" s="197"/>
    </row>
    <row r="3190" spans="4:4" x14ac:dyDescent="0.2">
      <c r="D3190" s="197"/>
    </row>
    <row r="3191" spans="4:4" x14ac:dyDescent="0.2">
      <c r="D3191" s="197"/>
    </row>
    <row r="3192" spans="4:4" x14ac:dyDescent="0.2">
      <c r="D3192" s="197"/>
    </row>
    <row r="3193" spans="4:4" x14ac:dyDescent="0.2">
      <c r="D3193" s="197"/>
    </row>
    <row r="3194" spans="4:4" x14ac:dyDescent="0.2">
      <c r="D3194" s="197"/>
    </row>
    <row r="3195" spans="4:4" x14ac:dyDescent="0.2">
      <c r="D3195" s="197"/>
    </row>
    <row r="3196" spans="4:4" x14ac:dyDescent="0.2">
      <c r="D3196" s="197"/>
    </row>
    <row r="3197" spans="4:4" x14ac:dyDescent="0.2">
      <c r="D3197" s="197"/>
    </row>
    <row r="3198" spans="4:4" x14ac:dyDescent="0.2">
      <c r="D3198" s="197"/>
    </row>
    <row r="3199" spans="4:4" x14ac:dyDescent="0.2">
      <c r="D3199" s="197"/>
    </row>
    <row r="3200" spans="4:4" x14ac:dyDescent="0.2">
      <c r="D3200" s="197"/>
    </row>
    <row r="3201" spans="4:4" x14ac:dyDescent="0.2">
      <c r="D3201" s="197"/>
    </row>
    <row r="3202" spans="4:4" x14ac:dyDescent="0.2">
      <c r="D3202" s="197"/>
    </row>
    <row r="3203" spans="4:4" x14ac:dyDescent="0.2">
      <c r="D3203" s="197"/>
    </row>
    <row r="3204" spans="4:4" x14ac:dyDescent="0.2">
      <c r="D3204" s="197"/>
    </row>
    <row r="3205" spans="4:4" x14ac:dyDescent="0.2">
      <c r="D3205" s="197"/>
    </row>
    <row r="3206" spans="4:4" x14ac:dyDescent="0.2">
      <c r="D3206" s="197"/>
    </row>
    <row r="3207" spans="4:4" x14ac:dyDescent="0.2">
      <c r="D3207" s="197"/>
    </row>
    <row r="3208" spans="4:4" x14ac:dyDescent="0.2">
      <c r="D3208" s="197"/>
    </row>
    <row r="3209" spans="4:4" x14ac:dyDescent="0.2">
      <c r="D3209" s="197"/>
    </row>
    <row r="3210" spans="4:4" x14ac:dyDescent="0.2">
      <c r="D3210" s="197"/>
    </row>
    <row r="3211" spans="4:4" x14ac:dyDescent="0.2">
      <c r="D3211" s="197"/>
    </row>
    <row r="3212" spans="4:4" x14ac:dyDescent="0.2">
      <c r="D3212" s="197"/>
    </row>
    <row r="3213" spans="4:4" x14ac:dyDescent="0.2">
      <c r="D3213" s="197"/>
    </row>
    <row r="3214" spans="4:4" x14ac:dyDescent="0.2">
      <c r="D3214" s="197"/>
    </row>
    <row r="3215" spans="4:4" x14ac:dyDescent="0.2">
      <c r="D3215" s="197"/>
    </row>
    <row r="3216" spans="4:4" x14ac:dyDescent="0.2">
      <c r="D3216" s="197"/>
    </row>
    <row r="3217" spans="4:4" x14ac:dyDescent="0.2">
      <c r="D3217" s="197"/>
    </row>
    <row r="3218" spans="4:4" x14ac:dyDescent="0.2">
      <c r="D3218" s="197"/>
    </row>
    <row r="3219" spans="4:4" x14ac:dyDescent="0.2">
      <c r="D3219" s="197"/>
    </row>
    <row r="3220" spans="4:4" x14ac:dyDescent="0.2">
      <c r="D3220" s="197"/>
    </row>
    <row r="3221" spans="4:4" x14ac:dyDescent="0.2">
      <c r="D3221" s="197"/>
    </row>
    <row r="3222" spans="4:4" x14ac:dyDescent="0.2">
      <c r="D3222" s="197"/>
    </row>
    <row r="3223" spans="4:4" x14ac:dyDescent="0.2">
      <c r="D3223" s="197"/>
    </row>
    <row r="3224" spans="4:4" x14ac:dyDescent="0.2">
      <c r="D3224" s="197"/>
    </row>
    <row r="3225" spans="4:4" x14ac:dyDescent="0.2">
      <c r="D3225" s="197"/>
    </row>
    <row r="3226" spans="4:4" x14ac:dyDescent="0.2">
      <c r="D3226" s="197"/>
    </row>
    <row r="3227" spans="4:4" x14ac:dyDescent="0.2">
      <c r="D3227" s="197"/>
    </row>
    <row r="3228" spans="4:4" x14ac:dyDescent="0.2">
      <c r="D3228" s="197"/>
    </row>
    <row r="3229" spans="4:4" x14ac:dyDescent="0.2">
      <c r="D3229" s="197"/>
    </row>
    <row r="3230" spans="4:4" x14ac:dyDescent="0.2">
      <c r="D3230" s="197"/>
    </row>
    <row r="3231" spans="4:4" x14ac:dyDescent="0.2">
      <c r="D3231" s="197"/>
    </row>
    <row r="3232" spans="4:4" x14ac:dyDescent="0.2">
      <c r="D3232" s="197"/>
    </row>
    <row r="3233" spans="4:4" x14ac:dyDescent="0.2">
      <c r="D3233" s="197"/>
    </row>
    <row r="3234" spans="4:4" x14ac:dyDescent="0.2">
      <c r="D3234" s="197"/>
    </row>
    <row r="3235" spans="4:4" x14ac:dyDescent="0.2">
      <c r="D3235" s="197"/>
    </row>
    <row r="3236" spans="4:4" x14ac:dyDescent="0.2">
      <c r="D3236" s="197"/>
    </row>
    <row r="3237" spans="4:4" x14ac:dyDescent="0.2">
      <c r="D3237" s="197"/>
    </row>
    <row r="3238" spans="4:4" x14ac:dyDescent="0.2">
      <c r="D3238" s="197"/>
    </row>
    <row r="3239" spans="4:4" x14ac:dyDescent="0.2">
      <c r="D3239" s="197"/>
    </row>
    <row r="3240" spans="4:4" x14ac:dyDescent="0.2">
      <c r="D3240" s="197"/>
    </row>
    <row r="3241" spans="4:4" x14ac:dyDescent="0.2">
      <c r="D3241" s="197"/>
    </row>
    <row r="3242" spans="4:4" x14ac:dyDescent="0.2">
      <c r="D3242" s="197"/>
    </row>
    <row r="3243" spans="4:4" x14ac:dyDescent="0.2">
      <c r="D3243" s="197"/>
    </row>
    <row r="3244" spans="4:4" x14ac:dyDescent="0.2">
      <c r="D3244" s="197"/>
    </row>
    <row r="3245" spans="4:4" x14ac:dyDescent="0.2">
      <c r="D3245" s="197"/>
    </row>
    <row r="3246" spans="4:4" x14ac:dyDescent="0.2">
      <c r="D3246" s="197"/>
    </row>
    <row r="3247" spans="4:4" x14ac:dyDescent="0.2">
      <c r="D3247" s="197"/>
    </row>
    <row r="3248" spans="4:4" x14ac:dyDescent="0.2">
      <c r="D3248" s="197"/>
    </row>
    <row r="3249" spans="4:4" x14ac:dyDescent="0.2">
      <c r="D3249" s="197"/>
    </row>
    <row r="3250" spans="4:4" x14ac:dyDescent="0.2">
      <c r="D3250" s="197"/>
    </row>
    <row r="3251" spans="4:4" x14ac:dyDescent="0.2">
      <c r="D3251" s="197"/>
    </row>
    <row r="3252" spans="4:4" x14ac:dyDescent="0.2">
      <c r="D3252" s="197"/>
    </row>
    <row r="3253" spans="4:4" x14ac:dyDescent="0.2">
      <c r="D3253" s="197"/>
    </row>
    <row r="3254" spans="4:4" x14ac:dyDescent="0.2">
      <c r="D3254" s="197"/>
    </row>
    <row r="3255" spans="4:4" x14ac:dyDescent="0.2">
      <c r="D3255" s="197"/>
    </row>
    <row r="3256" spans="4:4" x14ac:dyDescent="0.2">
      <c r="D3256" s="197"/>
    </row>
    <row r="3257" spans="4:4" x14ac:dyDescent="0.2">
      <c r="D3257" s="197"/>
    </row>
    <row r="3258" spans="4:4" x14ac:dyDescent="0.2">
      <c r="D3258" s="197"/>
    </row>
    <row r="3259" spans="4:4" x14ac:dyDescent="0.2">
      <c r="D3259" s="197"/>
    </row>
    <row r="3260" spans="4:4" x14ac:dyDescent="0.2">
      <c r="D3260" s="197"/>
    </row>
    <row r="3261" spans="4:4" x14ac:dyDescent="0.2">
      <c r="D3261" s="197"/>
    </row>
    <row r="3262" spans="4:4" x14ac:dyDescent="0.2">
      <c r="D3262" s="197"/>
    </row>
    <row r="3263" spans="4:4" x14ac:dyDescent="0.2">
      <c r="D3263" s="197"/>
    </row>
    <row r="3264" spans="4:4" x14ac:dyDescent="0.2">
      <c r="D3264" s="197"/>
    </row>
    <row r="3265" spans="4:4" x14ac:dyDescent="0.2">
      <c r="D3265" s="197"/>
    </row>
    <row r="3266" spans="4:4" x14ac:dyDescent="0.2">
      <c r="D3266" s="197"/>
    </row>
    <row r="3267" spans="4:4" x14ac:dyDescent="0.2">
      <c r="D3267" s="197"/>
    </row>
    <row r="3268" spans="4:4" x14ac:dyDescent="0.2">
      <c r="D3268" s="197"/>
    </row>
    <row r="3269" spans="4:4" x14ac:dyDescent="0.2">
      <c r="D3269" s="197"/>
    </row>
    <row r="3270" spans="4:4" x14ac:dyDescent="0.2">
      <c r="D3270" s="197"/>
    </row>
    <row r="3271" spans="4:4" x14ac:dyDescent="0.2">
      <c r="D3271" s="197"/>
    </row>
    <row r="3272" spans="4:4" x14ac:dyDescent="0.2">
      <c r="D3272" s="197"/>
    </row>
    <row r="3273" spans="4:4" x14ac:dyDescent="0.2">
      <c r="D3273" s="197"/>
    </row>
    <row r="3274" spans="4:4" x14ac:dyDescent="0.2">
      <c r="D3274" s="197"/>
    </row>
    <row r="3275" spans="4:4" x14ac:dyDescent="0.2">
      <c r="D3275" s="197"/>
    </row>
    <row r="3276" spans="4:4" x14ac:dyDescent="0.2">
      <c r="D3276" s="197"/>
    </row>
    <row r="3277" spans="4:4" x14ac:dyDescent="0.2">
      <c r="D3277" s="197"/>
    </row>
    <row r="3278" spans="4:4" x14ac:dyDescent="0.2">
      <c r="D3278" s="197"/>
    </row>
    <row r="3279" spans="4:4" x14ac:dyDescent="0.2">
      <c r="D3279" s="197"/>
    </row>
    <row r="3280" spans="4:4" x14ac:dyDescent="0.2">
      <c r="D3280" s="197"/>
    </row>
    <row r="3281" spans="4:4" x14ac:dyDescent="0.2">
      <c r="D3281" s="197"/>
    </row>
    <row r="3282" spans="4:4" x14ac:dyDescent="0.2">
      <c r="D3282" s="197"/>
    </row>
    <row r="3283" spans="4:4" x14ac:dyDescent="0.2">
      <c r="D3283" s="197"/>
    </row>
    <row r="3284" spans="4:4" x14ac:dyDescent="0.2">
      <c r="D3284" s="197"/>
    </row>
    <row r="3285" spans="4:4" x14ac:dyDescent="0.2">
      <c r="D3285" s="197"/>
    </row>
    <row r="3286" spans="4:4" x14ac:dyDescent="0.2">
      <c r="D3286" s="197"/>
    </row>
    <row r="3287" spans="4:4" x14ac:dyDescent="0.2">
      <c r="D3287" s="197"/>
    </row>
    <row r="3288" spans="4:4" x14ac:dyDescent="0.2">
      <c r="D3288" s="197"/>
    </row>
    <row r="3289" spans="4:4" x14ac:dyDescent="0.2">
      <c r="D3289" s="197"/>
    </row>
    <row r="3290" spans="4:4" x14ac:dyDescent="0.2">
      <c r="D3290" s="197"/>
    </row>
    <row r="3291" spans="4:4" x14ac:dyDescent="0.2">
      <c r="D3291" s="197"/>
    </row>
    <row r="3292" spans="4:4" x14ac:dyDescent="0.2">
      <c r="D3292" s="197"/>
    </row>
    <row r="3293" spans="4:4" x14ac:dyDescent="0.2">
      <c r="D3293" s="197"/>
    </row>
    <row r="3294" spans="4:4" x14ac:dyDescent="0.2">
      <c r="D3294" s="197"/>
    </row>
    <row r="3295" spans="4:4" x14ac:dyDescent="0.2">
      <c r="D3295" s="197"/>
    </row>
    <row r="3296" spans="4:4" x14ac:dyDescent="0.2">
      <c r="D3296" s="197"/>
    </row>
    <row r="3297" spans="4:4" x14ac:dyDescent="0.2">
      <c r="D3297" s="197"/>
    </row>
    <row r="3298" spans="4:4" x14ac:dyDescent="0.2">
      <c r="D3298" s="197"/>
    </row>
    <row r="3299" spans="4:4" x14ac:dyDescent="0.2">
      <c r="D3299" s="197"/>
    </row>
    <row r="3300" spans="4:4" x14ac:dyDescent="0.2">
      <c r="D3300" s="197"/>
    </row>
    <row r="3301" spans="4:4" x14ac:dyDescent="0.2">
      <c r="D3301" s="197"/>
    </row>
    <row r="3302" spans="4:4" x14ac:dyDescent="0.2">
      <c r="D3302" s="197"/>
    </row>
    <row r="3303" spans="4:4" x14ac:dyDescent="0.2">
      <c r="D3303" s="197"/>
    </row>
    <row r="3304" spans="4:4" x14ac:dyDescent="0.2">
      <c r="D3304" s="197"/>
    </row>
    <row r="3305" spans="4:4" x14ac:dyDescent="0.2">
      <c r="D3305" s="197"/>
    </row>
    <row r="3306" spans="4:4" x14ac:dyDescent="0.2">
      <c r="D3306" s="197"/>
    </row>
    <row r="3307" spans="4:4" x14ac:dyDescent="0.2">
      <c r="D3307" s="197"/>
    </row>
    <row r="3308" spans="4:4" x14ac:dyDescent="0.2">
      <c r="D3308" s="197"/>
    </row>
    <row r="3309" spans="4:4" x14ac:dyDescent="0.2">
      <c r="D3309" s="197"/>
    </row>
    <row r="3310" spans="4:4" x14ac:dyDescent="0.2">
      <c r="D3310" s="197"/>
    </row>
    <row r="3311" spans="4:4" x14ac:dyDescent="0.2">
      <c r="D3311" s="197"/>
    </row>
    <row r="3312" spans="4:4" x14ac:dyDescent="0.2">
      <c r="D3312" s="197"/>
    </row>
    <row r="3313" spans="4:4" x14ac:dyDescent="0.2">
      <c r="D3313" s="197"/>
    </row>
    <row r="3314" spans="4:4" x14ac:dyDescent="0.2">
      <c r="D3314" s="197"/>
    </row>
    <row r="3315" spans="4:4" x14ac:dyDescent="0.2">
      <c r="D3315" s="197"/>
    </row>
    <row r="3316" spans="4:4" x14ac:dyDescent="0.2">
      <c r="D3316" s="197"/>
    </row>
    <row r="3317" spans="4:4" x14ac:dyDescent="0.2">
      <c r="D3317" s="197"/>
    </row>
    <row r="3318" spans="4:4" x14ac:dyDescent="0.2">
      <c r="D3318" s="197"/>
    </row>
    <row r="3319" spans="4:4" x14ac:dyDescent="0.2">
      <c r="D3319" s="197"/>
    </row>
    <row r="3320" spans="4:4" x14ac:dyDescent="0.2">
      <c r="D3320" s="197"/>
    </row>
    <row r="3321" spans="4:4" x14ac:dyDescent="0.2">
      <c r="D3321" s="197"/>
    </row>
    <row r="3322" spans="4:4" x14ac:dyDescent="0.2">
      <c r="D3322" s="197"/>
    </row>
    <row r="3323" spans="4:4" x14ac:dyDescent="0.2">
      <c r="D3323" s="197"/>
    </row>
    <row r="3324" spans="4:4" x14ac:dyDescent="0.2">
      <c r="D3324" s="197"/>
    </row>
    <row r="3325" spans="4:4" x14ac:dyDescent="0.2">
      <c r="D3325" s="197"/>
    </row>
    <row r="3326" spans="4:4" x14ac:dyDescent="0.2">
      <c r="D3326" s="197"/>
    </row>
    <row r="3327" spans="4:4" x14ac:dyDescent="0.2">
      <c r="D3327" s="197"/>
    </row>
    <row r="3328" spans="4:4" x14ac:dyDescent="0.2">
      <c r="D3328" s="197"/>
    </row>
    <row r="3329" spans="4:4" x14ac:dyDescent="0.2">
      <c r="D3329" s="197"/>
    </row>
    <row r="3330" spans="4:4" x14ac:dyDescent="0.2">
      <c r="D3330" s="197"/>
    </row>
    <row r="3331" spans="4:4" x14ac:dyDescent="0.2">
      <c r="D3331" s="197"/>
    </row>
    <row r="3332" spans="4:4" x14ac:dyDescent="0.2">
      <c r="D3332" s="197"/>
    </row>
    <row r="3333" spans="4:4" x14ac:dyDescent="0.2">
      <c r="D3333" s="197"/>
    </row>
    <row r="3334" spans="4:4" x14ac:dyDescent="0.2">
      <c r="D3334" s="197"/>
    </row>
    <row r="3335" spans="4:4" x14ac:dyDescent="0.2">
      <c r="D3335" s="197"/>
    </row>
    <row r="3336" spans="4:4" x14ac:dyDescent="0.2">
      <c r="D3336" s="197"/>
    </row>
    <row r="3337" spans="4:4" x14ac:dyDescent="0.2">
      <c r="D3337" s="197"/>
    </row>
    <row r="3338" spans="4:4" x14ac:dyDescent="0.2">
      <c r="D3338" s="197"/>
    </row>
    <row r="3339" spans="4:4" x14ac:dyDescent="0.2">
      <c r="D3339" s="197"/>
    </row>
    <row r="3340" spans="4:4" x14ac:dyDescent="0.2">
      <c r="D3340" s="197"/>
    </row>
    <row r="3341" spans="4:4" x14ac:dyDescent="0.2">
      <c r="D3341" s="197"/>
    </row>
    <row r="3342" spans="4:4" x14ac:dyDescent="0.2">
      <c r="D3342" s="197"/>
    </row>
    <row r="3343" spans="4:4" x14ac:dyDescent="0.2">
      <c r="D3343" s="197"/>
    </row>
    <row r="3344" spans="4:4" x14ac:dyDescent="0.2">
      <c r="D3344" s="197"/>
    </row>
    <row r="3345" spans="4:4" x14ac:dyDescent="0.2">
      <c r="D3345" s="197"/>
    </row>
    <row r="3346" spans="4:4" x14ac:dyDescent="0.2">
      <c r="D3346" s="197"/>
    </row>
    <row r="3347" spans="4:4" x14ac:dyDescent="0.2">
      <c r="D3347" s="197"/>
    </row>
    <row r="3348" spans="4:4" x14ac:dyDescent="0.2">
      <c r="D3348" s="197"/>
    </row>
    <row r="3349" spans="4:4" x14ac:dyDescent="0.2">
      <c r="D3349" s="197"/>
    </row>
    <row r="3350" spans="4:4" x14ac:dyDescent="0.2">
      <c r="D3350" s="197"/>
    </row>
    <row r="3351" spans="4:4" x14ac:dyDescent="0.2">
      <c r="D3351" s="197"/>
    </row>
    <row r="3352" spans="4:4" x14ac:dyDescent="0.2">
      <c r="D3352" s="197"/>
    </row>
    <row r="3353" spans="4:4" x14ac:dyDescent="0.2">
      <c r="D3353" s="197"/>
    </row>
    <row r="3354" spans="4:4" x14ac:dyDescent="0.2">
      <c r="D3354" s="197"/>
    </row>
    <row r="3355" spans="4:4" x14ac:dyDescent="0.2">
      <c r="D3355" s="197"/>
    </row>
    <row r="3356" spans="4:4" x14ac:dyDescent="0.2">
      <c r="D3356" s="197"/>
    </row>
    <row r="3357" spans="4:4" x14ac:dyDescent="0.2">
      <c r="D3357" s="197"/>
    </row>
    <row r="3358" spans="4:4" x14ac:dyDescent="0.2">
      <c r="D3358" s="197"/>
    </row>
    <row r="3359" spans="4:4" x14ac:dyDescent="0.2">
      <c r="D3359" s="197"/>
    </row>
    <row r="3360" spans="4:4" x14ac:dyDescent="0.2">
      <c r="D3360" s="197"/>
    </row>
    <row r="3361" spans="4:4" x14ac:dyDescent="0.2">
      <c r="D3361" s="197"/>
    </row>
    <row r="3362" spans="4:4" x14ac:dyDescent="0.2">
      <c r="D3362" s="197"/>
    </row>
    <row r="3363" spans="4:4" x14ac:dyDescent="0.2">
      <c r="D3363" s="197"/>
    </row>
    <row r="3364" spans="4:4" x14ac:dyDescent="0.2">
      <c r="D3364" s="197"/>
    </row>
    <row r="3365" spans="4:4" x14ac:dyDescent="0.2">
      <c r="D3365" s="197"/>
    </row>
    <row r="3366" spans="4:4" x14ac:dyDescent="0.2">
      <c r="D3366" s="197"/>
    </row>
    <row r="3367" spans="4:4" x14ac:dyDescent="0.2">
      <c r="D3367" s="197"/>
    </row>
    <row r="3368" spans="4:4" x14ac:dyDescent="0.2">
      <c r="D3368" s="197"/>
    </row>
    <row r="3369" spans="4:4" x14ac:dyDescent="0.2">
      <c r="D3369" s="197"/>
    </row>
    <row r="3370" spans="4:4" x14ac:dyDescent="0.2">
      <c r="D3370" s="197"/>
    </row>
    <row r="3371" spans="4:4" x14ac:dyDescent="0.2">
      <c r="D3371" s="197"/>
    </row>
    <row r="3372" spans="4:4" x14ac:dyDescent="0.2">
      <c r="D3372" s="197"/>
    </row>
    <row r="3373" spans="4:4" x14ac:dyDescent="0.2">
      <c r="D3373" s="197"/>
    </row>
    <row r="3374" spans="4:4" x14ac:dyDescent="0.2">
      <c r="D3374" s="197"/>
    </row>
    <row r="3375" spans="4:4" x14ac:dyDescent="0.2">
      <c r="D3375" s="197"/>
    </row>
    <row r="3376" spans="4:4" x14ac:dyDescent="0.2">
      <c r="D3376" s="197"/>
    </row>
    <row r="3377" spans="4:4" x14ac:dyDescent="0.2">
      <c r="D3377" s="197"/>
    </row>
    <row r="3378" spans="4:4" x14ac:dyDescent="0.2">
      <c r="D3378" s="197"/>
    </row>
    <row r="3379" spans="4:4" x14ac:dyDescent="0.2">
      <c r="D3379" s="197"/>
    </row>
    <row r="3380" spans="4:4" x14ac:dyDescent="0.2">
      <c r="D3380" s="197"/>
    </row>
    <row r="3381" spans="4:4" x14ac:dyDescent="0.2">
      <c r="D3381" s="197"/>
    </row>
    <row r="3382" spans="4:4" x14ac:dyDescent="0.2">
      <c r="D3382" s="197"/>
    </row>
    <row r="3383" spans="4:4" x14ac:dyDescent="0.2">
      <c r="D3383" s="197"/>
    </row>
    <row r="3384" spans="4:4" x14ac:dyDescent="0.2">
      <c r="D3384" s="197"/>
    </row>
    <row r="3385" spans="4:4" x14ac:dyDescent="0.2">
      <c r="D3385" s="197"/>
    </row>
    <row r="3386" spans="4:4" x14ac:dyDescent="0.2">
      <c r="D3386" s="197"/>
    </row>
    <row r="3387" spans="4:4" x14ac:dyDescent="0.2">
      <c r="D3387" s="197"/>
    </row>
    <row r="3388" spans="4:4" x14ac:dyDescent="0.2">
      <c r="D3388" s="197"/>
    </row>
    <row r="3389" spans="4:4" x14ac:dyDescent="0.2">
      <c r="D3389" s="197"/>
    </row>
    <row r="3390" spans="4:4" x14ac:dyDescent="0.2">
      <c r="D3390" s="197"/>
    </row>
    <row r="3391" spans="4:4" x14ac:dyDescent="0.2">
      <c r="D3391" s="197"/>
    </row>
    <row r="3392" spans="4:4" x14ac:dyDescent="0.2">
      <c r="D3392" s="197"/>
    </row>
    <row r="3393" spans="4:4" x14ac:dyDescent="0.2">
      <c r="D3393" s="197"/>
    </row>
    <row r="3394" spans="4:4" x14ac:dyDescent="0.2">
      <c r="D3394" s="197"/>
    </row>
    <row r="3395" spans="4:4" x14ac:dyDescent="0.2">
      <c r="D3395" s="197"/>
    </row>
    <row r="3396" spans="4:4" x14ac:dyDescent="0.2">
      <c r="D3396" s="197"/>
    </row>
    <row r="3397" spans="4:4" x14ac:dyDescent="0.2">
      <c r="D3397" s="197"/>
    </row>
    <row r="3398" spans="4:4" x14ac:dyDescent="0.2">
      <c r="D3398" s="197"/>
    </row>
    <row r="3399" spans="4:4" x14ac:dyDescent="0.2">
      <c r="D3399" s="197"/>
    </row>
    <row r="3400" spans="4:4" x14ac:dyDescent="0.2">
      <c r="D3400" s="197"/>
    </row>
    <row r="3401" spans="4:4" x14ac:dyDescent="0.2">
      <c r="D3401" s="197"/>
    </row>
    <row r="3402" spans="4:4" x14ac:dyDescent="0.2">
      <c r="D3402" s="197"/>
    </row>
    <row r="3403" spans="4:4" x14ac:dyDescent="0.2">
      <c r="D3403" s="197"/>
    </row>
    <row r="3404" spans="4:4" x14ac:dyDescent="0.2">
      <c r="D3404" s="197"/>
    </row>
    <row r="3405" spans="4:4" x14ac:dyDescent="0.2">
      <c r="D3405" s="197"/>
    </row>
    <row r="3406" spans="4:4" x14ac:dyDescent="0.2">
      <c r="D3406" s="197"/>
    </row>
    <row r="3407" spans="4:4" x14ac:dyDescent="0.2">
      <c r="D3407" s="197"/>
    </row>
    <row r="3408" spans="4:4" x14ac:dyDescent="0.2">
      <c r="D3408" s="197"/>
    </row>
    <row r="3409" spans="4:4" x14ac:dyDescent="0.2">
      <c r="D3409" s="197"/>
    </row>
    <row r="3410" spans="4:4" x14ac:dyDescent="0.2">
      <c r="D3410" s="197"/>
    </row>
    <row r="3411" spans="4:4" x14ac:dyDescent="0.2">
      <c r="D3411" s="197"/>
    </row>
    <row r="3412" spans="4:4" x14ac:dyDescent="0.2">
      <c r="D3412" s="197"/>
    </row>
    <row r="3413" spans="4:4" x14ac:dyDescent="0.2">
      <c r="D3413" s="197"/>
    </row>
    <row r="3414" spans="4:4" x14ac:dyDescent="0.2">
      <c r="D3414" s="197"/>
    </row>
    <row r="3415" spans="4:4" x14ac:dyDescent="0.2">
      <c r="D3415" s="197"/>
    </row>
    <row r="3416" spans="4:4" x14ac:dyDescent="0.2">
      <c r="D3416" s="197"/>
    </row>
    <row r="3417" spans="4:4" x14ac:dyDescent="0.2">
      <c r="D3417" s="197"/>
    </row>
    <row r="3418" spans="4:4" x14ac:dyDescent="0.2">
      <c r="D3418" s="197"/>
    </row>
    <row r="3419" spans="4:4" x14ac:dyDescent="0.2">
      <c r="D3419" s="197"/>
    </row>
    <row r="3420" spans="4:4" x14ac:dyDescent="0.2">
      <c r="D3420" s="197"/>
    </row>
    <row r="3421" spans="4:4" x14ac:dyDescent="0.2">
      <c r="D3421" s="197"/>
    </row>
    <row r="3422" spans="4:4" x14ac:dyDescent="0.2">
      <c r="D3422" s="197"/>
    </row>
    <row r="3423" spans="4:4" x14ac:dyDescent="0.2">
      <c r="D3423" s="197"/>
    </row>
    <row r="3424" spans="4:4" x14ac:dyDescent="0.2">
      <c r="D3424" s="197"/>
    </row>
    <row r="3425" spans="4:4" x14ac:dyDescent="0.2">
      <c r="D3425" s="197"/>
    </row>
    <row r="3426" spans="4:4" x14ac:dyDescent="0.2">
      <c r="D3426" s="197"/>
    </row>
    <row r="3427" spans="4:4" x14ac:dyDescent="0.2">
      <c r="D3427" s="197"/>
    </row>
    <row r="3428" spans="4:4" x14ac:dyDescent="0.2">
      <c r="D3428" s="197"/>
    </row>
    <row r="3429" spans="4:4" x14ac:dyDescent="0.2">
      <c r="D3429" s="197"/>
    </row>
    <row r="3430" spans="4:4" x14ac:dyDescent="0.2">
      <c r="D3430" s="197"/>
    </row>
    <row r="3431" spans="4:4" x14ac:dyDescent="0.2">
      <c r="D3431" s="197"/>
    </row>
    <row r="3432" spans="4:4" x14ac:dyDescent="0.2">
      <c r="D3432" s="197"/>
    </row>
    <row r="3433" spans="4:4" x14ac:dyDescent="0.2">
      <c r="D3433" s="197"/>
    </row>
    <row r="3434" spans="4:4" x14ac:dyDescent="0.2">
      <c r="D3434" s="197"/>
    </row>
    <row r="3435" spans="4:4" x14ac:dyDescent="0.2">
      <c r="D3435" s="197"/>
    </row>
    <row r="3436" spans="4:4" x14ac:dyDescent="0.2">
      <c r="D3436" s="197"/>
    </row>
    <row r="3437" spans="4:4" x14ac:dyDescent="0.2">
      <c r="D3437" s="197"/>
    </row>
    <row r="3438" spans="4:4" x14ac:dyDescent="0.2">
      <c r="D3438" s="197"/>
    </row>
    <row r="3439" spans="4:4" x14ac:dyDescent="0.2">
      <c r="D3439" s="197"/>
    </row>
    <row r="3440" spans="4:4" x14ac:dyDescent="0.2">
      <c r="D3440" s="197"/>
    </row>
    <row r="3441" spans="4:4" x14ac:dyDescent="0.2">
      <c r="D3441" s="197"/>
    </row>
    <row r="3442" spans="4:4" x14ac:dyDescent="0.2">
      <c r="D3442" s="197"/>
    </row>
    <row r="3443" spans="4:4" x14ac:dyDescent="0.2">
      <c r="D3443" s="197"/>
    </row>
    <row r="3444" spans="4:4" x14ac:dyDescent="0.2">
      <c r="D3444" s="197"/>
    </row>
    <row r="3445" spans="4:4" x14ac:dyDescent="0.2">
      <c r="D3445" s="197"/>
    </row>
    <row r="3446" spans="4:4" x14ac:dyDescent="0.2">
      <c r="D3446" s="197"/>
    </row>
    <row r="3447" spans="4:4" x14ac:dyDescent="0.2">
      <c r="D3447" s="197"/>
    </row>
    <row r="3448" spans="4:4" x14ac:dyDescent="0.2">
      <c r="D3448" s="197"/>
    </row>
    <row r="3449" spans="4:4" x14ac:dyDescent="0.2">
      <c r="D3449" s="197"/>
    </row>
    <row r="3450" spans="4:4" x14ac:dyDescent="0.2">
      <c r="D3450" s="197"/>
    </row>
    <row r="3451" spans="4:4" x14ac:dyDescent="0.2">
      <c r="D3451" s="197"/>
    </row>
    <row r="3452" spans="4:4" x14ac:dyDescent="0.2">
      <c r="D3452" s="197"/>
    </row>
    <row r="3453" spans="4:4" x14ac:dyDescent="0.2">
      <c r="D3453" s="197"/>
    </row>
    <row r="3454" spans="4:4" x14ac:dyDescent="0.2">
      <c r="D3454" s="197"/>
    </row>
    <row r="3455" spans="4:4" x14ac:dyDescent="0.2">
      <c r="D3455" s="197"/>
    </row>
    <row r="3456" spans="4:4" x14ac:dyDescent="0.2">
      <c r="D3456" s="197"/>
    </row>
    <row r="3457" spans="4:4" x14ac:dyDescent="0.2">
      <c r="D3457" s="197"/>
    </row>
    <row r="3458" spans="4:4" x14ac:dyDescent="0.2">
      <c r="D3458" s="197"/>
    </row>
    <row r="3459" spans="4:4" x14ac:dyDescent="0.2">
      <c r="D3459" s="197"/>
    </row>
    <row r="3460" spans="4:4" x14ac:dyDescent="0.2">
      <c r="D3460" s="197"/>
    </row>
    <row r="3461" spans="4:4" x14ac:dyDescent="0.2">
      <c r="D3461" s="197"/>
    </row>
    <row r="3462" spans="4:4" x14ac:dyDescent="0.2">
      <c r="D3462" s="197"/>
    </row>
    <row r="3463" spans="4:4" x14ac:dyDescent="0.2">
      <c r="D3463" s="197"/>
    </row>
    <row r="3464" spans="4:4" x14ac:dyDescent="0.2">
      <c r="D3464" s="197"/>
    </row>
    <row r="3465" spans="4:4" x14ac:dyDescent="0.2">
      <c r="D3465" s="197"/>
    </row>
    <row r="3466" spans="4:4" x14ac:dyDescent="0.2">
      <c r="D3466" s="197"/>
    </row>
    <row r="3467" spans="4:4" x14ac:dyDescent="0.2">
      <c r="D3467" s="197"/>
    </row>
    <row r="3468" spans="4:4" x14ac:dyDescent="0.2">
      <c r="D3468" s="197"/>
    </row>
    <row r="3469" spans="4:4" x14ac:dyDescent="0.2">
      <c r="D3469" s="197"/>
    </row>
    <row r="3470" spans="4:4" x14ac:dyDescent="0.2">
      <c r="D3470" s="197"/>
    </row>
    <row r="3471" spans="4:4" x14ac:dyDescent="0.2">
      <c r="D3471" s="197"/>
    </row>
    <row r="3472" spans="4:4" x14ac:dyDescent="0.2">
      <c r="D3472" s="197"/>
    </row>
    <row r="3473" spans="4:4" x14ac:dyDescent="0.2">
      <c r="D3473" s="197"/>
    </row>
    <row r="3474" spans="4:4" x14ac:dyDescent="0.2">
      <c r="D3474" s="197"/>
    </row>
    <row r="3475" spans="4:4" x14ac:dyDescent="0.2">
      <c r="D3475" s="197"/>
    </row>
    <row r="3476" spans="4:4" x14ac:dyDescent="0.2">
      <c r="D3476" s="197"/>
    </row>
    <row r="3477" spans="4:4" x14ac:dyDescent="0.2">
      <c r="D3477" s="197"/>
    </row>
    <row r="3478" spans="4:4" x14ac:dyDescent="0.2">
      <c r="D3478" s="197"/>
    </row>
    <row r="3479" spans="4:4" x14ac:dyDescent="0.2">
      <c r="D3479" s="197"/>
    </row>
    <row r="3480" spans="4:4" x14ac:dyDescent="0.2">
      <c r="D3480" s="197"/>
    </row>
    <row r="3481" spans="4:4" x14ac:dyDescent="0.2">
      <c r="D3481" s="197"/>
    </row>
    <row r="3482" spans="4:4" x14ac:dyDescent="0.2">
      <c r="D3482" s="197"/>
    </row>
    <row r="3483" spans="4:4" x14ac:dyDescent="0.2">
      <c r="D3483" s="197"/>
    </row>
    <row r="3484" spans="4:4" x14ac:dyDescent="0.2">
      <c r="D3484" s="197"/>
    </row>
    <row r="3485" spans="4:4" x14ac:dyDescent="0.2">
      <c r="D3485" s="197"/>
    </row>
    <row r="3486" spans="4:4" x14ac:dyDescent="0.2">
      <c r="D3486" s="197"/>
    </row>
    <row r="3487" spans="4:4" x14ac:dyDescent="0.2">
      <c r="D3487" s="197"/>
    </row>
    <row r="3488" spans="4:4" x14ac:dyDescent="0.2">
      <c r="D3488" s="197"/>
    </row>
    <row r="3489" spans="4:4" x14ac:dyDescent="0.2">
      <c r="D3489" s="197"/>
    </row>
    <row r="3490" spans="4:4" x14ac:dyDescent="0.2">
      <c r="D3490" s="197"/>
    </row>
    <row r="3491" spans="4:4" x14ac:dyDescent="0.2">
      <c r="D3491" s="197"/>
    </row>
    <row r="3492" spans="4:4" x14ac:dyDescent="0.2">
      <c r="D3492" s="197"/>
    </row>
    <row r="3493" spans="4:4" x14ac:dyDescent="0.2">
      <c r="D3493" s="197"/>
    </row>
    <row r="3494" spans="4:4" x14ac:dyDescent="0.2">
      <c r="D3494" s="197"/>
    </row>
    <row r="3495" spans="4:4" x14ac:dyDescent="0.2">
      <c r="D3495" s="197"/>
    </row>
    <row r="3496" spans="4:4" x14ac:dyDescent="0.2">
      <c r="D3496" s="197"/>
    </row>
    <row r="3497" spans="4:4" x14ac:dyDescent="0.2">
      <c r="D3497" s="197"/>
    </row>
    <row r="3498" spans="4:4" x14ac:dyDescent="0.2">
      <c r="D3498" s="197"/>
    </row>
    <row r="3499" spans="4:4" x14ac:dyDescent="0.2">
      <c r="D3499" s="197"/>
    </row>
    <row r="3500" spans="4:4" x14ac:dyDescent="0.2">
      <c r="D3500" s="197"/>
    </row>
    <row r="3501" spans="4:4" x14ac:dyDescent="0.2">
      <c r="D3501" s="197"/>
    </row>
    <row r="3502" spans="4:4" x14ac:dyDescent="0.2">
      <c r="D3502" s="197"/>
    </row>
    <row r="3503" spans="4:4" x14ac:dyDescent="0.2">
      <c r="D3503" s="197"/>
    </row>
    <row r="3504" spans="4:4" x14ac:dyDescent="0.2">
      <c r="D3504" s="197"/>
    </row>
    <row r="3505" spans="4:4" x14ac:dyDescent="0.2">
      <c r="D3505" s="197"/>
    </row>
    <row r="3506" spans="4:4" x14ac:dyDescent="0.2">
      <c r="D3506" s="197"/>
    </row>
    <row r="3507" spans="4:4" x14ac:dyDescent="0.2">
      <c r="D3507" s="197"/>
    </row>
    <row r="3508" spans="4:4" x14ac:dyDescent="0.2">
      <c r="D3508" s="197"/>
    </row>
    <row r="3509" spans="4:4" x14ac:dyDescent="0.2">
      <c r="D3509" s="197"/>
    </row>
    <row r="3510" spans="4:4" x14ac:dyDescent="0.2">
      <c r="D3510" s="197"/>
    </row>
    <row r="3511" spans="4:4" x14ac:dyDescent="0.2">
      <c r="D3511" s="197"/>
    </row>
    <row r="3512" spans="4:4" x14ac:dyDescent="0.2">
      <c r="D3512" s="197"/>
    </row>
    <row r="3513" spans="4:4" x14ac:dyDescent="0.2">
      <c r="D3513" s="197"/>
    </row>
    <row r="3514" spans="4:4" x14ac:dyDescent="0.2">
      <c r="D3514" s="197"/>
    </row>
    <row r="3515" spans="4:4" x14ac:dyDescent="0.2">
      <c r="D3515" s="197"/>
    </row>
    <row r="3516" spans="4:4" x14ac:dyDescent="0.2">
      <c r="D3516" s="197"/>
    </row>
    <row r="3517" spans="4:4" x14ac:dyDescent="0.2">
      <c r="D3517" s="197"/>
    </row>
    <row r="3518" spans="4:4" x14ac:dyDescent="0.2">
      <c r="D3518" s="197"/>
    </row>
    <row r="3519" spans="4:4" x14ac:dyDescent="0.2">
      <c r="D3519" s="197"/>
    </row>
    <row r="3520" spans="4:4" x14ac:dyDescent="0.2">
      <c r="D3520" s="197"/>
    </row>
    <row r="3521" spans="4:4" x14ac:dyDescent="0.2">
      <c r="D3521" s="197"/>
    </row>
    <row r="3522" spans="4:4" x14ac:dyDescent="0.2">
      <c r="D3522" s="197"/>
    </row>
    <row r="3523" spans="4:4" x14ac:dyDescent="0.2">
      <c r="D3523" s="197"/>
    </row>
    <row r="3524" spans="4:4" x14ac:dyDescent="0.2">
      <c r="D3524" s="197"/>
    </row>
    <row r="3525" spans="4:4" x14ac:dyDescent="0.2">
      <c r="D3525" s="197"/>
    </row>
    <row r="3526" spans="4:4" x14ac:dyDescent="0.2">
      <c r="D3526" s="197"/>
    </row>
    <row r="3527" spans="4:4" x14ac:dyDescent="0.2">
      <c r="D3527" s="197"/>
    </row>
    <row r="3528" spans="4:4" x14ac:dyDescent="0.2">
      <c r="D3528" s="197"/>
    </row>
    <row r="3529" spans="4:4" x14ac:dyDescent="0.2">
      <c r="D3529" s="197"/>
    </row>
    <row r="3530" spans="4:4" x14ac:dyDescent="0.2">
      <c r="D3530" s="197"/>
    </row>
    <row r="3531" spans="4:4" x14ac:dyDescent="0.2">
      <c r="D3531" s="197"/>
    </row>
    <row r="3532" spans="4:4" x14ac:dyDescent="0.2">
      <c r="D3532" s="197"/>
    </row>
    <row r="3533" spans="4:4" x14ac:dyDescent="0.2">
      <c r="D3533" s="197"/>
    </row>
    <row r="3534" spans="4:4" x14ac:dyDescent="0.2">
      <c r="D3534" s="197"/>
    </row>
    <row r="3535" spans="4:4" x14ac:dyDescent="0.2">
      <c r="D3535" s="197"/>
    </row>
    <row r="3536" spans="4:4" x14ac:dyDescent="0.2">
      <c r="D3536" s="197"/>
    </row>
    <row r="3537" spans="4:4" x14ac:dyDescent="0.2">
      <c r="D3537" s="197"/>
    </row>
    <row r="3538" spans="4:4" x14ac:dyDescent="0.2">
      <c r="D3538" s="197"/>
    </row>
    <row r="3539" spans="4:4" x14ac:dyDescent="0.2">
      <c r="D3539" s="197"/>
    </row>
    <row r="3540" spans="4:4" x14ac:dyDescent="0.2">
      <c r="D3540" s="197"/>
    </row>
    <row r="3541" spans="4:4" x14ac:dyDescent="0.2">
      <c r="D3541" s="197"/>
    </row>
    <row r="3542" spans="4:4" x14ac:dyDescent="0.2">
      <c r="D3542" s="197"/>
    </row>
    <row r="3543" spans="4:4" x14ac:dyDescent="0.2">
      <c r="D3543" s="197"/>
    </row>
    <row r="3544" spans="4:4" x14ac:dyDescent="0.2">
      <c r="D3544" s="197"/>
    </row>
    <row r="3545" spans="4:4" x14ac:dyDescent="0.2">
      <c r="D3545" s="197"/>
    </row>
    <row r="3546" spans="4:4" x14ac:dyDescent="0.2">
      <c r="D3546" s="197"/>
    </row>
    <row r="3547" spans="4:4" x14ac:dyDescent="0.2">
      <c r="D3547" s="197"/>
    </row>
    <row r="3548" spans="4:4" x14ac:dyDescent="0.2">
      <c r="D3548" s="197"/>
    </row>
    <row r="3549" spans="4:4" x14ac:dyDescent="0.2">
      <c r="D3549" s="197"/>
    </row>
    <row r="3550" spans="4:4" x14ac:dyDescent="0.2">
      <c r="D3550" s="197"/>
    </row>
    <row r="3551" spans="4:4" x14ac:dyDescent="0.2">
      <c r="D3551" s="197"/>
    </row>
    <row r="3552" spans="4:4" x14ac:dyDescent="0.2">
      <c r="D3552" s="197"/>
    </row>
    <row r="3553" spans="4:4" x14ac:dyDescent="0.2">
      <c r="D3553" s="197"/>
    </row>
    <row r="3554" spans="4:4" x14ac:dyDescent="0.2">
      <c r="D3554" s="197"/>
    </row>
    <row r="3555" spans="4:4" x14ac:dyDescent="0.2">
      <c r="D3555" s="197"/>
    </row>
    <row r="3556" spans="4:4" x14ac:dyDescent="0.2">
      <c r="D3556" s="197"/>
    </row>
    <row r="3557" spans="4:4" x14ac:dyDescent="0.2">
      <c r="D3557" s="197"/>
    </row>
    <row r="3558" spans="4:4" x14ac:dyDescent="0.2">
      <c r="D3558" s="197"/>
    </row>
    <row r="3559" spans="4:4" x14ac:dyDescent="0.2">
      <c r="D3559" s="197"/>
    </row>
    <row r="3560" spans="4:4" x14ac:dyDescent="0.2">
      <c r="D3560" s="197"/>
    </row>
    <row r="3561" spans="4:4" x14ac:dyDescent="0.2">
      <c r="D3561" s="197"/>
    </row>
    <row r="3562" spans="4:4" x14ac:dyDescent="0.2">
      <c r="D3562" s="197"/>
    </row>
    <row r="3563" spans="4:4" x14ac:dyDescent="0.2">
      <c r="D3563" s="197"/>
    </row>
    <row r="3564" spans="4:4" x14ac:dyDescent="0.2">
      <c r="D3564" s="197"/>
    </row>
    <row r="3565" spans="4:4" x14ac:dyDescent="0.2">
      <c r="D3565" s="197"/>
    </row>
    <row r="3566" spans="4:4" x14ac:dyDescent="0.2">
      <c r="D3566" s="197"/>
    </row>
    <row r="3567" spans="4:4" x14ac:dyDescent="0.2">
      <c r="D3567" s="197"/>
    </row>
    <row r="3568" spans="4:4" x14ac:dyDescent="0.2">
      <c r="D3568" s="197"/>
    </row>
    <row r="3569" spans="4:4" x14ac:dyDescent="0.2">
      <c r="D3569" s="197"/>
    </row>
    <row r="3570" spans="4:4" x14ac:dyDescent="0.2">
      <c r="D3570" s="197"/>
    </row>
    <row r="3571" spans="4:4" x14ac:dyDescent="0.2">
      <c r="D3571" s="197"/>
    </row>
    <row r="3572" spans="4:4" x14ac:dyDescent="0.2">
      <c r="D3572" s="197"/>
    </row>
    <row r="3573" spans="4:4" x14ac:dyDescent="0.2">
      <c r="D3573" s="197"/>
    </row>
    <row r="3574" spans="4:4" x14ac:dyDescent="0.2">
      <c r="D3574" s="197"/>
    </row>
    <row r="3575" spans="4:4" x14ac:dyDescent="0.2">
      <c r="D3575" s="197"/>
    </row>
    <row r="3576" spans="4:4" x14ac:dyDescent="0.2">
      <c r="D3576" s="197"/>
    </row>
    <row r="3577" spans="4:4" x14ac:dyDescent="0.2">
      <c r="D3577" s="197"/>
    </row>
    <row r="3578" spans="4:4" x14ac:dyDescent="0.2">
      <c r="D3578" s="197"/>
    </row>
    <row r="3579" spans="4:4" x14ac:dyDescent="0.2">
      <c r="D3579" s="197"/>
    </row>
    <row r="3580" spans="4:4" x14ac:dyDescent="0.2">
      <c r="D3580" s="197"/>
    </row>
    <row r="3581" spans="4:4" x14ac:dyDescent="0.2">
      <c r="D3581" s="197"/>
    </row>
    <row r="3582" spans="4:4" x14ac:dyDescent="0.2">
      <c r="D3582" s="197"/>
    </row>
    <row r="3583" spans="4:4" x14ac:dyDescent="0.2">
      <c r="D3583" s="197"/>
    </row>
    <row r="3584" spans="4:4" x14ac:dyDescent="0.2">
      <c r="D3584" s="197"/>
    </row>
    <row r="3585" spans="4:4" x14ac:dyDescent="0.2">
      <c r="D3585" s="197"/>
    </row>
    <row r="3586" spans="4:4" x14ac:dyDescent="0.2">
      <c r="D3586" s="197"/>
    </row>
    <row r="3587" spans="4:4" x14ac:dyDescent="0.2">
      <c r="D3587" s="197"/>
    </row>
    <row r="3588" spans="4:4" x14ac:dyDescent="0.2">
      <c r="D3588" s="197"/>
    </row>
    <row r="3589" spans="4:4" x14ac:dyDescent="0.2">
      <c r="D3589" s="197"/>
    </row>
    <row r="3590" spans="4:4" x14ac:dyDescent="0.2">
      <c r="D3590" s="197"/>
    </row>
    <row r="3591" spans="4:4" x14ac:dyDescent="0.2">
      <c r="D3591" s="197"/>
    </row>
    <row r="3592" spans="4:4" x14ac:dyDescent="0.2">
      <c r="D3592" s="197"/>
    </row>
    <row r="3593" spans="4:4" x14ac:dyDescent="0.2">
      <c r="D3593" s="197"/>
    </row>
    <row r="3594" spans="4:4" x14ac:dyDescent="0.2">
      <c r="D3594" s="197"/>
    </row>
    <row r="3595" spans="4:4" x14ac:dyDescent="0.2">
      <c r="D3595" s="197"/>
    </row>
    <row r="3596" spans="4:4" x14ac:dyDescent="0.2">
      <c r="D3596" s="197"/>
    </row>
    <row r="3597" spans="4:4" x14ac:dyDescent="0.2">
      <c r="D3597" s="197"/>
    </row>
    <row r="3598" spans="4:4" x14ac:dyDescent="0.2">
      <c r="D3598" s="197"/>
    </row>
    <row r="3599" spans="4:4" x14ac:dyDescent="0.2">
      <c r="D3599" s="197"/>
    </row>
    <row r="3600" spans="4:4" x14ac:dyDescent="0.2">
      <c r="D3600" s="197"/>
    </row>
    <row r="3601" spans="4:4" x14ac:dyDescent="0.2">
      <c r="D3601" s="197"/>
    </row>
    <row r="3602" spans="4:4" x14ac:dyDescent="0.2">
      <c r="D3602" s="197"/>
    </row>
    <row r="3603" spans="4:4" x14ac:dyDescent="0.2">
      <c r="D3603" s="197"/>
    </row>
    <row r="3604" spans="4:4" x14ac:dyDescent="0.2">
      <c r="D3604" s="197"/>
    </row>
    <row r="3605" spans="4:4" x14ac:dyDescent="0.2">
      <c r="D3605" s="197"/>
    </row>
    <row r="3606" spans="4:4" x14ac:dyDescent="0.2">
      <c r="D3606" s="197"/>
    </row>
    <row r="3607" spans="4:4" x14ac:dyDescent="0.2">
      <c r="D3607" s="197"/>
    </row>
    <row r="3608" spans="4:4" x14ac:dyDescent="0.2">
      <c r="D3608" s="197"/>
    </row>
    <row r="3609" spans="4:4" x14ac:dyDescent="0.2">
      <c r="D3609" s="197"/>
    </row>
    <row r="3610" spans="4:4" x14ac:dyDescent="0.2">
      <c r="D3610" s="197"/>
    </row>
    <row r="3611" spans="4:4" x14ac:dyDescent="0.2">
      <c r="D3611" s="197"/>
    </row>
    <row r="3612" spans="4:4" x14ac:dyDescent="0.2">
      <c r="D3612" s="197"/>
    </row>
    <row r="3613" spans="4:4" x14ac:dyDescent="0.2">
      <c r="D3613" s="197"/>
    </row>
    <row r="3614" spans="4:4" x14ac:dyDescent="0.2">
      <c r="D3614" s="197"/>
    </row>
    <row r="3615" spans="4:4" x14ac:dyDescent="0.2">
      <c r="D3615" s="197"/>
    </row>
    <row r="3616" spans="4:4" x14ac:dyDescent="0.2">
      <c r="D3616" s="197"/>
    </row>
    <row r="3617" spans="4:4" x14ac:dyDescent="0.2">
      <c r="D3617" s="197"/>
    </row>
    <row r="3618" spans="4:4" x14ac:dyDescent="0.2">
      <c r="D3618" s="197"/>
    </row>
    <row r="3619" spans="4:4" x14ac:dyDescent="0.2">
      <c r="D3619" s="197"/>
    </row>
    <row r="3620" spans="4:4" x14ac:dyDescent="0.2">
      <c r="D3620" s="197"/>
    </row>
    <row r="3621" spans="4:4" x14ac:dyDescent="0.2">
      <c r="D3621" s="197"/>
    </row>
    <row r="3622" spans="4:4" x14ac:dyDescent="0.2">
      <c r="D3622" s="197"/>
    </row>
    <row r="3623" spans="4:4" x14ac:dyDescent="0.2">
      <c r="D3623" s="197"/>
    </row>
    <row r="3624" spans="4:4" x14ac:dyDescent="0.2">
      <c r="D3624" s="197"/>
    </row>
    <row r="3625" spans="4:4" x14ac:dyDescent="0.2">
      <c r="D3625" s="197"/>
    </row>
    <row r="3626" spans="4:4" x14ac:dyDescent="0.2">
      <c r="D3626" s="197"/>
    </row>
    <row r="3627" spans="4:4" x14ac:dyDescent="0.2">
      <c r="D3627" s="197"/>
    </row>
    <row r="3628" spans="4:4" x14ac:dyDescent="0.2">
      <c r="D3628" s="197"/>
    </row>
    <row r="3629" spans="4:4" x14ac:dyDescent="0.2">
      <c r="D3629" s="197"/>
    </row>
    <row r="3630" spans="4:4" x14ac:dyDescent="0.2">
      <c r="D3630" s="197"/>
    </row>
    <row r="3631" spans="4:4" x14ac:dyDescent="0.2">
      <c r="D3631" s="197"/>
    </row>
    <row r="3632" spans="4:4" x14ac:dyDescent="0.2">
      <c r="D3632" s="197"/>
    </row>
    <row r="3633" spans="4:4" x14ac:dyDescent="0.2">
      <c r="D3633" s="197"/>
    </row>
    <row r="3634" spans="4:4" x14ac:dyDescent="0.2">
      <c r="D3634" s="197"/>
    </row>
    <row r="3635" spans="4:4" x14ac:dyDescent="0.2">
      <c r="D3635" s="197"/>
    </row>
    <row r="3636" spans="4:4" x14ac:dyDescent="0.2">
      <c r="D3636" s="197"/>
    </row>
    <row r="3637" spans="4:4" x14ac:dyDescent="0.2">
      <c r="D3637" s="197"/>
    </row>
    <row r="3638" spans="4:4" x14ac:dyDescent="0.2">
      <c r="D3638" s="197"/>
    </row>
    <row r="3639" spans="4:4" x14ac:dyDescent="0.2">
      <c r="D3639" s="197"/>
    </row>
    <row r="3640" spans="4:4" x14ac:dyDescent="0.2">
      <c r="D3640" s="197"/>
    </row>
    <row r="3641" spans="4:4" x14ac:dyDescent="0.2">
      <c r="D3641" s="197"/>
    </row>
    <row r="3642" spans="4:4" x14ac:dyDescent="0.2">
      <c r="D3642" s="197"/>
    </row>
    <row r="3643" spans="4:4" x14ac:dyDescent="0.2">
      <c r="D3643" s="197"/>
    </row>
    <row r="3644" spans="4:4" x14ac:dyDescent="0.2">
      <c r="D3644" s="197"/>
    </row>
    <row r="3645" spans="4:4" x14ac:dyDescent="0.2">
      <c r="D3645" s="197"/>
    </row>
    <row r="3646" spans="4:4" x14ac:dyDescent="0.2">
      <c r="D3646" s="197"/>
    </row>
    <row r="3647" spans="4:4" x14ac:dyDescent="0.2">
      <c r="D3647" s="197"/>
    </row>
    <row r="3648" spans="4:4" x14ac:dyDescent="0.2">
      <c r="D3648" s="197"/>
    </row>
    <row r="3649" spans="4:4" x14ac:dyDescent="0.2">
      <c r="D3649" s="197"/>
    </row>
    <row r="3650" spans="4:4" x14ac:dyDescent="0.2">
      <c r="D3650" s="197"/>
    </row>
    <row r="3651" spans="4:4" x14ac:dyDescent="0.2">
      <c r="D3651" s="197"/>
    </row>
    <row r="3652" spans="4:4" x14ac:dyDescent="0.2">
      <c r="D3652" s="197"/>
    </row>
    <row r="3653" spans="4:4" x14ac:dyDescent="0.2">
      <c r="D3653" s="197"/>
    </row>
    <row r="3654" spans="4:4" x14ac:dyDescent="0.2">
      <c r="D3654" s="197"/>
    </row>
    <row r="3655" spans="4:4" x14ac:dyDescent="0.2">
      <c r="D3655" s="197"/>
    </row>
    <row r="3656" spans="4:4" x14ac:dyDescent="0.2">
      <c r="D3656" s="197"/>
    </row>
    <row r="3657" spans="4:4" x14ac:dyDescent="0.2">
      <c r="D3657" s="197"/>
    </row>
    <row r="3658" spans="4:4" x14ac:dyDescent="0.2">
      <c r="D3658" s="197"/>
    </row>
    <row r="3659" spans="4:4" x14ac:dyDescent="0.2">
      <c r="D3659" s="197"/>
    </row>
    <row r="3660" spans="4:4" x14ac:dyDescent="0.2">
      <c r="D3660" s="197"/>
    </row>
    <row r="3661" spans="4:4" x14ac:dyDescent="0.2">
      <c r="D3661" s="197"/>
    </row>
    <row r="3662" spans="4:4" x14ac:dyDescent="0.2">
      <c r="D3662" s="197"/>
    </row>
    <row r="3663" spans="4:4" x14ac:dyDescent="0.2">
      <c r="D3663" s="197"/>
    </row>
    <row r="3664" spans="4:4" x14ac:dyDescent="0.2">
      <c r="D3664" s="197"/>
    </row>
    <row r="3665" spans="4:4" x14ac:dyDescent="0.2">
      <c r="D3665" s="197"/>
    </row>
    <row r="3666" spans="4:4" x14ac:dyDescent="0.2">
      <c r="D3666" s="197"/>
    </row>
    <row r="3667" spans="4:4" x14ac:dyDescent="0.2">
      <c r="D3667" s="197"/>
    </row>
    <row r="3668" spans="4:4" x14ac:dyDescent="0.2">
      <c r="D3668" s="197"/>
    </row>
    <row r="3669" spans="4:4" x14ac:dyDescent="0.2">
      <c r="D3669" s="197"/>
    </row>
    <row r="3670" spans="4:4" x14ac:dyDescent="0.2">
      <c r="D3670" s="197"/>
    </row>
    <row r="3671" spans="4:4" x14ac:dyDescent="0.2">
      <c r="D3671" s="197"/>
    </row>
    <row r="3672" spans="4:4" x14ac:dyDescent="0.2">
      <c r="D3672" s="197"/>
    </row>
    <row r="3673" spans="4:4" x14ac:dyDescent="0.2">
      <c r="D3673" s="197"/>
    </row>
    <row r="3674" spans="4:4" x14ac:dyDescent="0.2">
      <c r="D3674" s="197"/>
    </row>
    <row r="3675" spans="4:4" x14ac:dyDescent="0.2">
      <c r="D3675" s="197"/>
    </row>
    <row r="3676" spans="4:4" x14ac:dyDescent="0.2">
      <c r="D3676" s="197"/>
    </row>
    <row r="3677" spans="4:4" x14ac:dyDescent="0.2">
      <c r="D3677" s="197"/>
    </row>
    <row r="3678" spans="4:4" x14ac:dyDescent="0.2">
      <c r="D3678" s="197"/>
    </row>
    <row r="3679" spans="4:4" x14ac:dyDescent="0.2">
      <c r="D3679" s="197"/>
    </row>
    <row r="3680" spans="4:4" x14ac:dyDescent="0.2">
      <c r="D3680" s="197"/>
    </row>
    <row r="3681" spans="4:4" x14ac:dyDescent="0.2">
      <c r="D3681" s="197"/>
    </row>
    <row r="3682" spans="4:4" x14ac:dyDescent="0.2">
      <c r="D3682" s="197"/>
    </row>
    <row r="3683" spans="4:4" x14ac:dyDescent="0.2">
      <c r="D3683" s="197"/>
    </row>
    <row r="3684" spans="4:4" x14ac:dyDescent="0.2">
      <c r="D3684" s="197"/>
    </row>
    <row r="3685" spans="4:4" x14ac:dyDescent="0.2">
      <c r="D3685" s="197"/>
    </row>
    <row r="3686" spans="4:4" x14ac:dyDescent="0.2">
      <c r="D3686" s="197"/>
    </row>
    <row r="3687" spans="4:4" x14ac:dyDescent="0.2">
      <c r="D3687" s="197"/>
    </row>
    <row r="3688" spans="4:4" x14ac:dyDescent="0.2">
      <c r="D3688" s="197"/>
    </row>
    <row r="3689" spans="4:4" x14ac:dyDescent="0.2">
      <c r="D3689" s="197"/>
    </row>
    <row r="3690" spans="4:4" x14ac:dyDescent="0.2">
      <c r="D3690" s="197"/>
    </row>
    <row r="3691" spans="4:4" x14ac:dyDescent="0.2">
      <c r="D3691" s="197"/>
    </row>
    <row r="3692" spans="4:4" x14ac:dyDescent="0.2">
      <c r="D3692" s="197"/>
    </row>
    <row r="3693" spans="4:4" x14ac:dyDescent="0.2">
      <c r="D3693" s="197"/>
    </row>
    <row r="3694" spans="4:4" x14ac:dyDescent="0.2">
      <c r="D3694" s="197"/>
    </row>
    <row r="3695" spans="4:4" x14ac:dyDescent="0.2">
      <c r="D3695" s="197"/>
    </row>
    <row r="3696" spans="4:4" x14ac:dyDescent="0.2">
      <c r="D3696" s="197"/>
    </row>
    <row r="3697" spans="4:4" x14ac:dyDescent="0.2">
      <c r="D3697" s="197"/>
    </row>
    <row r="3698" spans="4:4" x14ac:dyDescent="0.2">
      <c r="D3698" s="197"/>
    </row>
    <row r="3699" spans="4:4" x14ac:dyDescent="0.2">
      <c r="D3699" s="197"/>
    </row>
    <row r="3700" spans="4:4" x14ac:dyDescent="0.2">
      <c r="D3700" s="197"/>
    </row>
    <row r="3701" spans="4:4" x14ac:dyDescent="0.2">
      <c r="D3701" s="197"/>
    </row>
    <row r="3702" spans="4:4" x14ac:dyDescent="0.2">
      <c r="D3702" s="197"/>
    </row>
    <row r="3703" spans="4:4" x14ac:dyDescent="0.2">
      <c r="D3703" s="197"/>
    </row>
    <row r="3704" spans="4:4" x14ac:dyDescent="0.2">
      <c r="D3704" s="197"/>
    </row>
    <row r="3705" spans="4:4" x14ac:dyDescent="0.2">
      <c r="D3705" s="197"/>
    </row>
    <row r="3706" spans="4:4" x14ac:dyDescent="0.2">
      <c r="D3706" s="197"/>
    </row>
    <row r="3707" spans="4:4" x14ac:dyDescent="0.2">
      <c r="D3707" s="197"/>
    </row>
    <row r="3708" spans="4:4" x14ac:dyDescent="0.2">
      <c r="D3708" s="197"/>
    </row>
    <row r="3709" spans="4:4" x14ac:dyDescent="0.2">
      <c r="D3709" s="197"/>
    </row>
    <row r="3710" spans="4:4" x14ac:dyDescent="0.2">
      <c r="D3710" s="197"/>
    </row>
    <row r="3711" spans="4:4" x14ac:dyDescent="0.2">
      <c r="D3711" s="197"/>
    </row>
    <row r="3712" spans="4:4" x14ac:dyDescent="0.2">
      <c r="D3712" s="197"/>
    </row>
    <row r="3713" spans="4:4" x14ac:dyDescent="0.2">
      <c r="D3713" s="197"/>
    </row>
    <row r="3714" spans="4:4" x14ac:dyDescent="0.2">
      <c r="D3714" s="197"/>
    </row>
    <row r="3715" spans="4:4" x14ac:dyDescent="0.2">
      <c r="D3715" s="197"/>
    </row>
    <row r="3716" spans="4:4" x14ac:dyDescent="0.2">
      <c r="D3716" s="197"/>
    </row>
    <row r="3717" spans="4:4" x14ac:dyDescent="0.2">
      <c r="D3717" s="197"/>
    </row>
    <row r="3718" spans="4:4" x14ac:dyDescent="0.2">
      <c r="D3718" s="197"/>
    </row>
    <row r="3719" spans="4:4" x14ac:dyDescent="0.2">
      <c r="D3719" s="197"/>
    </row>
    <row r="3720" spans="4:4" x14ac:dyDescent="0.2">
      <c r="D3720" s="197"/>
    </row>
    <row r="3721" spans="4:4" x14ac:dyDescent="0.2">
      <c r="D3721" s="197"/>
    </row>
    <row r="3722" spans="4:4" x14ac:dyDescent="0.2">
      <c r="D3722" s="197"/>
    </row>
    <row r="3723" spans="4:4" x14ac:dyDescent="0.2">
      <c r="D3723" s="197"/>
    </row>
    <row r="3724" spans="4:4" x14ac:dyDescent="0.2">
      <c r="D3724" s="197"/>
    </row>
    <row r="3725" spans="4:4" x14ac:dyDescent="0.2">
      <c r="D3725" s="197"/>
    </row>
    <row r="3726" spans="4:4" x14ac:dyDescent="0.2">
      <c r="D3726" s="197"/>
    </row>
    <row r="3727" spans="4:4" x14ac:dyDescent="0.2">
      <c r="D3727" s="197"/>
    </row>
    <row r="3728" spans="4:4" x14ac:dyDescent="0.2">
      <c r="D3728" s="197"/>
    </row>
    <row r="3729" spans="4:4" x14ac:dyDescent="0.2">
      <c r="D3729" s="197"/>
    </row>
    <row r="3730" spans="4:4" x14ac:dyDescent="0.2">
      <c r="D3730" s="197"/>
    </row>
    <row r="3731" spans="4:4" x14ac:dyDescent="0.2">
      <c r="D3731" s="197"/>
    </row>
    <row r="3732" spans="4:4" x14ac:dyDescent="0.2">
      <c r="D3732" s="197"/>
    </row>
    <row r="3733" spans="4:4" x14ac:dyDescent="0.2">
      <c r="D3733" s="197"/>
    </row>
    <row r="3734" spans="4:4" x14ac:dyDescent="0.2">
      <c r="D3734" s="197"/>
    </row>
    <row r="3735" spans="4:4" x14ac:dyDescent="0.2">
      <c r="D3735" s="197"/>
    </row>
    <row r="3736" spans="4:4" x14ac:dyDescent="0.2">
      <c r="D3736" s="197"/>
    </row>
    <row r="3737" spans="4:4" x14ac:dyDescent="0.2">
      <c r="D3737" s="197"/>
    </row>
    <row r="3738" spans="4:4" x14ac:dyDescent="0.2">
      <c r="D3738" s="197"/>
    </row>
    <row r="3739" spans="4:4" x14ac:dyDescent="0.2">
      <c r="D3739" s="197"/>
    </row>
    <row r="3740" spans="4:4" x14ac:dyDescent="0.2">
      <c r="D3740" s="197"/>
    </row>
    <row r="3741" spans="4:4" x14ac:dyDescent="0.2">
      <c r="D3741" s="197"/>
    </row>
    <row r="3742" spans="4:4" x14ac:dyDescent="0.2">
      <c r="D3742" s="197"/>
    </row>
    <row r="3743" spans="4:4" x14ac:dyDescent="0.2">
      <c r="D3743" s="197"/>
    </row>
    <row r="3744" spans="4:4" x14ac:dyDescent="0.2">
      <c r="D3744" s="197"/>
    </row>
    <row r="3745" spans="4:4" x14ac:dyDescent="0.2">
      <c r="D3745" s="197"/>
    </row>
    <row r="3746" spans="4:4" x14ac:dyDescent="0.2">
      <c r="D3746" s="197"/>
    </row>
    <row r="3747" spans="4:4" x14ac:dyDescent="0.2">
      <c r="D3747" s="197"/>
    </row>
    <row r="3748" spans="4:4" x14ac:dyDescent="0.2">
      <c r="D3748" s="197"/>
    </row>
    <row r="3749" spans="4:4" x14ac:dyDescent="0.2">
      <c r="D3749" s="197"/>
    </row>
    <row r="3750" spans="4:4" x14ac:dyDescent="0.2">
      <c r="D3750" s="197"/>
    </row>
    <row r="3751" spans="4:4" x14ac:dyDescent="0.2">
      <c r="D3751" s="197"/>
    </row>
    <row r="3752" spans="4:4" x14ac:dyDescent="0.2">
      <c r="D3752" s="197"/>
    </row>
    <row r="3753" spans="4:4" x14ac:dyDescent="0.2">
      <c r="D3753" s="197"/>
    </row>
    <row r="3754" spans="4:4" x14ac:dyDescent="0.2">
      <c r="D3754" s="197"/>
    </row>
    <row r="3755" spans="4:4" x14ac:dyDescent="0.2">
      <c r="D3755" s="197"/>
    </row>
    <row r="3756" spans="4:4" x14ac:dyDescent="0.2">
      <c r="D3756" s="197"/>
    </row>
    <row r="3757" spans="4:4" x14ac:dyDescent="0.2">
      <c r="D3757" s="197"/>
    </row>
    <row r="3758" spans="4:4" x14ac:dyDescent="0.2">
      <c r="D3758" s="197"/>
    </row>
    <row r="3759" spans="4:4" x14ac:dyDescent="0.2">
      <c r="D3759" s="197"/>
    </row>
    <row r="3760" spans="4:4" x14ac:dyDescent="0.2">
      <c r="D3760" s="197"/>
    </row>
    <row r="3761" spans="4:4" x14ac:dyDescent="0.2">
      <c r="D3761" s="197"/>
    </row>
    <row r="3762" spans="4:4" x14ac:dyDescent="0.2">
      <c r="D3762" s="197"/>
    </row>
    <row r="3763" spans="4:4" x14ac:dyDescent="0.2">
      <c r="D3763" s="197"/>
    </row>
    <row r="3764" spans="4:4" x14ac:dyDescent="0.2">
      <c r="D3764" s="197"/>
    </row>
    <row r="3765" spans="4:4" x14ac:dyDescent="0.2">
      <c r="D3765" s="197"/>
    </row>
    <row r="3766" spans="4:4" x14ac:dyDescent="0.2">
      <c r="D3766" s="197"/>
    </row>
    <row r="3767" spans="4:4" x14ac:dyDescent="0.2">
      <c r="D3767" s="197"/>
    </row>
    <row r="3768" spans="4:4" x14ac:dyDescent="0.2">
      <c r="D3768" s="197"/>
    </row>
    <row r="3769" spans="4:4" x14ac:dyDescent="0.2">
      <c r="D3769" s="197"/>
    </row>
    <row r="3770" spans="4:4" x14ac:dyDescent="0.2">
      <c r="D3770" s="197"/>
    </row>
    <row r="3771" spans="4:4" x14ac:dyDescent="0.2">
      <c r="D3771" s="197"/>
    </row>
    <row r="3772" spans="4:4" x14ac:dyDescent="0.2">
      <c r="D3772" s="197"/>
    </row>
    <row r="3773" spans="4:4" x14ac:dyDescent="0.2">
      <c r="D3773" s="197"/>
    </row>
    <row r="3774" spans="4:4" x14ac:dyDescent="0.2">
      <c r="D3774" s="197"/>
    </row>
    <row r="3775" spans="4:4" x14ac:dyDescent="0.2">
      <c r="D3775" s="197"/>
    </row>
    <row r="3776" spans="4:4" x14ac:dyDescent="0.2">
      <c r="D3776" s="197"/>
    </row>
    <row r="3777" spans="4:4" x14ac:dyDescent="0.2">
      <c r="D3777" s="197"/>
    </row>
    <row r="3778" spans="4:4" x14ac:dyDescent="0.2">
      <c r="D3778" s="197"/>
    </row>
    <row r="3779" spans="4:4" x14ac:dyDescent="0.2">
      <c r="D3779" s="197"/>
    </row>
    <row r="3780" spans="4:4" x14ac:dyDescent="0.2">
      <c r="D3780" s="197"/>
    </row>
    <row r="3781" spans="4:4" x14ac:dyDescent="0.2">
      <c r="D3781" s="197"/>
    </row>
    <row r="3782" spans="4:4" x14ac:dyDescent="0.2">
      <c r="D3782" s="197"/>
    </row>
    <row r="3783" spans="4:4" x14ac:dyDescent="0.2">
      <c r="D3783" s="197"/>
    </row>
    <row r="3784" spans="4:4" x14ac:dyDescent="0.2">
      <c r="D3784" s="197"/>
    </row>
    <row r="3785" spans="4:4" x14ac:dyDescent="0.2">
      <c r="D3785" s="197"/>
    </row>
    <row r="3786" spans="4:4" x14ac:dyDescent="0.2">
      <c r="D3786" s="197"/>
    </row>
    <row r="3787" spans="4:4" x14ac:dyDescent="0.2">
      <c r="D3787" s="197"/>
    </row>
    <row r="3788" spans="4:4" x14ac:dyDescent="0.2">
      <c r="D3788" s="197"/>
    </row>
    <row r="3789" spans="4:4" x14ac:dyDescent="0.2">
      <c r="D3789" s="197"/>
    </row>
    <row r="3790" spans="4:4" x14ac:dyDescent="0.2">
      <c r="D3790" s="197"/>
    </row>
    <row r="3791" spans="4:4" x14ac:dyDescent="0.2">
      <c r="D3791" s="197"/>
    </row>
    <row r="3792" spans="4:4" x14ac:dyDescent="0.2">
      <c r="D3792" s="197"/>
    </row>
    <row r="3793" spans="4:4" x14ac:dyDescent="0.2">
      <c r="D3793" s="197"/>
    </row>
    <row r="3794" spans="4:4" x14ac:dyDescent="0.2">
      <c r="D3794" s="197"/>
    </row>
    <row r="3795" spans="4:4" x14ac:dyDescent="0.2">
      <c r="D3795" s="197"/>
    </row>
    <row r="3796" spans="4:4" x14ac:dyDescent="0.2">
      <c r="D3796" s="197"/>
    </row>
    <row r="3797" spans="4:4" x14ac:dyDescent="0.2">
      <c r="D3797" s="197"/>
    </row>
    <row r="3798" spans="4:4" x14ac:dyDescent="0.2">
      <c r="D3798" s="197"/>
    </row>
    <row r="3799" spans="4:4" x14ac:dyDescent="0.2">
      <c r="D3799" s="197"/>
    </row>
    <row r="3800" spans="4:4" x14ac:dyDescent="0.2">
      <c r="D3800" s="197"/>
    </row>
    <row r="3801" spans="4:4" x14ac:dyDescent="0.2">
      <c r="D3801" s="197"/>
    </row>
    <row r="3802" spans="4:4" x14ac:dyDescent="0.2">
      <c r="D3802" s="197"/>
    </row>
    <row r="3803" spans="4:4" x14ac:dyDescent="0.2">
      <c r="D3803" s="197"/>
    </row>
    <row r="3804" spans="4:4" x14ac:dyDescent="0.2">
      <c r="D3804" s="197"/>
    </row>
    <row r="3805" spans="4:4" x14ac:dyDescent="0.2">
      <c r="D3805" s="197"/>
    </row>
    <row r="3806" spans="4:4" x14ac:dyDescent="0.2">
      <c r="D3806" s="197"/>
    </row>
    <row r="3807" spans="4:4" x14ac:dyDescent="0.2">
      <c r="D3807" s="197"/>
    </row>
    <row r="3808" spans="4:4" x14ac:dyDescent="0.2">
      <c r="D3808" s="197"/>
    </row>
    <row r="3809" spans="4:4" x14ac:dyDescent="0.2">
      <c r="D3809" s="197"/>
    </row>
    <row r="3810" spans="4:4" x14ac:dyDescent="0.2">
      <c r="D3810" s="197"/>
    </row>
    <row r="3811" spans="4:4" x14ac:dyDescent="0.2">
      <c r="D3811" s="197"/>
    </row>
    <row r="3812" spans="4:4" x14ac:dyDescent="0.2">
      <c r="D3812" s="197"/>
    </row>
    <row r="3813" spans="4:4" x14ac:dyDescent="0.2">
      <c r="D3813" s="197"/>
    </row>
    <row r="3814" spans="4:4" x14ac:dyDescent="0.2">
      <c r="D3814" s="197"/>
    </row>
    <row r="3815" spans="4:4" x14ac:dyDescent="0.2">
      <c r="D3815" s="197"/>
    </row>
    <row r="3816" spans="4:4" x14ac:dyDescent="0.2">
      <c r="D3816" s="197"/>
    </row>
    <row r="3817" spans="4:4" x14ac:dyDescent="0.2">
      <c r="D3817" s="197"/>
    </row>
    <row r="3818" spans="4:4" x14ac:dyDescent="0.2">
      <c r="D3818" s="197"/>
    </row>
    <row r="3819" spans="4:4" x14ac:dyDescent="0.2">
      <c r="D3819" s="197"/>
    </row>
    <row r="3820" spans="4:4" x14ac:dyDescent="0.2">
      <c r="D3820" s="197"/>
    </row>
    <row r="3821" spans="4:4" x14ac:dyDescent="0.2">
      <c r="D3821" s="197"/>
    </row>
    <row r="3822" spans="4:4" x14ac:dyDescent="0.2">
      <c r="D3822" s="197"/>
    </row>
    <row r="3823" spans="4:4" x14ac:dyDescent="0.2">
      <c r="D3823" s="197"/>
    </row>
    <row r="3824" spans="4:4" x14ac:dyDescent="0.2">
      <c r="D3824" s="197"/>
    </row>
    <row r="3825" spans="4:4" x14ac:dyDescent="0.2">
      <c r="D3825" s="197"/>
    </row>
    <row r="3826" spans="4:4" x14ac:dyDescent="0.2">
      <c r="D3826" s="197"/>
    </row>
    <row r="3827" spans="4:4" x14ac:dyDescent="0.2">
      <c r="D3827" s="197"/>
    </row>
    <row r="3828" spans="4:4" x14ac:dyDescent="0.2">
      <c r="D3828" s="197"/>
    </row>
    <row r="3829" spans="4:4" x14ac:dyDescent="0.2">
      <c r="D3829" s="197"/>
    </row>
    <row r="3830" spans="4:4" x14ac:dyDescent="0.2">
      <c r="D3830" s="197"/>
    </row>
    <row r="3831" spans="4:4" x14ac:dyDescent="0.2">
      <c r="D3831" s="197"/>
    </row>
    <row r="3832" spans="4:4" x14ac:dyDescent="0.2">
      <c r="D3832" s="197"/>
    </row>
    <row r="3833" spans="4:4" x14ac:dyDescent="0.2">
      <c r="D3833" s="197"/>
    </row>
    <row r="3834" spans="4:4" x14ac:dyDescent="0.2">
      <c r="D3834" s="197"/>
    </row>
    <row r="3835" spans="4:4" x14ac:dyDescent="0.2">
      <c r="D3835" s="197"/>
    </row>
    <row r="3836" spans="4:4" x14ac:dyDescent="0.2">
      <c r="D3836" s="197"/>
    </row>
    <row r="3837" spans="4:4" x14ac:dyDescent="0.2">
      <c r="D3837" s="197"/>
    </row>
    <row r="3838" spans="4:4" x14ac:dyDescent="0.2">
      <c r="D3838" s="197"/>
    </row>
    <row r="3839" spans="4:4" x14ac:dyDescent="0.2">
      <c r="D3839" s="197"/>
    </row>
    <row r="3840" spans="4:4" x14ac:dyDescent="0.2">
      <c r="D3840" s="197"/>
    </row>
    <row r="3841" spans="4:4" x14ac:dyDescent="0.2">
      <c r="D3841" s="197"/>
    </row>
    <row r="3842" spans="4:4" x14ac:dyDescent="0.2">
      <c r="D3842" s="197"/>
    </row>
    <row r="3843" spans="4:4" x14ac:dyDescent="0.2">
      <c r="D3843" s="197"/>
    </row>
    <row r="3844" spans="4:4" x14ac:dyDescent="0.2">
      <c r="D3844" s="197"/>
    </row>
    <row r="3845" spans="4:4" x14ac:dyDescent="0.2">
      <c r="D3845" s="197"/>
    </row>
    <row r="3846" spans="4:4" x14ac:dyDescent="0.2">
      <c r="D3846" s="197"/>
    </row>
    <row r="3847" spans="4:4" x14ac:dyDescent="0.2">
      <c r="D3847" s="197"/>
    </row>
    <row r="3848" spans="4:4" x14ac:dyDescent="0.2">
      <c r="D3848" s="197"/>
    </row>
    <row r="3849" spans="4:4" x14ac:dyDescent="0.2">
      <c r="D3849" s="197"/>
    </row>
    <row r="3850" spans="4:4" x14ac:dyDescent="0.2">
      <c r="D3850" s="197"/>
    </row>
    <row r="3851" spans="4:4" x14ac:dyDescent="0.2">
      <c r="D3851" s="197"/>
    </row>
    <row r="3852" spans="4:4" x14ac:dyDescent="0.2">
      <c r="D3852" s="197"/>
    </row>
    <row r="3853" spans="4:4" x14ac:dyDescent="0.2">
      <c r="D3853" s="197"/>
    </row>
    <row r="3854" spans="4:4" x14ac:dyDescent="0.2">
      <c r="D3854" s="197"/>
    </row>
    <row r="3855" spans="4:4" x14ac:dyDescent="0.2">
      <c r="D3855" s="197"/>
    </row>
    <row r="3856" spans="4:4" x14ac:dyDescent="0.2">
      <c r="D3856" s="197"/>
    </row>
    <row r="3857" spans="4:4" x14ac:dyDescent="0.2">
      <c r="D3857" s="197"/>
    </row>
    <row r="3858" spans="4:4" x14ac:dyDescent="0.2">
      <c r="D3858" s="197"/>
    </row>
    <row r="3859" spans="4:4" x14ac:dyDescent="0.2">
      <c r="D3859" s="197"/>
    </row>
    <row r="3860" spans="4:4" x14ac:dyDescent="0.2">
      <c r="D3860" s="197"/>
    </row>
    <row r="3861" spans="4:4" x14ac:dyDescent="0.2">
      <c r="D3861" s="197"/>
    </row>
    <row r="3862" spans="4:4" x14ac:dyDescent="0.2">
      <c r="D3862" s="197"/>
    </row>
    <row r="3863" spans="4:4" x14ac:dyDescent="0.2">
      <c r="D3863" s="197"/>
    </row>
    <row r="3864" spans="4:4" x14ac:dyDescent="0.2">
      <c r="D3864" s="197"/>
    </row>
    <row r="3865" spans="4:4" x14ac:dyDescent="0.2">
      <c r="D3865" s="197"/>
    </row>
    <row r="3866" spans="4:4" x14ac:dyDescent="0.2">
      <c r="D3866" s="197"/>
    </row>
    <row r="3867" spans="4:4" x14ac:dyDescent="0.2">
      <c r="D3867" s="197"/>
    </row>
    <row r="3868" spans="4:4" x14ac:dyDescent="0.2">
      <c r="D3868" s="197"/>
    </row>
    <row r="3869" spans="4:4" x14ac:dyDescent="0.2">
      <c r="D3869" s="197"/>
    </row>
    <row r="3870" spans="4:4" x14ac:dyDescent="0.2">
      <c r="D3870" s="197"/>
    </row>
    <row r="3871" spans="4:4" x14ac:dyDescent="0.2">
      <c r="D3871" s="197"/>
    </row>
    <row r="3872" spans="4:4" x14ac:dyDescent="0.2">
      <c r="D3872" s="197"/>
    </row>
    <row r="3873" spans="4:4" x14ac:dyDescent="0.2">
      <c r="D3873" s="197"/>
    </row>
    <row r="3874" spans="4:4" x14ac:dyDescent="0.2">
      <c r="D3874" s="197"/>
    </row>
    <row r="3875" spans="4:4" x14ac:dyDescent="0.2">
      <c r="D3875" s="197"/>
    </row>
    <row r="3876" spans="4:4" x14ac:dyDescent="0.2">
      <c r="D3876" s="197"/>
    </row>
    <row r="3877" spans="4:4" x14ac:dyDescent="0.2">
      <c r="D3877" s="197"/>
    </row>
    <row r="3878" spans="4:4" x14ac:dyDescent="0.2">
      <c r="D3878" s="197"/>
    </row>
    <row r="3879" spans="4:4" x14ac:dyDescent="0.2">
      <c r="D3879" s="197"/>
    </row>
    <row r="3880" spans="4:4" x14ac:dyDescent="0.2">
      <c r="D3880" s="197"/>
    </row>
    <row r="3881" spans="4:4" x14ac:dyDescent="0.2">
      <c r="D3881" s="197"/>
    </row>
    <row r="3882" spans="4:4" x14ac:dyDescent="0.2">
      <c r="D3882" s="197"/>
    </row>
    <row r="3883" spans="4:4" x14ac:dyDescent="0.2">
      <c r="D3883" s="197"/>
    </row>
    <row r="3884" spans="4:4" x14ac:dyDescent="0.2">
      <c r="D3884" s="197"/>
    </row>
    <row r="3885" spans="4:4" x14ac:dyDescent="0.2">
      <c r="D3885" s="197"/>
    </row>
    <row r="3886" spans="4:4" x14ac:dyDescent="0.2">
      <c r="D3886" s="197"/>
    </row>
    <row r="3887" spans="4:4" x14ac:dyDescent="0.2">
      <c r="D3887" s="197"/>
    </row>
    <row r="3888" spans="4:4" x14ac:dyDescent="0.2">
      <c r="D3888" s="197"/>
    </row>
    <row r="3889" spans="4:4" x14ac:dyDescent="0.2">
      <c r="D3889" s="197"/>
    </row>
    <row r="3890" spans="4:4" x14ac:dyDescent="0.2">
      <c r="D3890" s="197"/>
    </row>
    <row r="3891" spans="4:4" x14ac:dyDescent="0.2">
      <c r="D3891" s="197"/>
    </row>
    <row r="3892" spans="4:4" x14ac:dyDescent="0.2">
      <c r="D3892" s="197"/>
    </row>
    <row r="3893" spans="4:4" x14ac:dyDescent="0.2">
      <c r="D3893" s="197"/>
    </row>
    <row r="3894" spans="4:4" x14ac:dyDescent="0.2">
      <c r="D3894" s="197"/>
    </row>
    <row r="3895" spans="4:4" x14ac:dyDescent="0.2">
      <c r="D3895" s="197"/>
    </row>
    <row r="3896" spans="4:4" x14ac:dyDescent="0.2">
      <c r="D3896" s="197"/>
    </row>
    <row r="3897" spans="4:4" x14ac:dyDescent="0.2">
      <c r="D3897" s="197"/>
    </row>
    <row r="3898" spans="4:4" x14ac:dyDescent="0.2">
      <c r="D3898" s="197"/>
    </row>
    <row r="3899" spans="4:4" x14ac:dyDescent="0.2">
      <c r="D3899" s="197"/>
    </row>
    <row r="3900" spans="4:4" x14ac:dyDescent="0.2">
      <c r="D3900" s="197"/>
    </row>
    <row r="3901" spans="4:4" x14ac:dyDescent="0.2">
      <c r="D3901" s="197"/>
    </row>
    <row r="3902" spans="4:4" x14ac:dyDescent="0.2">
      <c r="D3902" s="197"/>
    </row>
    <row r="3903" spans="4:4" x14ac:dyDescent="0.2">
      <c r="D3903" s="197"/>
    </row>
    <row r="3904" spans="4:4" x14ac:dyDescent="0.2">
      <c r="D3904" s="197"/>
    </row>
    <row r="3905" spans="4:4" x14ac:dyDescent="0.2">
      <c r="D3905" s="197"/>
    </row>
    <row r="3906" spans="4:4" x14ac:dyDescent="0.2">
      <c r="D3906" s="197"/>
    </row>
    <row r="3907" spans="4:4" x14ac:dyDescent="0.2">
      <c r="D3907" s="197"/>
    </row>
    <row r="3908" spans="4:4" x14ac:dyDescent="0.2">
      <c r="D3908" s="197"/>
    </row>
    <row r="3909" spans="4:4" x14ac:dyDescent="0.2">
      <c r="D3909" s="197"/>
    </row>
    <row r="3910" spans="4:4" x14ac:dyDescent="0.2">
      <c r="D3910" s="197"/>
    </row>
    <row r="3911" spans="4:4" x14ac:dyDescent="0.2">
      <c r="D3911" s="197"/>
    </row>
    <row r="3912" spans="4:4" x14ac:dyDescent="0.2">
      <c r="D3912" s="197"/>
    </row>
    <row r="3913" spans="4:4" x14ac:dyDescent="0.2">
      <c r="D3913" s="197"/>
    </row>
    <row r="3914" spans="4:4" x14ac:dyDescent="0.2">
      <c r="D3914" s="197"/>
    </row>
    <row r="3915" spans="4:4" x14ac:dyDescent="0.2">
      <c r="D3915" s="197"/>
    </row>
    <row r="3916" spans="4:4" x14ac:dyDescent="0.2">
      <c r="D3916" s="197"/>
    </row>
    <row r="3917" spans="4:4" x14ac:dyDescent="0.2">
      <c r="D3917" s="197"/>
    </row>
    <row r="3918" spans="4:4" x14ac:dyDescent="0.2">
      <c r="D3918" s="197"/>
    </row>
    <row r="3919" spans="4:4" x14ac:dyDescent="0.2">
      <c r="D3919" s="197"/>
    </row>
    <row r="3920" spans="4:4" x14ac:dyDescent="0.2">
      <c r="D3920" s="197"/>
    </row>
    <row r="3921" spans="4:4" x14ac:dyDescent="0.2">
      <c r="D3921" s="197"/>
    </row>
    <row r="3922" spans="4:4" x14ac:dyDescent="0.2">
      <c r="D3922" s="197"/>
    </row>
    <row r="3923" spans="4:4" x14ac:dyDescent="0.2">
      <c r="D3923" s="197"/>
    </row>
    <row r="3924" spans="4:4" x14ac:dyDescent="0.2">
      <c r="D3924" s="197"/>
    </row>
    <row r="3925" spans="4:4" x14ac:dyDescent="0.2">
      <c r="D3925" s="197"/>
    </row>
    <row r="3926" spans="4:4" x14ac:dyDescent="0.2">
      <c r="D3926" s="197"/>
    </row>
    <row r="3927" spans="4:4" x14ac:dyDescent="0.2">
      <c r="D3927" s="197"/>
    </row>
    <row r="3928" spans="4:4" x14ac:dyDescent="0.2">
      <c r="D3928" s="197"/>
    </row>
    <row r="3929" spans="4:4" x14ac:dyDescent="0.2">
      <c r="D3929" s="197"/>
    </row>
    <row r="3930" spans="4:4" x14ac:dyDescent="0.2">
      <c r="D3930" s="197"/>
    </row>
    <row r="3931" spans="4:4" x14ac:dyDescent="0.2">
      <c r="D3931" s="197"/>
    </row>
    <row r="3932" spans="4:4" x14ac:dyDescent="0.2">
      <c r="D3932" s="197"/>
    </row>
    <row r="3933" spans="4:4" x14ac:dyDescent="0.2">
      <c r="D3933" s="197"/>
    </row>
    <row r="3934" spans="4:4" x14ac:dyDescent="0.2">
      <c r="D3934" s="197"/>
    </row>
    <row r="3935" spans="4:4" x14ac:dyDescent="0.2">
      <c r="D3935" s="197"/>
    </row>
    <row r="3936" spans="4:4" x14ac:dyDescent="0.2">
      <c r="D3936" s="197"/>
    </row>
    <row r="3937" spans="4:4" x14ac:dyDescent="0.2">
      <c r="D3937" s="197"/>
    </row>
    <row r="3938" spans="4:4" x14ac:dyDescent="0.2">
      <c r="D3938" s="197"/>
    </row>
    <row r="3939" spans="4:4" x14ac:dyDescent="0.2">
      <c r="D3939" s="197"/>
    </row>
    <row r="3940" spans="4:4" x14ac:dyDescent="0.2">
      <c r="D3940" s="197"/>
    </row>
    <row r="3941" spans="4:4" x14ac:dyDescent="0.2">
      <c r="D3941" s="197"/>
    </row>
    <row r="3942" spans="4:4" x14ac:dyDescent="0.2">
      <c r="D3942" s="197"/>
    </row>
    <row r="3943" spans="4:4" x14ac:dyDescent="0.2">
      <c r="D3943" s="197"/>
    </row>
    <row r="3944" spans="4:4" x14ac:dyDescent="0.2">
      <c r="D3944" s="197"/>
    </row>
    <row r="3945" spans="4:4" x14ac:dyDescent="0.2">
      <c r="D3945" s="197"/>
    </row>
    <row r="3946" spans="4:4" x14ac:dyDescent="0.2">
      <c r="D3946" s="197"/>
    </row>
    <row r="3947" spans="4:4" x14ac:dyDescent="0.2">
      <c r="D3947" s="197"/>
    </row>
    <row r="3948" spans="4:4" x14ac:dyDescent="0.2">
      <c r="D3948" s="197"/>
    </row>
    <row r="3949" spans="4:4" x14ac:dyDescent="0.2">
      <c r="D3949" s="197"/>
    </row>
    <row r="3950" spans="4:4" x14ac:dyDescent="0.2">
      <c r="D3950" s="197"/>
    </row>
    <row r="3951" spans="4:4" x14ac:dyDescent="0.2">
      <c r="D3951" s="197"/>
    </row>
    <row r="3952" spans="4:4" x14ac:dyDescent="0.2">
      <c r="D3952" s="197"/>
    </row>
    <row r="3953" spans="4:4" x14ac:dyDescent="0.2">
      <c r="D3953" s="197"/>
    </row>
    <row r="3954" spans="4:4" x14ac:dyDescent="0.2">
      <c r="D3954" s="197"/>
    </row>
    <row r="3955" spans="4:4" x14ac:dyDescent="0.2">
      <c r="D3955" s="197"/>
    </row>
    <row r="3956" spans="4:4" x14ac:dyDescent="0.2">
      <c r="D3956" s="197"/>
    </row>
    <row r="3957" spans="4:4" x14ac:dyDescent="0.2">
      <c r="D3957" s="197"/>
    </row>
    <row r="3958" spans="4:4" x14ac:dyDescent="0.2">
      <c r="D3958" s="197"/>
    </row>
    <row r="3959" spans="4:4" x14ac:dyDescent="0.2">
      <c r="D3959" s="197"/>
    </row>
    <row r="3960" spans="4:4" x14ac:dyDescent="0.2">
      <c r="D3960" s="197"/>
    </row>
    <row r="3961" spans="4:4" x14ac:dyDescent="0.2">
      <c r="D3961" s="197"/>
    </row>
    <row r="3962" spans="4:4" x14ac:dyDescent="0.2">
      <c r="D3962" s="197"/>
    </row>
    <row r="3963" spans="4:4" x14ac:dyDescent="0.2">
      <c r="D3963" s="197"/>
    </row>
    <row r="3964" spans="4:4" x14ac:dyDescent="0.2">
      <c r="D3964" s="197"/>
    </row>
    <row r="3965" spans="4:4" x14ac:dyDescent="0.2">
      <c r="D3965" s="197"/>
    </row>
    <row r="3966" spans="4:4" x14ac:dyDescent="0.2">
      <c r="D3966" s="197"/>
    </row>
    <row r="3967" spans="4:4" x14ac:dyDescent="0.2">
      <c r="D3967" s="197"/>
    </row>
    <row r="3968" spans="4:4" x14ac:dyDescent="0.2">
      <c r="D3968" s="197"/>
    </row>
    <row r="3969" spans="4:4" x14ac:dyDescent="0.2">
      <c r="D3969" s="197"/>
    </row>
    <row r="3970" spans="4:4" x14ac:dyDescent="0.2">
      <c r="D3970" s="197"/>
    </row>
    <row r="3971" spans="4:4" x14ac:dyDescent="0.2">
      <c r="D3971" s="197"/>
    </row>
    <row r="3972" spans="4:4" x14ac:dyDescent="0.2">
      <c r="D3972" s="197"/>
    </row>
    <row r="3973" spans="4:4" x14ac:dyDescent="0.2">
      <c r="D3973" s="197"/>
    </row>
    <row r="3974" spans="4:4" x14ac:dyDescent="0.2">
      <c r="D3974" s="197"/>
    </row>
    <row r="3975" spans="4:4" x14ac:dyDescent="0.2">
      <c r="D3975" s="197"/>
    </row>
    <row r="3976" spans="4:4" x14ac:dyDescent="0.2">
      <c r="D3976" s="197"/>
    </row>
    <row r="3977" spans="4:4" x14ac:dyDescent="0.2">
      <c r="D3977" s="197"/>
    </row>
    <row r="3978" spans="4:4" x14ac:dyDescent="0.2">
      <c r="D3978" s="197"/>
    </row>
    <row r="3979" spans="4:4" x14ac:dyDescent="0.2">
      <c r="D3979" s="197"/>
    </row>
    <row r="3980" spans="4:4" x14ac:dyDescent="0.2">
      <c r="D3980" s="197"/>
    </row>
    <row r="3981" spans="4:4" x14ac:dyDescent="0.2">
      <c r="D3981" s="197"/>
    </row>
    <row r="3982" spans="4:4" x14ac:dyDescent="0.2">
      <c r="D3982" s="197"/>
    </row>
    <row r="3983" spans="4:4" x14ac:dyDescent="0.2">
      <c r="D3983" s="197"/>
    </row>
    <row r="3984" spans="4:4" x14ac:dyDescent="0.2">
      <c r="D3984" s="197"/>
    </row>
    <row r="3985" spans="4:4" x14ac:dyDescent="0.2">
      <c r="D3985" s="197"/>
    </row>
    <row r="3986" spans="4:4" x14ac:dyDescent="0.2">
      <c r="D3986" s="197"/>
    </row>
    <row r="3987" spans="4:4" x14ac:dyDescent="0.2">
      <c r="D3987" s="197"/>
    </row>
    <row r="3988" spans="4:4" x14ac:dyDescent="0.2">
      <c r="D3988" s="197"/>
    </row>
    <row r="3989" spans="4:4" x14ac:dyDescent="0.2">
      <c r="D3989" s="197"/>
    </row>
    <row r="3990" spans="4:4" x14ac:dyDescent="0.2">
      <c r="D3990" s="197"/>
    </row>
    <row r="3991" spans="4:4" x14ac:dyDescent="0.2">
      <c r="D3991" s="197"/>
    </row>
    <row r="3992" spans="4:4" x14ac:dyDescent="0.2">
      <c r="D3992" s="197"/>
    </row>
    <row r="3993" spans="4:4" x14ac:dyDescent="0.2">
      <c r="D3993" s="197"/>
    </row>
    <row r="3994" spans="4:4" x14ac:dyDescent="0.2">
      <c r="D3994" s="197"/>
    </row>
    <row r="3995" spans="4:4" x14ac:dyDescent="0.2">
      <c r="D3995" s="197"/>
    </row>
    <row r="3996" spans="4:4" x14ac:dyDescent="0.2">
      <c r="D3996" s="197"/>
    </row>
    <row r="3997" spans="4:4" x14ac:dyDescent="0.2">
      <c r="D3997" s="197"/>
    </row>
    <row r="3998" spans="4:4" x14ac:dyDescent="0.2">
      <c r="D3998" s="197"/>
    </row>
    <row r="3999" spans="4:4" x14ac:dyDescent="0.2">
      <c r="D3999" s="197"/>
    </row>
    <row r="4000" spans="4:4" x14ac:dyDescent="0.2">
      <c r="D4000" s="197"/>
    </row>
    <row r="4001" spans="4:4" x14ac:dyDescent="0.2">
      <c r="D4001" s="197"/>
    </row>
    <row r="4002" spans="4:4" x14ac:dyDescent="0.2">
      <c r="D4002" s="197"/>
    </row>
    <row r="4003" spans="4:4" x14ac:dyDescent="0.2">
      <c r="D4003" s="197"/>
    </row>
    <row r="4004" spans="4:4" x14ac:dyDescent="0.2">
      <c r="D4004" s="197"/>
    </row>
    <row r="4005" spans="4:4" x14ac:dyDescent="0.2">
      <c r="D4005" s="197"/>
    </row>
    <row r="4006" spans="4:4" x14ac:dyDescent="0.2">
      <c r="D4006" s="197"/>
    </row>
    <row r="4007" spans="4:4" x14ac:dyDescent="0.2">
      <c r="D4007" s="197"/>
    </row>
    <row r="4008" spans="4:4" x14ac:dyDescent="0.2">
      <c r="D4008" s="197"/>
    </row>
    <row r="4009" spans="4:4" x14ac:dyDescent="0.2">
      <c r="D4009" s="197"/>
    </row>
    <row r="4010" spans="4:4" x14ac:dyDescent="0.2">
      <c r="D4010" s="197"/>
    </row>
    <row r="4011" spans="4:4" x14ac:dyDescent="0.2">
      <c r="D4011" s="197"/>
    </row>
    <row r="4012" spans="4:4" x14ac:dyDescent="0.2">
      <c r="D4012" s="197"/>
    </row>
    <row r="4013" spans="4:4" x14ac:dyDescent="0.2">
      <c r="D4013" s="197"/>
    </row>
    <row r="4014" spans="4:4" x14ac:dyDescent="0.2">
      <c r="D4014" s="197"/>
    </row>
    <row r="4015" spans="4:4" x14ac:dyDescent="0.2">
      <c r="D4015" s="197"/>
    </row>
    <row r="4016" spans="4:4" x14ac:dyDescent="0.2">
      <c r="D4016" s="197"/>
    </row>
    <row r="4017" spans="4:4" x14ac:dyDescent="0.2">
      <c r="D4017" s="197"/>
    </row>
    <row r="4018" spans="4:4" x14ac:dyDescent="0.2">
      <c r="D4018" s="197"/>
    </row>
    <row r="4019" spans="4:4" x14ac:dyDescent="0.2">
      <c r="D4019" s="197"/>
    </row>
    <row r="4020" spans="4:4" x14ac:dyDescent="0.2">
      <c r="D4020" s="197"/>
    </row>
    <row r="4021" spans="4:4" x14ac:dyDescent="0.2">
      <c r="D4021" s="197"/>
    </row>
    <row r="4022" spans="4:4" x14ac:dyDescent="0.2">
      <c r="D4022" s="197"/>
    </row>
    <row r="4023" spans="4:4" x14ac:dyDescent="0.2">
      <c r="D4023" s="197"/>
    </row>
    <row r="4024" spans="4:4" x14ac:dyDescent="0.2">
      <c r="D4024" s="197"/>
    </row>
    <row r="4025" spans="4:4" x14ac:dyDescent="0.2">
      <c r="D4025" s="197"/>
    </row>
    <row r="4026" spans="4:4" x14ac:dyDescent="0.2">
      <c r="D4026" s="197"/>
    </row>
    <row r="4027" spans="4:4" x14ac:dyDescent="0.2">
      <c r="D4027" s="197"/>
    </row>
    <row r="4028" spans="4:4" x14ac:dyDescent="0.2">
      <c r="D4028" s="197"/>
    </row>
    <row r="4029" spans="4:4" x14ac:dyDescent="0.2">
      <c r="D4029" s="197"/>
    </row>
    <row r="4030" spans="4:4" x14ac:dyDescent="0.2">
      <c r="D4030" s="197"/>
    </row>
    <row r="4031" spans="4:4" x14ac:dyDescent="0.2">
      <c r="D4031" s="197"/>
    </row>
    <row r="4032" spans="4:4" x14ac:dyDescent="0.2">
      <c r="D4032" s="197"/>
    </row>
    <row r="4033" spans="4:4" x14ac:dyDescent="0.2">
      <c r="D4033" s="197"/>
    </row>
    <row r="4034" spans="4:4" x14ac:dyDescent="0.2">
      <c r="D4034" s="197"/>
    </row>
    <row r="4035" spans="4:4" x14ac:dyDescent="0.2">
      <c r="D4035" s="197"/>
    </row>
    <row r="4036" spans="4:4" x14ac:dyDescent="0.2">
      <c r="D4036" s="197"/>
    </row>
    <row r="4037" spans="4:4" x14ac:dyDescent="0.2">
      <c r="D4037" s="197"/>
    </row>
    <row r="4038" spans="4:4" x14ac:dyDescent="0.2">
      <c r="D4038" s="197"/>
    </row>
    <row r="4039" spans="4:4" x14ac:dyDescent="0.2">
      <c r="D4039" s="197"/>
    </row>
    <row r="4040" spans="4:4" x14ac:dyDescent="0.2">
      <c r="D4040" s="197"/>
    </row>
    <row r="4041" spans="4:4" x14ac:dyDescent="0.2">
      <c r="D4041" s="197"/>
    </row>
    <row r="4042" spans="4:4" x14ac:dyDescent="0.2">
      <c r="D4042" s="197"/>
    </row>
    <row r="4043" spans="4:4" x14ac:dyDescent="0.2">
      <c r="D4043" s="197"/>
    </row>
    <row r="4044" spans="4:4" x14ac:dyDescent="0.2">
      <c r="D4044" s="197"/>
    </row>
    <row r="4045" spans="4:4" x14ac:dyDescent="0.2">
      <c r="D4045" s="197"/>
    </row>
    <row r="4046" spans="4:4" x14ac:dyDescent="0.2">
      <c r="D4046" s="197"/>
    </row>
    <row r="4047" spans="4:4" x14ac:dyDescent="0.2">
      <c r="D4047" s="197"/>
    </row>
    <row r="4048" spans="4:4" x14ac:dyDescent="0.2">
      <c r="D4048" s="197"/>
    </row>
    <row r="4049" spans="4:4" x14ac:dyDescent="0.2">
      <c r="D4049" s="197"/>
    </row>
    <row r="4050" spans="4:4" x14ac:dyDescent="0.2">
      <c r="D4050" s="197"/>
    </row>
    <row r="4051" spans="4:4" x14ac:dyDescent="0.2">
      <c r="D4051" s="197"/>
    </row>
    <row r="4052" spans="4:4" x14ac:dyDescent="0.2">
      <c r="D4052" s="197"/>
    </row>
    <row r="4053" spans="4:4" x14ac:dyDescent="0.2">
      <c r="D4053" s="197"/>
    </row>
    <row r="4054" spans="4:4" x14ac:dyDescent="0.2">
      <c r="D4054" s="197"/>
    </row>
    <row r="4055" spans="4:4" x14ac:dyDescent="0.2">
      <c r="D4055" s="197"/>
    </row>
    <row r="4056" spans="4:4" x14ac:dyDescent="0.2">
      <c r="D4056" s="197"/>
    </row>
    <row r="4057" spans="4:4" x14ac:dyDescent="0.2">
      <c r="D4057" s="197"/>
    </row>
    <row r="4058" spans="4:4" x14ac:dyDescent="0.2">
      <c r="D4058" s="197"/>
    </row>
    <row r="4059" spans="4:4" x14ac:dyDescent="0.2">
      <c r="D4059" s="197"/>
    </row>
    <row r="4060" spans="4:4" x14ac:dyDescent="0.2">
      <c r="D4060" s="197"/>
    </row>
    <row r="4061" spans="4:4" x14ac:dyDescent="0.2">
      <c r="D4061" s="197"/>
    </row>
    <row r="4062" spans="4:4" x14ac:dyDescent="0.2">
      <c r="D4062" s="197"/>
    </row>
    <row r="4063" spans="4:4" x14ac:dyDescent="0.2">
      <c r="D4063" s="197"/>
    </row>
    <row r="4064" spans="4:4" x14ac:dyDescent="0.2">
      <c r="D4064" s="197"/>
    </row>
    <row r="4065" spans="4:4" x14ac:dyDescent="0.2">
      <c r="D4065" s="197"/>
    </row>
    <row r="4066" spans="4:4" x14ac:dyDescent="0.2">
      <c r="D4066" s="197"/>
    </row>
    <row r="4067" spans="4:4" x14ac:dyDescent="0.2">
      <c r="D4067" s="197"/>
    </row>
    <row r="4068" spans="4:4" x14ac:dyDescent="0.2">
      <c r="D4068" s="197"/>
    </row>
    <row r="4069" spans="4:4" x14ac:dyDescent="0.2">
      <c r="D4069" s="197"/>
    </row>
    <row r="4070" spans="4:4" x14ac:dyDescent="0.2">
      <c r="D4070" s="197"/>
    </row>
    <row r="4071" spans="4:4" x14ac:dyDescent="0.2">
      <c r="D4071" s="197"/>
    </row>
    <row r="4072" spans="4:4" x14ac:dyDescent="0.2">
      <c r="D4072" s="197"/>
    </row>
    <row r="4073" spans="4:4" x14ac:dyDescent="0.2">
      <c r="D4073" s="197"/>
    </row>
    <row r="4074" spans="4:4" x14ac:dyDescent="0.2">
      <c r="D4074" s="197"/>
    </row>
    <row r="4075" spans="4:4" x14ac:dyDescent="0.2">
      <c r="D4075" s="197"/>
    </row>
    <row r="4076" spans="4:4" x14ac:dyDescent="0.2">
      <c r="D4076" s="197"/>
    </row>
    <row r="4077" spans="4:4" x14ac:dyDescent="0.2">
      <c r="D4077" s="197"/>
    </row>
    <row r="4078" spans="4:4" x14ac:dyDescent="0.2">
      <c r="D4078" s="197"/>
    </row>
    <row r="4079" spans="4:4" x14ac:dyDescent="0.2">
      <c r="D4079" s="197"/>
    </row>
    <row r="4080" spans="4:4" x14ac:dyDescent="0.2">
      <c r="D4080" s="197"/>
    </row>
    <row r="4081" spans="4:4" x14ac:dyDescent="0.2">
      <c r="D4081" s="197"/>
    </row>
    <row r="4082" spans="4:4" x14ac:dyDescent="0.2">
      <c r="D4082" s="197"/>
    </row>
    <row r="4083" spans="4:4" x14ac:dyDescent="0.2">
      <c r="D4083" s="197"/>
    </row>
    <row r="4084" spans="4:4" x14ac:dyDescent="0.2">
      <c r="D4084" s="197"/>
    </row>
    <row r="4085" spans="4:4" x14ac:dyDescent="0.2">
      <c r="D4085" s="197"/>
    </row>
    <row r="4086" spans="4:4" x14ac:dyDescent="0.2">
      <c r="D4086" s="197"/>
    </row>
    <row r="4087" spans="4:4" x14ac:dyDescent="0.2">
      <c r="D4087" s="197"/>
    </row>
    <row r="4088" spans="4:4" x14ac:dyDescent="0.2">
      <c r="D4088" s="197"/>
    </row>
    <row r="4089" spans="4:4" x14ac:dyDescent="0.2">
      <c r="D4089" s="197"/>
    </row>
    <row r="4090" spans="4:4" x14ac:dyDescent="0.2">
      <c r="D4090" s="197"/>
    </row>
    <row r="4091" spans="4:4" x14ac:dyDescent="0.2">
      <c r="D4091" s="197"/>
    </row>
    <row r="4092" spans="4:4" x14ac:dyDescent="0.2">
      <c r="D4092" s="197"/>
    </row>
    <row r="4093" spans="4:4" x14ac:dyDescent="0.2">
      <c r="D4093" s="197"/>
    </row>
    <row r="4094" spans="4:4" x14ac:dyDescent="0.2">
      <c r="D4094" s="197"/>
    </row>
    <row r="4095" spans="4:4" x14ac:dyDescent="0.2">
      <c r="D4095" s="197"/>
    </row>
    <row r="4096" spans="4:4" x14ac:dyDescent="0.2">
      <c r="D4096" s="197"/>
    </row>
    <row r="4097" spans="4:4" x14ac:dyDescent="0.2">
      <c r="D4097" s="197"/>
    </row>
    <row r="4098" spans="4:4" x14ac:dyDescent="0.2">
      <c r="D4098" s="197"/>
    </row>
    <row r="4099" spans="4:4" x14ac:dyDescent="0.2">
      <c r="D4099" s="197"/>
    </row>
    <row r="4100" spans="4:4" x14ac:dyDescent="0.2">
      <c r="D4100" s="197"/>
    </row>
    <row r="4101" spans="4:4" x14ac:dyDescent="0.2">
      <c r="D4101" s="197"/>
    </row>
    <row r="4102" spans="4:4" x14ac:dyDescent="0.2">
      <c r="D4102" s="197"/>
    </row>
    <row r="4103" spans="4:4" x14ac:dyDescent="0.2">
      <c r="D4103" s="197"/>
    </row>
    <row r="4104" spans="4:4" x14ac:dyDescent="0.2">
      <c r="D4104" s="197"/>
    </row>
    <row r="4105" spans="4:4" x14ac:dyDescent="0.2">
      <c r="D4105" s="197"/>
    </row>
    <row r="4106" spans="4:4" x14ac:dyDescent="0.2">
      <c r="D4106" s="197"/>
    </row>
    <row r="4107" spans="4:4" x14ac:dyDescent="0.2">
      <c r="D4107" s="197"/>
    </row>
    <row r="4108" spans="4:4" x14ac:dyDescent="0.2">
      <c r="D4108" s="197"/>
    </row>
    <row r="4109" spans="4:4" x14ac:dyDescent="0.2">
      <c r="D4109" s="197"/>
    </row>
    <row r="4110" spans="4:4" x14ac:dyDescent="0.2">
      <c r="D4110" s="197"/>
    </row>
    <row r="4111" spans="4:4" x14ac:dyDescent="0.2">
      <c r="D4111" s="197"/>
    </row>
    <row r="4112" spans="4:4" x14ac:dyDescent="0.2">
      <c r="D4112" s="197"/>
    </row>
    <row r="4113" spans="4:4" x14ac:dyDescent="0.2">
      <c r="D4113" s="197"/>
    </row>
    <row r="4114" spans="4:4" x14ac:dyDescent="0.2">
      <c r="D4114" s="197"/>
    </row>
    <row r="4115" spans="4:4" x14ac:dyDescent="0.2">
      <c r="D4115" s="197"/>
    </row>
    <row r="4116" spans="4:4" x14ac:dyDescent="0.2">
      <c r="D4116" s="197"/>
    </row>
    <row r="4117" spans="4:4" x14ac:dyDescent="0.2">
      <c r="D4117" s="197"/>
    </row>
    <row r="4118" spans="4:4" x14ac:dyDescent="0.2">
      <c r="D4118" s="197"/>
    </row>
    <row r="4119" spans="4:4" x14ac:dyDescent="0.2">
      <c r="D4119" s="197"/>
    </row>
    <row r="4120" spans="4:4" x14ac:dyDescent="0.2">
      <c r="D4120" s="197"/>
    </row>
    <row r="4121" spans="4:4" x14ac:dyDescent="0.2">
      <c r="D4121" s="197"/>
    </row>
    <row r="4122" spans="4:4" x14ac:dyDescent="0.2">
      <c r="D4122" s="197"/>
    </row>
    <row r="4123" spans="4:4" x14ac:dyDescent="0.2">
      <c r="D4123" s="197"/>
    </row>
    <row r="4124" spans="4:4" x14ac:dyDescent="0.2">
      <c r="D4124" s="197"/>
    </row>
    <row r="4125" spans="4:4" x14ac:dyDescent="0.2">
      <c r="D4125" s="197"/>
    </row>
    <row r="4126" spans="4:4" x14ac:dyDescent="0.2">
      <c r="D4126" s="197"/>
    </row>
    <row r="4127" spans="4:4" x14ac:dyDescent="0.2">
      <c r="D4127" s="197"/>
    </row>
    <row r="4128" spans="4:4" x14ac:dyDescent="0.2">
      <c r="D4128" s="197"/>
    </row>
    <row r="4129" spans="4:4" x14ac:dyDescent="0.2">
      <c r="D4129" s="197"/>
    </row>
    <row r="4130" spans="4:4" x14ac:dyDescent="0.2">
      <c r="D4130" s="197"/>
    </row>
    <row r="4131" spans="4:4" x14ac:dyDescent="0.2">
      <c r="D4131" s="197"/>
    </row>
    <row r="4132" spans="4:4" x14ac:dyDescent="0.2">
      <c r="D4132" s="197"/>
    </row>
    <row r="4133" spans="4:4" x14ac:dyDescent="0.2">
      <c r="D4133" s="197"/>
    </row>
    <row r="4134" spans="4:4" x14ac:dyDescent="0.2">
      <c r="D4134" s="197"/>
    </row>
    <row r="4135" spans="4:4" x14ac:dyDescent="0.2">
      <c r="D4135" s="197"/>
    </row>
    <row r="4136" spans="4:4" x14ac:dyDescent="0.2">
      <c r="D4136" s="197"/>
    </row>
    <row r="4137" spans="4:4" x14ac:dyDescent="0.2">
      <c r="D4137" s="197"/>
    </row>
    <row r="4138" spans="4:4" x14ac:dyDescent="0.2">
      <c r="D4138" s="197"/>
    </row>
    <row r="4139" spans="4:4" x14ac:dyDescent="0.2">
      <c r="D4139" s="197"/>
    </row>
    <row r="4140" spans="4:4" x14ac:dyDescent="0.2">
      <c r="D4140" s="197"/>
    </row>
    <row r="4141" spans="4:4" x14ac:dyDescent="0.2">
      <c r="D4141" s="197"/>
    </row>
    <row r="4142" spans="4:4" x14ac:dyDescent="0.2">
      <c r="D4142" s="197"/>
    </row>
    <row r="4143" spans="4:4" x14ac:dyDescent="0.2">
      <c r="D4143" s="197"/>
    </row>
    <row r="4144" spans="4:4" x14ac:dyDescent="0.2">
      <c r="D4144" s="197"/>
    </row>
    <row r="4145" spans="4:4" x14ac:dyDescent="0.2">
      <c r="D4145" s="197"/>
    </row>
    <row r="4146" spans="4:4" x14ac:dyDescent="0.2">
      <c r="D4146" s="197"/>
    </row>
    <row r="4147" spans="4:4" x14ac:dyDescent="0.2">
      <c r="D4147" s="197"/>
    </row>
    <row r="4148" spans="4:4" x14ac:dyDescent="0.2">
      <c r="D4148" s="197"/>
    </row>
    <row r="4149" spans="4:4" x14ac:dyDescent="0.2">
      <c r="D4149" s="197"/>
    </row>
    <row r="4150" spans="4:4" x14ac:dyDescent="0.2">
      <c r="D4150" s="197"/>
    </row>
    <row r="4151" spans="4:4" x14ac:dyDescent="0.2">
      <c r="D4151" s="197"/>
    </row>
    <row r="4152" spans="4:4" x14ac:dyDescent="0.2">
      <c r="D4152" s="197"/>
    </row>
    <row r="4153" spans="4:4" x14ac:dyDescent="0.2">
      <c r="D4153" s="197"/>
    </row>
    <row r="4154" spans="4:4" x14ac:dyDescent="0.2">
      <c r="D4154" s="197"/>
    </row>
    <row r="4155" spans="4:4" x14ac:dyDescent="0.2">
      <c r="D4155" s="197"/>
    </row>
    <row r="4156" spans="4:4" x14ac:dyDescent="0.2">
      <c r="D4156" s="197"/>
    </row>
    <row r="4157" spans="4:4" x14ac:dyDescent="0.2">
      <c r="D4157" s="197"/>
    </row>
    <row r="4158" spans="4:4" x14ac:dyDescent="0.2">
      <c r="D4158" s="197"/>
    </row>
    <row r="4159" spans="4:4" x14ac:dyDescent="0.2">
      <c r="D4159" s="197"/>
    </row>
    <row r="4160" spans="4:4" x14ac:dyDescent="0.2">
      <c r="D4160" s="197"/>
    </row>
    <row r="4161" spans="4:4" x14ac:dyDescent="0.2">
      <c r="D4161" s="197"/>
    </row>
    <row r="4162" spans="4:4" x14ac:dyDescent="0.2">
      <c r="D4162" s="197"/>
    </row>
    <row r="4163" spans="4:4" x14ac:dyDescent="0.2">
      <c r="D4163" s="197"/>
    </row>
    <row r="4164" spans="4:4" x14ac:dyDescent="0.2">
      <c r="D4164" s="197"/>
    </row>
    <row r="4165" spans="4:4" x14ac:dyDescent="0.2">
      <c r="D4165" s="197"/>
    </row>
    <row r="4166" spans="4:4" x14ac:dyDescent="0.2">
      <c r="D4166" s="197"/>
    </row>
    <row r="4167" spans="4:4" x14ac:dyDescent="0.2">
      <c r="D4167" s="197"/>
    </row>
    <row r="4168" spans="4:4" x14ac:dyDescent="0.2">
      <c r="D4168" s="197"/>
    </row>
    <row r="4169" spans="4:4" x14ac:dyDescent="0.2">
      <c r="D4169" s="197"/>
    </row>
    <row r="4170" spans="4:4" x14ac:dyDescent="0.2">
      <c r="D4170" s="197"/>
    </row>
    <row r="4171" spans="4:4" x14ac:dyDescent="0.2">
      <c r="D4171" s="197"/>
    </row>
    <row r="4172" spans="4:4" x14ac:dyDescent="0.2">
      <c r="D4172" s="197"/>
    </row>
    <row r="4173" spans="4:4" x14ac:dyDescent="0.2">
      <c r="D4173" s="197"/>
    </row>
    <row r="4174" spans="4:4" x14ac:dyDescent="0.2">
      <c r="D4174" s="197"/>
    </row>
    <row r="4175" spans="4:4" x14ac:dyDescent="0.2">
      <c r="D4175" s="197"/>
    </row>
    <row r="4176" spans="4:4" x14ac:dyDescent="0.2">
      <c r="D4176" s="197"/>
    </row>
    <row r="4177" spans="4:4" x14ac:dyDescent="0.2">
      <c r="D4177" s="197"/>
    </row>
    <row r="4178" spans="4:4" x14ac:dyDescent="0.2">
      <c r="D4178" s="197"/>
    </row>
    <row r="4179" spans="4:4" x14ac:dyDescent="0.2">
      <c r="D4179" s="197"/>
    </row>
    <row r="4180" spans="4:4" x14ac:dyDescent="0.2">
      <c r="D4180" s="197"/>
    </row>
    <row r="4181" spans="4:4" x14ac:dyDescent="0.2">
      <c r="D4181" s="197"/>
    </row>
    <row r="4182" spans="4:4" x14ac:dyDescent="0.2">
      <c r="D4182" s="197"/>
    </row>
    <row r="4183" spans="4:4" x14ac:dyDescent="0.2">
      <c r="D4183" s="197"/>
    </row>
    <row r="4184" spans="4:4" x14ac:dyDescent="0.2">
      <c r="D4184" s="197"/>
    </row>
    <row r="4185" spans="4:4" x14ac:dyDescent="0.2">
      <c r="D4185" s="197"/>
    </row>
    <row r="4186" spans="4:4" x14ac:dyDescent="0.2">
      <c r="D4186" s="197"/>
    </row>
    <row r="4187" spans="4:4" x14ac:dyDescent="0.2">
      <c r="D4187" s="197"/>
    </row>
    <row r="4188" spans="4:4" x14ac:dyDescent="0.2">
      <c r="D4188" s="197"/>
    </row>
    <row r="4189" spans="4:4" x14ac:dyDescent="0.2">
      <c r="D4189" s="197"/>
    </row>
    <row r="4190" spans="4:4" x14ac:dyDescent="0.2">
      <c r="D4190" s="197"/>
    </row>
    <row r="4191" spans="4:4" x14ac:dyDescent="0.2">
      <c r="D4191" s="197"/>
    </row>
    <row r="4192" spans="4:4" x14ac:dyDescent="0.2">
      <c r="D4192" s="197"/>
    </row>
    <row r="4193" spans="4:4" x14ac:dyDescent="0.2">
      <c r="D4193" s="197"/>
    </row>
    <row r="4194" spans="4:4" x14ac:dyDescent="0.2">
      <c r="D4194" s="197"/>
    </row>
    <row r="4195" spans="4:4" x14ac:dyDescent="0.2">
      <c r="D4195" s="197"/>
    </row>
    <row r="4196" spans="4:4" x14ac:dyDescent="0.2">
      <c r="D4196" s="197"/>
    </row>
    <row r="4197" spans="4:4" x14ac:dyDescent="0.2">
      <c r="D4197" s="197"/>
    </row>
    <row r="4198" spans="4:4" x14ac:dyDescent="0.2">
      <c r="D4198" s="197"/>
    </row>
    <row r="4199" spans="4:4" x14ac:dyDescent="0.2">
      <c r="D4199" s="197"/>
    </row>
    <row r="4200" spans="4:4" x14ac:dyDescent="0.2">
      <c r="D4200" s="197"/>
    </row>
    <row r="4201" spans="4:4" x14ac:dyDescent="0.2">
      <c r="D4201" s="197"/>
    </row>
    <row r="4202" spans="4:4" x14ac:dyDescent="0.2">
      <c r="D4202" s="197"/>
    </row>
    <row r="4203" spans="4:4" x14ac:dyDescent="0.2">
      <c r="D4203" s="197"/>
    </row>
    <row r="4204" spans="4:4" x14ac:dyDescent="0.2">
      <c r="D4204" s="197"/>
    </row>
    <row r="4205" spans="4:4" x14ac:dyDescent="0.2">
      <c r="D4205" s="197"/>
    </row>
    <row r="4206" spans="4:4" x14ac:dyDescent="0.2">
      <c r="D4206" s="197"/>
    </row>
    <row r="4207" spans="4:4" x14ac:dyDescent="0.2">
      <c r="D4207" s="197"/>
    </row>
    <row r="4208" spans="4:4" x14ac:dyDescent="0.2">
      <c r="D4208" s="197"/>
    </row>
    <row r="4209" spans="4:4" x14ac:dyDescent="0.2">
      <c r="D4209" s="197"/>
    </row>
    <row r="4210" spans="4:4" x14ac:dyDescent="0.2">
      <c r="D4210" s="197"/>
    </row>
    <row r="4211" spans="4:4" x14ac:dyDescent="0.2">
      <c r="D4211" s="197"/>
    </row>
    <row r="4212" spans="4:4" x14ac:dyDescent="0.2">
      <c r="D4212" s="197"/>
    </row>
    <row r="4213" spans="4:4" x14ac:dyDescent="0.2">
      <c r="D4213" s="197"/>
    </row>
    <row r="4214" spans="4:4" x14ac:dyDescent="0.2">
      <c r="D4214" s="197"/>
    </row>
    <row r="4215" spans="4:4" x14ac:dyDescent="0.2">
      <c r="D4215" s="197"/>
    </row>
    <row r="4216" spans="4:4" x14ac:dyDescent="0.2">
      <c r="D4216" s="197"/>
    </row>
    <row r="4217" spans="4:4" x14ac:dyDescent="0.2">
      <c r="D4217" s="197"/>
    </row>
    <row r="4218" spans="4:4" x14ac:dyDescent="0.2">
      <c r="D4218" s="197"/>
    </row>
    <row r="4219" spans="4:4" x14ac:dyDescent="0.2">
      <c r="D4219" s="197"/>
    </row>
    <row r="4220" spans="4:4" x14ac:dyDescent="0.2">
      <c r="D4220" s="197"/>
    </row>
    <row r="4221" spans="4:4" x14ac:dyDescent="0.2">
      <c r="D4221" s="197"/>
    </row>
    <row r="4222" spans="4:4" x14ac:dyDescent="0.2">
      <c r="D4222" s="197"/>
    </row>
    <row r="4223" spans="4:4" x14ac:dyDescent="0.2">
      <c r="D4223" s="197"/>
    </row>
    <row r="4224" spans="4:4" x14ac:dyDescent="0.2">
      <c r="D4224" s="197"/>
    </row>
    <row r="4225" spans="4:4" x14ac:dyDescent="0.2">
      <c r="D4225" s="197"/>
    </row>
    <row r="4226" spans="4:4" x14ac:dyDescent="0.2">
      <c r="D4226" s="197"/>
    </row>
    <row r="4227" spans="4:4" x14ac:dyDescent="0.2">
      <c r="D4227" s="197"/>
    </row>
    <row r="4228" spans="4:4" x14ac:dyDescent="0.2">
      <c r="D4228" s="197"/>
    </row>
    <row r="4229" spans="4:4" x14ac:dyDescent="0.2">
      <c r="D4229" s="197"/>
    </row>
    <row r="4230" spans="4:4" x14ac:dyDescent="0.2">
      <c r="D4230" s="197"/>
    </row>
    <row r="4231" spans="4:4" x14ac:dyDescent="0.2">
      <c r="D4231" s="197"/>
    </row>
    <row r="4232" spans="4:4" x14ac:dyDescent="0.2">
      <c r="D4232" s="197"/>
    </row>
    <row r="4233" spans="4:4" x14ac:dyDescent="0.2">
      <c r="D4233" s="197"/>
    </row>
    <row r="4234" spans="4:4" x14ac:dyDescent="0.2">
      <c r="D4234" s="197"/>
    </row>
    <row r="4235" spans="4:4" x14ac:dyDescent="0.2">
      <c r="D4235" s="197"/>
    </row>
    <row r="4236" spans="4:4" x14ac:dyDescent="0.2">
      <c r="D4236" s="197"/>
    </row>
    <row r="4237" spans="4:4" x14ac:dyDescent="0.2">
      <c r="D4237" s="197"/>
    </row>
    <row r="4238" spans="4:4" x14ac:dyDescent="0.2">
      <c r="D4238" s="197"/>
    </row>
    <row r="4239" spans="4:4" x14ac:dyDescent="0.2">
      <c r="D4239" s="197"/>
    </row>
    <row r="4240" spans="4:4" x14ac:dyDescent="0.2">
      <c r="D4240" s="197"/>
    </row>
    <row r="4241" spans="4:4" x14ac:dyDescent="0.2">
      <c r="D4241" s="197"/>
    </row>
    <row r="4242" spans="4:4" x14ac:dyDescent="0.2">
      <c r="D4242" s="197"/>
    </row>
    <row r="4243" spans="4:4" x14ac:dyDescent="0.2">
      <c r="D4243" s="197"/>
    </row>
    <row r="4244" spans="4:4" x14ac:dyDescent="0.2">
      <c r="D4244" s="197"/>
    </row>
    <row r="4245" spans="4:4" x14ac:dyDescent="0.2">
      <c r="D4245" s="197"/>
    </row>
    <row r="4246" spans="4:4" x14ac:dyDescent="0.2">
      <c r="D4246" s="197"/>
    </row>
    <row r="4247" spans="4:4" x14ac:dyDescent="0.2">
      <c r="D4247" s="197"/>
    </row>
    <row r="4248" spans="4:4" x14ac:dyDescent="0.2">
      <c r="D4248" s="197"/>
    </row>
    <row r="4249" spans="4:4" x14ac:dyDescent="0.2">
      <c r="D4249" s="197"/>
    </row>
    <row r="4250" spans="4:4" x14ac:dyDescent="0.2">
      <c r="D4250" s="197"/>
    </row>
    <row r="4251" spans="4:4" x14ac:dyDescent="0.2">
      <c r="D4251" s="197"/>
    </row>
    <row r="4252" spans="4:4" x14ac:dyDescent="0.2">
      <c r="D4252" s="197"/>
    </row>
    <row r="4253" spans="4:4" x14ac:dyDescent="0.2">
      <c r="D4253" s="197"/>
    </row>
    <row r="4254" spans="4:4" x14ac:dyDescent="0.2">
      <c r="D4254" s="197"/>
    </row>
    <row r="4255" spans="4:4" x14ac:dyDescent="0.2">
      <c r="D4255" s="197"/>
    </row>
    <row r="4256" spans="4:4" x14ac:dyDescent="0.2">
      <c r="D4256" s="197"/>
    </row>
    <row r="4257" spans="4:4" x14ac:dyDescent="0.2">
      <c r="D4257" s="197"/>
    </row>
    <row r="4258" spans="4:4" x14ac:dyDescent="0.2">
      <c r="D4258" s="197"/>
    </row>
    <row r="4259" spans="4:4" x14ac:dyDescent="0.2">
      <c r="D4259" s="197"/>
    </row>
    <row r="4260" spans="4:4" x14ac:dyDescent="0.2">
      <c r="D4260" s="197"/>
    </row>
    <row r="4261" spans="4:4" x14ac:dyDescent="0.2">
      <c r="D4261" s="197"/>
    </row>
    <row r="4262" spans="4:4" x14ac:dyDescent="0.2">
      <c r="D4262" s="197"/>
    </row>
    <row r="4263" spans="4:4" x14ac:dyDescent="0.2">
      <c r="D4263" s="197"/>
    </row>
    <row r="4264" spans="4:4" x14ac:dyDescent="0.2">
      <c r="D4264" s="197"/>
    </row>
    <row r="4265" spans="4:4" x14ac:dyDescent="0.2">
      <c r="D4265" s="197"/>
    </row>
    <row r="4266" spans="4:4" x14ac:dyDescent="0.2">
      <c r="D4266" s="197"/>
    </row>
    <row r="4267" spans="4:4" x14ac:dyDescent="0.2">
      <c r="D4267" s="197"/>
    </row>
    <row r="4268" spans="4:4" x14ac:dyDescent="0.2">
      <c r="D4268" s="197"/>
    </row>
    <row r="4269" spans="4:4" x14ac:dyDescent="0.2">
      <c r="D4269" s="197"/>
    </row>
    <row r="4270" spans="4:4" x14ac:dyDescent="0.2">
      <c r="D4270" s="197"/>
    </row>
    <row r="4271" spans="4:4" x14ac:dyDescent="0.2">
      <c r="D4271" s="197"/>
    </row>
    <row r="4272" spans="4:4" x14ac:dyDescent="0.2">
      <c r="D4272" s="197"/>
    </row>
    <row r="4273" spans="4:4" x14ac:dyDescent="0.2">
      <c r="D4273" s="197"/>
    </row>
    <row r="4274" spans="4:4" x14ac:dyDescent="0.2">
      <c r="D4274" s="197"/>
    </row>
    <row r="4275" spans="4:4" x14ac:dyDescent="0.2">
      <c r="D4275" s="197"/>
    </row>
    <row r="4276" spans="4:4" x14ac:dyDescent="0.2">
      <c r="D4276" s="197"/>
    </row>
    <row r="4277" spans="4:4" x14ac:dyDescent="0.2">
      <c r="D4277" s="197"/>
    </row>
    <row r="4278" spans="4:4" x14ac:dyDescent="0.2">
      <c r="D4278" s="197"/>
    </row>
    <row r="4279" spans="4:4" x14ac:dyDescent="0.2">
      <c r="D4279" s="197"/>
    </row>
    <row r="4280" spans="4:4" x14ac:dyDescent="0.2">
      <c r="D4280" s="197"/>
    </row>
    <row r="4281" spans="4:4" x14ac:dyDescent="0.2">
      <c r="D4281" s="197"/>
    </row>
    <row r="4282" spans="4:4" x14ac:dyDescent="0.2">
      <c r="D4282" s="197"/>
    </row>
    <row r="4283" spans="4:4" x14ac:dyDescent="0.2">
      <c r="D4283" s="197"/>
    </row>
    <row r="4284" spans="4:4" x14ac:dyDescent="0.2">
      <c r="D4284" s="197"/>
    </row>
    <row r="4285" spans="4:4" x14ac:dyDescent="0.2">
      <c r="D4285" s="197"/>
    </row>
    <row r="4286" spans="4:4" x14ac:dyDescent="0.2">
      <c r="D4286" s="197"/>
    </row>
    <row r="4287" spans="4:4" x14ac:dyDescent="0.2">
      <c r="D4287" s="197"/>
    </row>
    <row r="4288" spans="4:4" x14ac:dyDescent="0.2">
      <c r="D4288" s="197"/>
    </row>
    <row r="4289" spans="4:4" x14ac:dyDescent="0.2">
      <c r="D4289" s="197"/>
    </row>
    <row r="4290" spans="4:4" x14ac:dyDescent="0.2">
      <c r="D4290" s="197"/>
    </row>
    <row r="4291" spans="4:4" x14ac:dyDescent="0.2">
      <c r="D4291" s="197"/>
    </row>
    <row r="4292" spans="4:4" x14ac:dyDescent="0.2">
      <c r="D4292" s="197"/>
    </row>
    <row r="4293" spans="4:4" x14ac:dyDescent="0.2">
      <c r="D4293" s="197"/>
    </row>
    <row r="4294" spans="4:4" x14ac:dyDescent="0.2">
      <c r="D4294" s="197"/>
    </row>
    <row r="4295" spans="4:4" x14ac:dyDescent="0.2">
      <c r="D4295" s="197"/>
    </row>
    <row r="4296" spans="4:4" x14ac:dyDescent="0.2">
      <c r="D4296" s="197"/>
    </row>
    <row r="4297" spans="4:4" x14ac:dyDescent="0.2">
      <c r="D4297" s="197"/>
    </row>
    <row r="4298" spans="4:4" x14ac:dyDescent="0.2">
      <c r="D4298" s="197"/>
    </row>
    <row r="4299" spans="4:4" x14ac:dyDescent="0.2">
      <c r="D4299" s="197"/>
    </row>
    <row r="4300" spans="4:4" x14ac:dyDescent="0.2">
      <c r="D4300" s="197"/>
    </row>
    <row r="4301" spans="4:4" x14ac:dyDescent="0.2">
      <c r="D4301" s="197"/>
    </row>
    <row r="4302" spans="4:4" x14ac:dyDescent="0.2">
      <c r="D4302" s="197"/>
    </row>
    <row r="4303" spans="4:4" x14ac:dyDescent="0.2">
      <c r="D4303" s="197"/>
    </row>
    <row r="4304" spans="4:4" x14ac:dyDescent="0.2">
      <c r="D4304" s="197"/>
    </row>
    <row r="4305" spans="4:4" x14ac:dyDescent="0.2">
      <c r="D4305" s="197"/>
    </row>
    <row r="4306" spans="4:4" x14ac:dyDescent="0.2">
      <c r="D4306" s="197"/>
    </row>
    <row r="4307" spans="4:4" x14ac:dyDescent="0.2">
      <c r="D4307" s="197"/>
    </row>
    <row r="4308" spans="4:4" x14ac:dyDescent="0.2">
      <c r="D4308" s="197"/>
    </row>
    <row r="4309" spans="4:4" x14ac:dyDescent="0.2">
      <c r="D4309" s="197"/>
    </row>
    <row r="4310" spans="4:4" x14ac:dyDescent="0.2">
      <c r="D4310" s="197"/>
    </row>
    <row r="4311" spans="4:4" x14ac:dyDescent="0.2">
      <c r="D4311" s="197"/>
    </row>
    <row r="4312" spans="4:4" x14ac:dyDescent="0.2">
      <c r="D4312" s="197"/>
    </row>
    <row r="4313" spans="4:4" x14ac:dyDescent="0.2">
      <c r="D4313" s="197"/>
    </row>
    <row r="4314" spans="4:4" x14ac:dyDescent="0.2">
      <c r="D4314" s="197"/>
    </row>
    <row r="4315" spans="4:4" x14ac:dyDescent="0.2">
      <c r="D4315" s="197"/>
    </row>
    <row r="4316" spans="4:4" x14ac:dyDescent="0.2">
      <c r="D4316" s="197"/>
    </row>
    <row r="4317" spans="4:4" x14ac:dyDescent="0.2">
      <c r="D4317" s="197"/>
    </row>
    <row r="4318" spans="4:4" x14ac:dyDescent="0.2">
      <c r="D4318" s="197"/>
    </row>
    <row r="4319" spans="4:4" x14ac:dyDescent="0.2">
      <c r="D4319" s="197"/>
    </row>
    <row r="4320" spans="4:4" x14ac:dyDescent="0.2">
      <c r="D4320" s="197"/>
    </row>
    <row r="4321" spans="4:4" x14ac:dyDescent="0.2">
      <c r="D4321" s="197"/>
    </row>
    <row r="4322" spans="4:4" x14ac:dyDescent="0.2">
      <c r="D4322" s="197"/>
    </row>
    <row r="4323" spans="4:4" x14ac:dyDescent="0.2">
      <c r="D4323" s="197"/>
    </row>
    <row r="4324" spans="4:4" x14ac:dyDescent="0.2">
      <c r="D4324" s="197"/>
    </row>
    <row r="4325" spans="4:4" x14ac:dyDescent="0.2">
      <c r="D4325" s="197"/>
    </row>
    <row r="4326" spans="4:4" x14ac:dyDescent="0.2">
      <c r="D4326" s="197"/>
    </row>
    <row r="4327" spans="4:4" x14ac:dyDescent="0.2">
      <c r="D4327" s="197"/>
    </row>
    <row r="4328" spans="4:4" x14ac:dyDescent="0.2">
      <c r="D4328" s="197"/>
    </row>
    <row r="4329" spans="4:4" x14ac:dyDescent="0.2">
      <c r="D4329" s="197"/>
    </row>
    <row r="4330" spans="4:4" x14ac:dyDescent="0.2">
      <c r="D4330" s="197"/>
    </row>
    <row r="4331" spans="4:4" x14ac:dyDescent="0.2">
      <c r="D4331" s="197"/>
    </row>
    <row r="4332" spans="4:4" x14ac:dyDescent="0.2">
      <c r="D4332" s="197"/>
    </row>
    <row r="4333" spans="4:4" x14ac:dyDescent="0.2">
      <c r="D4333" s="197"/>
    </row>
    <row r="4334" spans="4:4" x14ac:dyDescent="0.2">
      <c r="D4334" s="197"/>
    </row>
    <row r="4335" spans="4:4" x14ac:dyDescent="0.2">
      <c r="D4335" s="197"/>
    </row>
    <row r="4336" spans="4:4" x14ac:dyDescent="0.2">
      <c r="D4336" s="197"/>
    </row>
    <row r="4337" spans="4:4" x14ac:dyDescent="0.2">
      <c r="D4337" s="197"/>
    </row>
    <row r="4338" spans="4:4" x14ac:dyDescent="0.2">
      <c r="D4338" s="197"/>
    </row>
    <row r="4339" spans="4:4" x14ac:dyDescent="0.2">
      <c r="D4339" s="197"/>
    </row>
    <row r="4340" spans="4:4" x14ac:dyDescent="0.2">
      <c r="D4340" s="197"/>
    </row>
    <row r="4341" spans="4:4" x14ac:dyDescent="0.2">
      <c r="D4341" s="197"/>
    </row>
    <row r="4342" spans="4:4" x14ac:dyDescent="0.2">
      <c r="D4342" s="197"/>
    </row>
    <row r="4343" spans="4:4" x14ac:dyDescent="0.2">
      <c r="D4343" s="197"/>
    </row>
    <row r="4344" spans="4:4" x14ac:dyDescent="0.2">
      <c r="D4344" s="197"/>
    </row>
    <row r="4345" spans="4:4" x14ac:dyDescent="0.2">
      <c r="D4345" s="197"/>
    </row>
    <row r="4346" spans="4:4" x14ac:dyDescent="0.2">
      <c r="D4346" s="197"/>
    </row>
    <row r="4347" spans="4:4" x14ac:dyDescent="0.2">
      <c r="D4347" s="197"/>
    </row>
    <row r="4348" spans="4:4" x14ac:dyDescent="0.2">
      <c r="D4348" s="197"/>
    </row>
    <row r="4349" spans="4:4" x14ac:dyDescent="0.2">
      <c r="D4349" s="197"/>
    </row>
    <row r="4350" spans="4:4" x14ac:dyDescent="0.2">
      <c r="D4350" s="197"/>
    </row>
    <row r="4351" spans="4:4" x14ac:dyDescent="0.2">
      <c r="D4351" s="197"/>
    </row>
    <row r="4352" spans="4:4" x14ac:dyDescent="0.2">
      <c r="D4352" s="197"/>
    </row>
    <row r="4353" spans="4:4" x14ac:dyDescent="0.2">
      <c r="D4353" s="197"/>
    </row>
    <row r="4354" spans="4:4" x14ac:dyDescent="0.2">
      <c r="D4354" s="197"/>
    </row>
    <row r="4355" spans="4:4" x14ac:dyDescent="0.2">
      <c r="D4355" s="197"/>
    </row>
    <row r="4356" spans="4:4" x14ac:dyDescent="0.2">
      <c r="D4356" s="197"/>
    </row>
    <row r="4357" spans="4:4" x14ac:dyDescent="0.2">
      <c r="D4357" s="197"/>
    </row>
    <row r="4358" spans="4:4" x14ac:dyDescent="0.2">
      <c r="D4358" s="197"/>
    </row>
    <row r="4359" spans="4:4" x14ac:dyDescent="0.2">
      <c r="D4359" s="197"/>
    </row>
    <row r="4360" spans="4:4" x14ac:dyDescent="0.2">
      <c r="D4360" s="197"/>
    </row>
    <row r="4361" spans="4:4" x14ac:dyDescent="0.2">
      <c r="D4361" s="197"/>
    </row>
    <row r="4362" spans="4:4" x14ac:dyDescent="0.2">
      <c r="D4362" s="197"/>
    </row>
    <row r="4363" spans="4:4" x14ac:dyDescent="0.2">
      <c r="D4363" s="197"/>
    </row>
    <row r="4364" spans="4:4" x14ac:dyDescent="0.2">
      <c r="D4364" s="197"/>
    </row>
    <row r="4365" spans="4:4" x14ac:dyDescent="0.2">
      <c r="D4365" s="197"/>
    </row>
    <row r="4366" spans="4:4" x14ac:dyDescent="0.2">
      <c r="D4366" s="197"/>
    </row>
    <row r="4367" spans="4:4" x14ac:dyDescent="0.2">
      <c r="D4367" s="197"/>
    </row>
    <row r="4368" spans="4:4" x14ac:dyDescent="0.2">
      <c r="D4368" s="197"/>
    </row>
    <row r="4369" spans="4:4" x14ac:dyDescent="0.2">
      <c r="D4369" s="197"/>
    </row>
    <row r="4370" spans="4:4" x14ac:dyDescent="0.2">
      <c r="D4370" s="197"/>
    </row>
    <row r="4371" spans="4:4" x14ac:dyDescent="0.2">
      <c r="D4371" s="197"/>
    </row>
    <row r="4372" spans="4:4" x14ac:dyDescent="0.2">
      <c r="D4372" s="197"/>
    </row>
    <row r="4373" spans="4:4" x14ac:dyDescent="0.2">
      <c r="D4373" s="197"/>
    </row>
    <row r="4374" spans="4:4" x14ac:dyDescent="0.2">
      <c r="D4374" s="197"/>
    </row>
    <row r="4375" spans="4:4" x14ac:dyDescent="0.2">
      <c r="D4375" s="197"/>
    </row>
    <row r="4376" spans="4:4" x14ac:dyDescent="0.2">
      <c r="D4376" s="197"/>
    </row>
    <row r="4377" spans="4:4" x14ac:dyDescent="0.2">
      <c r="D4377" s="197"/>
    </row>
    <row r="4378" spans="4:4" x14ac:dyDescent="0.2">
      <c r="D4378" s="197"/>
    </row>
    <row r="4379" spans="4:4" x14ac:dyDescent="0.2">
      <c r="D4379" s="197"/>
    </row>
    <row r="4380" spans="4:4" x14ac:dyDescent="0.2">
      <c r="D4380" s="197"/>
    </row>
    <row r="4381" spans="4:4" x14ac:dyDescent="0.2">
      <c r="D4381" s="197"/>
    </row>
    <row r="4382" spans="4:4" x14ac:dyDescent="0.2">
      <c r="D4382" s="197"/>
    </row>
    <row r="4383" spans="4:4" x14ac:dyDescent="0.2">
      <c r="D4383" s="197"/>
    </row>
    <row r="4384" spans="4:4" x14ac:dyDescent="0.2">
      <c r="D4384" s="197"/>
    </row>
    <row r="4385" spans="4:4" x14ac:dyDescent="0.2">
      <c r="D4385" s="197"/>
    </row>
    <row r="4386" spans="4:4" x14ac:dyDescent="0.2">
      <c r="D4386" s="197"/>
    </row>
    <row r="4387" spans="4:4" x14ac:dyDescent="0.2">
      <c r="D4387" s="197"/>
    </row>
    <row r="4388" spans="4:4" x14ac:dyDescent="0.2">
      <c r="D4388" s="197"/>
    </row>
    <row r="4389" spans="4:4" x14ac:dyDescent="0.2">
      <c r="D4389" s="197"/>
    </row>
    <row r="4390" spans="4:4" x14ac:dyDescent="0.2">
      <c r="D4390" s="197"/>
    </row>
    <row r="4391" spans="4:4" x14ac:dyDescent="0.2">
      <c r="D4391" s="197"/>
    </row>
    <row r="4392" spans="4:4" x14ac:dyDescent="0.2">
      <c r="D4392" s="197"/>
    </row>
    <row r="4393" spans="4:4" x14ac:dyDescent="0.2">
      <c r="D4393" s="197"/>
    </row>
    <row r="4394" spans="4:4" x14ac:dyDescent="0.2">
      <c r="D4394" s="197"/>
    </row>
    <row r="4395" spans="4:4" x14ac:dyDescent="0.2">
      <c r="D4395" s="197"/>
    </row>
    <row r="4396" spans="4:4" x14ac:dyDescent="0.2">
      <c r="D4396" s="197"/>
    </row>
    <row r="4397" spans="4:4" x14ac:dyDescent="0.2">
      <c r="D4397" s="197"/>
    </row>
    <row r="4398" spans="4:4" x14ac:dyDescent="0.2">
      <c r="D4398" s="197"/>
    </row>
    <row r="4399" spans="4:4" x14ac:dyDescent="0.2">
      <c r="D4399" s="197"/>
    </row>
    <row r="4400" spans="4:4" x14ac:dyDescent="0.2">
      <c r="D4400" s="197"/>
    </row>
    <row r="4401" spans="4:4" x14ac:dyDescent="0.2">
      <c r="D4401" s="197"/>
    </row>
    <row r="4402" spans="4:4" x14ac:dyDescent="0.2">
      <c r="D4402" s="197"/>
    </row>
    <row r="4403" spans="4:4" x14ac:dyDescent="0.2">
      <c r="D4403" s="197"/>
    </row>
    <row r="4404" spans="4:4" x14ac:dyDescent="0.2">
      <c r="D4404" s="197"/>
    </row>
    <row r="4405" spans="4:4" x14ac:dyDescent="0.2">
      <c r="D4405" s="197"/>
    </row>
    <row r="4406" spans="4:4" x14ac:dyDescent="0.2">
      <c r="D4406" s="197"/>
    </row>
    <row r="4407" spans="4:4" x14ac:dyDescent="0.2">
      <c r="D4407" s="197"/>
    </row>
    <row r="4408" spans="4:4" x14ac:dyDescent="0.2">
      <c r="D4408" s="197"/>
    </row>
    <row r="4409" spans="4:4" x14ac:dyDescent="0.2">
      <c r="D4409" s="197"/>
    </row>
    <row r="4410" spans="4:4" x14ac:dyDescent="0.2">
      <c r="D4410" s="197"/>
    </row>
    <row r="4411" spans="4:4" x14ac:dyDescent="0.2">
      <c r="D4411" s="197"/>
    </row>
    <row r="4412" spans="4:4" x14ac:dyDescent="0.2">
      <c r="D4412" s="197"/>
    </row>
    <row r="4413" spans="4:4" x14ac:dyDescent="0.2">
      <c r="D4413" s="197"/>
    </row>
    <row r="4414" spans="4:4" x14ac:dyDescent="0.2">
      <c r="D4414" s="197"/>
    </row>
    <row r="4415" spans="4:4" x14ac:dyDescent="0.2">
      <c r="D4415" s="197"/>
    </row>
    <row r="4416" spans="4:4" x14ac:dyDescent="0.2">
      <c r="D4416" s="197"/>
    </row>
    <row r="4417" spans="4:4" x14ac:dyDescent="0.2">
      <c r="D4417" s="197"/>
    </row>
    <row r="4418" spans="4:4" x14ac:dyDescent="0.2">
      <c r="D4418" s="197"/>
    </row>
    <row r="4419" spans="4:4" x14ac:dyDescent="0.2">
      <c r="D4419" s="197"/>
    </row>
    <row r="4420" spans="4:4" x14ac:dyDescent="0.2">
      <c r="D4420" s="197"/>
    </row>
    <row r="4421" spans="4:4" x14ac:dyDescent="0.2">
      <c r="D4421" s="197"/>
    </row>
    <row r="4422" spans="4:4" x14ac:dyDescent="0.2">
      <c r="D4422" s="197"/>
    </row>
    <row r="4423" spans="4:4" x14ac:dyDescent="0.2">
      <c r="D4423" s="197"/>
    </row>
    <row r="4424" spans="4:4" x14ac:dyDescent="0.2">
      <c r="D4424" s="197"/>
    </row>
    <row r="4425" spans="4:4" x14ac:dyDescent="0.2">
      <c r="D4425" s="197"/>
    </row>
    <row r="4426" spans="4:4" x14ac:dyDescent="0.2">
      <c r="D4426" s="197"/>
    </row>
    <row r="4427" spans="4:4" x14ac:dyDescent="0.2">
      <c r="D4427" s="197"/>
    </row>
    <row r="4428" spans="4:4" x14ac:dyDescent="0.2">
      <c r="D4428" s="197"/>
    </row>
    <row r="4429" spans="4:4" x14ac:dyDescent="0.2">
      <c r="D4429" s="197"/>
    </row>
    <row r="4430" spans="4:4" x14ac:dyDescent="0.2">
      <c r="D4430" s="197"/>
    </row>
    <row r="4431" spans="4:4" x14ac:dyDescent="0.2">
      <c r="D4431" s="197"/>
    </row>
    <row r="4432" spans="4:4" x14ac:dyDescent="0.2">
      <c r="D4432" s="197"/>
    </row>
    <row r="4433" spans="4:4" x14ac:dyDescent="0.2">
      <c r="D4433" s="197"/>
    </row>
    <row r="4434" spans="4:4" x14ac:dyDescent="0.2">
      <c r="D4434" s="197"/>
    </row>
    <row r="4435" spans="4:4" x14ac:dyDescent="0.2">
      <c r="D4435" s="197"/>
    </row>
    <row r="4436" spans="4:4" x14ac:dyDescent="0.2">
      <c r="D4436" s="197"/>
    </row>
    <row r="4437" spans="4:4" x14ac:dyDescent="0.2">
      <c r="D4437" s="197"/>
    </row>
    <row r="4438" spans="4:4" x14ac:dyDescent="0.2">
      <c r="D4438" s="197"/>
    </row>
    <row r="4439" spans="4:4" x14ac:dyDescent="0.2">
      <c r="D4439" s="197"/>
    </row>
    <row r="4440" spans="4:4" x14ac:dyDescent="0.2">
      <c r="D4440" s="197"/>
    </row>
    <row r="4441" spans="4:4" x14ac:dyDescent="0.2">
      <c r="D4441" s="197"/>
    </row>
    <row r="4442" spans="4:4" x14ac:dyDescent="0.2">
      <c r="D4442" s="197"/>
    </row>
    <row r="4443" spans="4:4" x14ac:dyDescent="0.2">
      <c r="D4443" s="197"/>
    </row>
    <row r="4444" spans="4:4" x14ac:dyDescent="0.2">
      <c r="D4444" s="197"/>
    </row>
    <row r="4445" spans="4:4" x14ac:dyDescent="0.2">
      <c r="D4445" s="197"/>
    </row>
    <row r="4446" spans="4:4" x14ac:dyDescent="0.2">
      <c r="D4446" s="197"/>
    </row>
    <row r="4447" spans="4:4" x14ac:dyDescent="0.2">
      <c r="D4447" s="197"/>
    </row>
    <row r="4448" spans="4:4" x14ac:dyDescent="0.2">
      <c r="D4448" s="197"/>
    </row>
    <row r="4449" spans="4:4" x14ac:dyDescent="0.2">
      <c r="D4449" s="197"/>
    </row>
    <row r="4450" spans="4:4" x14ac:dyDescent="0.2">
      <c r="D4450" s="197"/>
    </row>
    <row r="4451" spans="4:4" x14ac:dyDescent="0.2">
      <c r="D4451" s="197"/>
    </row>
    <row r="4452" spans="4:4" x14ac:dyDescent="0.2">
      <c r="D4452" s="197"/>
    </row>
    <row r="4453" spans="4:4" x14ac:dyDescent="0.2">
      <c r="D4453" s="197"/>
    </row>
    <row r="4454" spans="4:4" x14ac:dyDescent="0.2">
      <c r="D4454" s="197"/>
    </row>
    <row r="4455" spans="4:4" x14ac:dyDescent="0.2">
      <c r="D4455" s="197"/>
    </row>
    <row r="4456" spans="4:4" x14ac:dyDescent="0.2">
      <c r="D4456" s="197"/>
    </row>
    <row r="4457" spans="4:4" x14ac:dyDescent="0.2">
      <c r="D4457" s="197"/>
    </row>
    <row r="4458" spans="4:4" x14ac:dyDescent="0.2">
      <c r="D4458" s="197"/>
    </row>
    <row r="4459" spans="4:4" x14ac:dyDescent="0.2">
      <c r="D4459" s="197"/>
    </row>
    <row r="4460" spans="4:4" x14ac:dyDescent="0.2">
      <c r="D4460" s="197"/>
    </row>
    <row r="4461" spans="4:4" x14ac:dyDescent="0.2">
      <c r="D4461" s="197"/>
    </row>
    <row r="4462" spans="4:4" x14ac:dyDescent="0.2">
      <c r="D4462" s="197"/>
    </row>
    <row r="4463" spans="4:4" x14ac:dyDescent="0.2">
      <c r="D4463" s="197"/>
    </row>
    <row r="4464" spans="4:4" x14ac:dyDescent="0.2">
      <c r="D4464" s="197"/>
    </row>
    <row r="4465" spans="4:4" x14ac:dyDescent="0.2">
      <c r="D4465" s="197"/>
    </row>
    <row r="4466" spans="4:4" x14ac:dyDescent="0.2">
      <c r="D4466" s="197"/>
    </row>
    <row r="4467" spans="4:4" x14ac:dyDescent="0.2">
      <c r="D4467" s="197"/>
    </row>
    <row r="4468" spans="4:4" x14ac:dyDescent="0.2">
      <c r="D4468" s="197"/>
    </row>
    <row r="4469" spans="4:4" x14ac:dyDescent="0.2">
      <c r="D4469" s="197"/>
    </row>
    <row r="4470" spans="4:4" x14ac:dyDescent="0.2">
      <c r="D4470" s="197"/>
    </row>
    <row r="4471" spans="4:4" x14ac:dyDescent="0.2">
      <c r="D4471" s="197"/>
    </row>
    <row r="4472" spans="4:4" x14ac:dyDescent="0.2">
      <c r="D4472" s="197"/>
    </row>
    <row r="4473" spans="4:4" x14ac:dyDescent="0.2">
      <c r="D4473" s="197"/>
    </row>
    <row r="4474" spans="4:4" x14ac:dyDescent="0.2">
      <c r="D4474" s="197"/>
    </row>
    <row r="4475" spans="4:4" x14ac:dyDescent="0.2">
      <c r="D4475" s="197"/>
    </row>
    <row r="4476" spans="4:4" x14ac:dyDescent="0.2">
      <c r="D4476" s="197"/>
    </row>
    <row r="4477" spans="4:4" x14ac:dyDescent="0.2">
      <c r="D4477" s="197"/>
    </row>
    <row r="4478" spans="4:4" x14ac:dyDescent="0.2">
      <c r="D4478" s="197"/>
    </row>
    <row r="4479" spans="4:4" x14ac:dyDescent="0.2">
      <c r="D4479" s="197"/>
    </row>
    <row r="4480" spans="4:4" x14ac:dyDescent="0.2">
      <c r="D4480" s="197"/>
    </row>
    <row r="4481" spans="4:4" x14ac:dyDescent="0.2">
      <c r="D4481" s="197"/>
    </row>
    <row r="4482" spans="4:4" x14ac:dyDescent="0.2">
      <c r="D4482" s="197"/>
    </row>
    <row r="4483" spans="4:4" x14ac:dyDescent="0.2">
      <c r="D4483" s="197"/>
    </row>
    <row r="4484" spans="4:4" x14ac:dyDescent="0.2">
      <c r="D4484" s="197"/>
    </row>
    <row r="4485" spans="4:4" x14ac:dyDescent="0.2">
      <c r="D4485" s="197"/>
    </row>
    <row r="4486" spans="4:4" x14ac:dyDescent="0.2">
      <c r="D4486" s="197"/>
    </row>
    <row r="4487" spans="4:4" x14ac:dyDescent="0.2">
      <c r="D4487" s="197"/>
    </row>
    <row r="4488" spans="4:4" x14ac:dyDescent="0.2">
      <c r="D4488" s="197"/>
    </row>
    <row r="4489" spans="4:4" x14ac:dyDescent="0.2">
      <c r="D4489" s="197"/>
    </row>
    <row r="4490" spans="4:4" x14ac:dyDescent="0.2">
      <c r="D4490" s="197"/>
    </row>
    <row r="4491" spans="4:4" x14ac:dyDescent="0.2">
      <c r="D4491" s="197"/>
    </row>
    <row r="4492" spans="4:4" x14ac:dyDescent="0.2">
      <c r="D4492" s="197"/>
    </row>
    <row r="4493" spans="4:4" x14ac:dyDescent="0.2">
      <c r="D4493" s="197"/>
    </row>
    <row r="4494" spans="4:4" x14ac:dyDescent="0.2">
      <c r="D4494" s="197"/>
    </row>
    <row r="4495" spans="4:4" x14ac:dyDescent="0.2">
      <c r="D4495" s="197"/>
    </row>
    <row r="4496" spans="4:4" x14ac:dyDescent="0.2">
      <c r="D4496" s="197"/>
    </row>
    <row r="4497" spans="4:4" x14ac:dyDescent="0.2">
      <c r="D4497" s="197"/>
    </row>
    <row r="4498" spans="4:4" x14ac:dyDescent="0.2">
      <c r="D4498" s="197"/>
    </row>
    <row r="4499" spans="4:4" x14ac:dyDescent="0.2">
      <c r="D4499" s="197"/>
    </row>
    <row r="4500" spans="4:4" x14ac:dyDescent="0.2">
      <c r="D4500" s="197"/>
    </row>
    <row r="4501" spans="4:4" x14ac:dyDescent="0.2">
      <c r="D4501" s="197"/>
    </row>
    <row r="4502" spans="4:4" x14ac:dyDescent="0.2">
      <c r="D4502" s="197"/>
    </row>
    <row r="4503" spans="4:4" x14ac:dyDescent="0.2">
      <c r="D4503" s="197"/>
    </row>
    <row r="4504" spans="4:4" x14ac:dyDescent="0.2">
      <c r="D4504" s="197"/>
    </row>
    <row r="4505" spans="4:4" x14ac:dyDescent="0.2">
      <c r="D4505" s="197"/>
    </row>
    <row r="4506" spans="4:4" x14ac:dyDescent="0.2">
      <c r="D4506" s="197"/>
    </row>
    <row r="4507" spans="4:4" x14ac:dyDescent="0.2">
      <c r="D4507" s="197"/>
    </row>
    <row r="4508" spans="4:4" x14ac:dyDescent="0.2">
      <c r="D4508" s="197"/>
    </row>
    <row r="4509" spans="4:4" x14ac:dyDescent="0.2">
      <c r="D4509" s="197"/>
    </row>
    <row r="4510" spans="4:4" x14ac:dyDescent="0.2">
      <c r="D4510" s="197"/>
    </row>
    <row r="4511" spans="4:4" x14ac:dyDescent="0.2">
      <c r="D4511" s="197"/>
    </row>
    <row r="4512" spans="4:4" x14ac:dyDescent="0.2">
      <c r="D4512" s="197"/>
    </row>
    <row r="4513" spans="4:4" x14ac:dyDescent="0.2">
      <c r="D4513" s="197"/>
    </row>
    <row r="4514" spans="4:4" x14ac:dyDescent="0.2">
      <c r="D4514" s="197"/>
    </row>
    <row r="4515" spans="4:4" x14ac:dyDescent="0.2">
      <c r="D4515" s="197"/>
    </row>
    <row r="4516" spans="4:4" x14ac:dyDescent="0.2">
      <c r="D4516" s="197"/>
    </row>
    <row r="4517" spans="4:4" x14ac:dyDescent="0.2">
      <c r="D4517" s="197"/>
    </row>
    <row r="4518" spans="4:4" x14ac:dyDescent="0.2">
      <c r="D4518" s="197"/>
    </row>
    <row r="4519" spans="4:4" x14ac:dyDescent="0.2">
      <c r="D4519" s="197"/>
    </row>
    <row r="4520" spans="4:4" x14ac:dyDescent="0.2">
      <c r="D4520" s="197"/>
    </row>
    <row r="4521" spans="4:4" x14ac:dyDescent="0.2">
      <c r="D4521" s="197"/>
    </row>
    <row r="4522" spans="4:4" x14ac:dyDescent="0.2">
      <c r="D4522" s="197"/>
    </row>
    <row r="4523" spans="4:4" x14ac:dyDescent="0.2">
      <c r="D4523" s="197"/>
    </row>
    <row r="4524" spans="4:4" x14ac:dyDescent="0.2">
      <c r="D4524" s="197"/>
    </row>
    <row r="4525" spans="4:4" x14ac:dyDescent="0.2">
      <c r="D4525" s="197"/>
    </row>
    <row r="4526" spans="4:4" x14ac:dyDescent="0.2">
      <c r="D4526" s="197"/>
    </row>
    <row r="4527" spans="4:4" x14ac:dyDescent="0.2">
      <c r="D4527" s="197"/>
    </row>
    <row r="4528" spans="4:4" x14ac:dyDescent="0.2">
      <c r="D4528" s="197"/>
    </row>
    <row r="4529" spans="4:4" x14ac:dyDescent="0.2">
      <c r="D4529" s="197"/>
    </row>
    <row r="4530" spans="4:4" x14ac:dyDescent="0.2">
      <c r="D4530" s="197"/>
    </row>
    <row r="4531" spans="4:4" x14ac:dyDescent="0.2">
      <c r="D4531" s="197"/>
    </row>
    <row r="4532" spans="4:4" x14ac:dyDescent="0.2">
      <c r="D4532" s="197"/>
    </row>
    <row r="4533" spans="4:4" x14ac:dyDescent="0.2">
      <c r="D4533" s="197"/>
    </row>
    <row r="4534" spans="4:4" x14ac:dyDescent="0.2">
      <c r="D4534" s="197"/>
    </row>
    <row r="4535" spans="4:4" x14ac:dyDescent="0.2">
      <c r="D4535" s="197"/>
    </row>
    <row r="4536" spans="4:4" x14ac:dyDescent="0.2">
      <c r="D4536" s="197"/>
    </row>
    <row r="4537" spans="4:4" x14ac:dyDescent="0.2">
      <c r="D4537" s="197"/>
    </row>
    <row r="4538" spans="4:4" x14ac:dyDescent="0.2">
      <c r="D4538" s="197"/>
    </row>
    <row r="4539" spans="4:4" x14ac:dyDescent="0.2">
      <c r="D4539" s="197"/>
    </row>
    <row r="4540" spans="4:4" x14ac:dyDescent="0.2">
      <c r="D4540" s="197"/>
    </row>
    <row r="4541" spans="4:4" x14ac:dyDescent="0.2">
      <c r="D4541" s="197"/>
    </row>
    <row r="4542" spans="4:4" x14ac:dyDescent="0.2">
      <c r="D4542" s="197"/>
    </row>
    <row r="4543" spans="4:4" x14ac:dyDescent="0.2">
      <c r="D4543" s="197"/>
    </row>
    <row r="4544" spans="4:4" x14ac:dyDescent="0.2">
      <c r="D4544" s="197"/>
    </row>
    <row r="4545" spans="4:4" x14ac:dyDescent="0.2">
      <c r="D4545" s="197"/>
    </row>
    <row r="4546" spans="4:4" x14ac:dyDescent="0.2">
      <c r="D4546" s="197"/>
    </row>
    <row r="4547" spans="4:4" x14ac:dyDescent="0.2">
      <c r="D4547" s="197"/>
    </row>
    <row r="4548" spans="4:4" x14ac:dyDescent="0.2">
      <c r="D4548" s="197"/>
    </row>
    <row r="4549" spans="4:4" x14ac:dyDescent="0.2">
      <c r="D4549" s="197"/>
    </row>
    <row r="4550" spans="4:4" x14ac:dyDescent="0.2">
      <c r="D4550" s="197"/>
    </row>
    <row r="4551" spans="4:4" x14ac:dyDescent="0.2">
      <c r="D4551" s="197"/>
    </row>
    <row r="4552" spans="4:4" x14ac:dyDescent="0.2">
      <c r="D4552" s="197"/>
    </row>
    <row r="4553" spans="4:4" x14ac:dyDescent="0.2">
      <c r="D4553" s="197"/>
    </row>
    <row r="4554" spans="4:4" x14ac:dyDescent="0.2">
      <c r="D4554" s="197"/>
    </row>
    <row r="4555" spans="4:4" x14ac:dyDescent="0.2">
      <c r="D4555" s="197"/>
    </row>
    <row r="4556" spans="4:4" x14ac:dyDescent="0.2">
      <c r="D4556" s="197"/>
    </row>
    <row r="4557" spans="4:4" x14ac:dyDescent="0.2">
      <c r="D4557" s="197"/>
    </row>
    <row r="4558" spans="4:4" x14ac:dyDescent="0.2">
      <c r="D4558" s="197"/>
    </row>
    <row r="4559" spans="4:4" x14ac:dyDescent="0.2">
      <c r="D4559" s="197"/>
    </row>
    <row r="4560" spans="4:4" x14ac:dyDescent="0.2">
      <c r="D4560" s="197"/>
    </row>
    <row r="4561" spans="4:4" x14ac:dyDescent="0.2">
      <c r="D4561" s="197"/>
    </row>
    <row r="4562" spans="4:4" x14ac:dyDescent="0.2">
      <c r="D4562" s="197"/>
    </row>
    <row r="4563" spans="4:4" x14ac:dyDescent="0.2">
      <c r="D4563" s="197"/>
    </row>
    <row r="4564" spans="4:4" x14ac:dyDescent="0.2">
      <c r="D4564" s="197"/>
    </row>
    <row r="4565" spans="4:4" x14ac:dyDescent="0.2">
      <c r="D4565" s="197"/>
    </row>
    <row r="4566" spans="4:4" x14ac:dyDescent="0.2">
      <c r="D4566" s="197"/>
    </row>
    <row r="4567" spans="4:4" x14ac:dyDescent="0.2">
      <c r="D4567" s="197"/>
    </row>
    <row r="4568" spans="4:4" x14ac:dyDescent="0.2">
      <c r="D4568" s="197"/>
    </row>
    <row r="4569" spans="4:4" x14ac:dyDescent="0.2">
      <c r="D4569" s="197"/>
    </row>
    <row r="4570" spans="4:4" x14ac:dyDescent="0.2">
      <c r="D4570" s="197"/>
    </row>
    <row r="4571" spans="4:4" x14ac:dyDescent="0.2">
      <c r="D4571" s="197"/>
    </row>
    <row r="4572" spans="4:4" x14ac:dyDescent="0.2">
      <c r="D4572" s="197"/>
    </row>
    <row r="4573" spans="4:4" x14ac:dyDescent="0.2">
      <c r="D4573" s="197"/>
    </row>
    <row r="4574" spans="4:4" x14ac:dyDescent="0.2">
      <c r="D4574" s="197"/>
    </row>
    <row r="4575" spans="4:4" x14ac:dyDescent="0.2">
      <c r="D4575" s="197"/>
    </row>
    <row r="4576" spans="4:4" x14ac:dyDescent="0.2">
      <c r="D4576" s="197"/>
    </row>
    <row r="4577" spans="4:4" x14ac:dyDescent="0.2">
      <c r="D4577" s="197"/>
    </row>
    <row r="4578" spans="4:4" x14ac:dyDescent="0.2">
      <c r="D4578" s="197"/>
    </row>
    <row r="4579" spans="4:4" x14ac:dyDescent="0.2">
      <c r="D4579" s="197"/>
    </row>
    <row r="4580" spans="4:4" x14ac:dyDescent="0.2">
      <c r="D4580" s="197"/>
    </row>
    <row r="4581" spans="4:4" x14ac:dyDescent="0.2">
      <c r="D4581" s="197"/>
    </row>
    <row r="4582" spans="4:4" x14ac:dyDescent="0.2">
      <c r="D4582" s="197"/>
    </row>
    <row r="4583" spans="4:4" x14ac:dyDescent="0.2">
      <c r="D4583" s="197"/>
    </row>
    <row r="4584" spans="4:4" x14ac:dyDescent="0.2">
      <c r="D4584" s="197"/>
    </row>
    <row r="4585" spans="4:4" x14ac:dyDescent="0.2">
      <c r="D4585" s="197"/>
    </row>
    <row r="4586" spans="4:4" x14ac:dyDescent="0.2">
      <c r="D4586" s="197"/>
    </row>
    <row r="4587" spans="4:4" x14ac:dyDescent="0.2">
      <c r="D4587" s="197"/>
    </row>
    <row r="4588" spans="4:4" x14ac:dyDescent="0.2">
      <c r="D4588" s="197"/>
    </row>
    <row r="4589" spans="4:4" x14ac:dyDescent="0.2">
      <c r="D4589" s="197"/>
    </row>
    <row r="4590" spans="4:4" x14ac:dyDescent="0.2">
      <c r="D4590" s="197"/>
    </row>
    <row r="4591" spans="4:4" x14ac:dyDescent="0.2">
      <c r="D4591" s="197"/>
    </row>
    <row r="4592" spans="4:4" x14ac:dyDescent="0.2">
      <c r="D4592" s="197"/>
    </row>
    <row r="4593" spans="4:4" x14ac:dyDescent="0.2">
      <c r="D4593" s="197"/>
    </row>
    <row r="4594" spans="4:4" x14ac:dyDescent="0.2">
      <c r="D4594" s="197"/>
    </row>
    <row r="4595" spans="4:4" x14ac:dyDescent="0.2">
      <c r="D4595" s="197"/>
    </row>
    <row r="4596" spans="4:4" x14ac:dyDescent="0.2">
      <c r="D4596" s="197"/>
    </row>
    <row r="4597" spans="4:4" x14ac:dyDescent="0.2">
      <c r="D4597" s="197"/>
    </row>
    <row r="4598" spans="4:4" x14ac:dyDescent="0.2">
      <c r="D4598" s="197"/>
    </row>
    <row r="4599" spans="4:4" x14ac:dyDescent="0.2">
      <c r="D4599" s="197"/>
    </row>
    <row r="4600" spans="4:4" x14ac:dyDescent="0.2">
      <c r="D4600" s="197"/>
    </row>
    <row r="4601" spans="4:4" x14ac:dyDescent="0.2">
      <c r="D4601" s="197"/>
    </row>
    <row r="4602" spans="4:4" x14ac:dyDescent="0.2">
      <c r="D4602" s="197"/>
    </row>
    <row r="4603" spans="4:4" x14ac:dyDescent="0.2">
      <c r="D4603" s="197"/>
    </row>
    <row r="4604" spans="4:4" x14ac:dyDescent="0.2">
      <c r="D4604" s="197"/>
    </row>
    <row r="4605" spans="4:4" x14ac:dyDescent="0.2">
      <c r="D4605" s="197"/>
    </row>
    <row r="4606" spans="4:4" x14ac:dyDescent="0.2">
      <c r="D4606" s="197"/>
    </row>
    <row r="4607" spans="4:4" x14ac:dyDescent="0.2">
      <c r="D4607" s="197"/>
    </row>
    <row r="4608" spans="4:4" x14ac:dyDescent="0.2">
      <c r="D4608" s="197"/>
    </row>
    <row r="4609" spans="4:4" x14ac:dyDescent="0.2">
      <c r="D4609" s="197"/>
    </row>
    <row r="4610" spans="4:4" x14ac:dyDescent="0.2">
      <c r="D4610" s="197"/>
    </row>
    <row r="4611" spans="4:4" x14ac:dyDescent="0.2">
      <c r="D4611" s="197"/>
    </row>
    <row r="4612" spans="4:4" x14ac:dyDescent="0.2">
      <c r="D4612" s="197"/>
    </row>
    <row r="4613" spans="4:4" x14ac:dyDescent="0.2">
      <c r="D4613" s="197"/>
    </row>
    <row r="4614" spans="4:4" x14ac:dyDescent="0.2">
      <c r="D4614" s="197"/>
    </row>
    <row r="4615" spans="4:4" x14ac:dyDescent="0.2">
      <c r="D4615" s="197"/>
    </row>
    <row r="4616" spans="4:4" x14ac:dyDescent="0.2">
      <c r="D4616" s="197"/>
    </row>
    <row r="4617" spans="4:4" x14ac:dyDescent="0.2">
      <c r="D4617" s="197"/>
    </row>
    <row r="4618" spans="4:4" x14ac:dyDescent="0.2">
      <c r="D4618" s="197"/>
    </row>
    <row r="4619" spans="4:4" x14ac:dyDescent="0.2">
      <c r="D4619" s="197"/>
    </row>
    <row r="4620" spans="4:4" x14ac:dyDescent="0.2">
      <c r="D4620" s="197"/>
    </row>
    <row r="4621" spans="4:4" x14ac:dyDescent="0.2">
      <c r="D4621" s="197"/>
    </row>
    <row r="4622" spans="4:4" x14ac:dyDescent="0.2">
      <c r="D4622" s="197"/>
    </row>
    <row r="4623" spans="4:4" x14ac:dyDescent="0.2">
      <c r="D4623" s="197"/>
    </row>
    <row r="4624" spans="4:4" x14ac:dyDescent="0.2">
      <c r="D4624" s="197"/>
    </row>
    <row r="4625" spans="4:4" x14ac:dyDescent="0.2">
      <c r="D4625" s="197"/>
    </row>
    <row r="4626" spans="4:4" x14ac:dyDescent="0.2">
      <c r="D4626" s="197"/>
    </row>
    <row r="4627" spans="4:4" x14ac:dyDescent="0.2">
      <c r="D4627" s="197"/>
    </row>
    <row r="4628" spans="4:4" x14ac:dyDescent="0.2">
      <c r="D4628" s="197"/>
    </row>
    <row r="4629" spans="4:4" x14ac:dyDescent="0.2">
      <c r="D4629" s="197"/>
    </row>
    <row r="4630" spans="4:4" x14ac:dyDescent="0.2">
      <c r="D4630" s="197"/>
    </row>
    <row r="4631" spans="4:4" x14ac:dyDescent="0.2">
      <c r="D4631" s="197"/>
    </row>
    <row r="4632" spans="4:4" x14ac:dyDescent="0.2">
      <c r="D4632" s="197"/>
    </row>
    <row r="4633" spans="4:4" x14ac:dyDescent="0.2">
      <c r="D4633" s="197"/>
    </row>
    <row r="4634" spans="4:4" x14ac:dyDescent="0.2">
      <c r="D4634" s="197"/>
    </row>
    <row r="4635" spans="4:4" x14ac:dyDescent="0.2">
      <c r="D4635" s="197"/>
    </row>
    <row r="4636" spans="4:4" x14ac:dyDescent="0.2">
      <c r="D4636" s="197"/>
    </row>
    <row r="4637" spans="4:4" x14ac:dyDescent="0.2">
      <c r="D4637" s="197"/>
    </row>
    <row r="4638" spans="4:4" x14ac:dyDescent="0.2">
      <c r="D4638" s="197"/>
    </row>
    <row r="4639" spans="4:4" x14ac:dyDescent="0.2">
      <c r="D4639" s="197"/>
    </row>
    <row r="4640" spans="4:4" x14ac:dyDescent="0.2">
      <c r="D4640" s="197"/>
    </row>
    <row r="4641" spans="4:4" x14ac:dyDescent="0.2">
      <c r="D4641" s="197"/>
    </row>
    <row r="4642" spans="4:4" x14ac:dyDescent="0.2">
      <c r="D4642" s="197"/>
    </row>
    <row r="4643" spans="4:4" x14ac:dyDescent="0.2">
      <c r="D4643" s="197"/>
    </row>
    <row r="4644" spans="4:4" x14ac:dyDescent="0.2">
      <c r="D4644" s="197"/>
    </row>
    <row r="4645" spans="4:4" x14ac:dyDescent="0.2">
      <c r="D4645" s="197"/>
    </row>
    <row r="4646" spans="4:4" x14ac:dyDescent="0.2">
      <c r="D4646" s="197"/>
    </row>
    <row r="4647" spans="4:4" x14ac:dyDescent="0.2">
      <c r="D4647" s="197"/>
    </row>
    <row r="4648" spans="4:4" x14ac:dyDescent="0.2">
      <c r="D4648" s="197"/>
    </row>
    <row r="4649" spans="4:4" x14ac:dyDescent="0.2">
      <c r="D4649" s="197"/>
    </row>
    <row r="4650" spans="4:4" x14ac:dyDescent="0.2">
      <c r="D4650" s="197"/>
    </row>
    <row r="4651" spans="4:4" x14ac:dyDescent="0.2">
      <c r="D4651" s="197"/>
    </row>
    <row r="4652" spans="4:4" x14ac:dyDescent="0.2">
      <c r="D4652" s="197"/>
    </row>
    <row r="4653" spans="4:4" x14ac:dyDescent="0.2">
      <c r="D4653" s="197"/>
    </row>
    <row r="4654" spans="4:4" x14ac:dyDescent="0.2">
      <c r="D4654" s="197"/>
    </row>
    <row r="4655" spans="4:4" x14ac:dyDescent="0.2">
      <c r="D4655" s="197"/>
    </row>
    <row r="4656" spans="4:4" x14ac:dyDescent="0.2">
      <c r="D4656" s="197"/>
    </row>
    <row r="4657" spans="4:4" x14ac:dyDescent="0.2">
      <c r="D4657" s="197"/>
    </row>
    <row r="4658" spans="4:4" x14ac:dyDescent="0.2">
      <c r="D4658" s="197"/>
    </row>
    <row r="4659" spans="4:4" x14ac:dyDescent="0.2">
      <c r="D4659" s="197"/>
    </row>
    <row r="4660" spans="4:4" x14ac:dyDescent="0.2">
      <c r="D4660" s="197"/>
    </row>
    <row r="4661" spans="4:4" x14ac:dyDescent="0.2">
      <c r="D4661" s="197"/>
    </row>
    <row r="4662" spans="4:4" x14ac:dyDescent="0.2">
      <c r="D4662" s="197"/>
    </row>
    <row r="4663" spans="4:4" x14ac:dyDescent="0.2">
      <c r="D4663" s="197"/>
    </row>
    <row r="4664" spans="4:4" x14ac:dyDescent="0.2">
      <c r="D4664" s="197"/>
    </row>
    <row r="4665" spans="4:4" x14ac:dyDescent="0.2">
      <c r="D4665" s="197"/>
    </row>
    <row r="4666" spans="4:4" x14ac:dyDescent="0.2">
      <c r="D4666" s="197"/>
    </row>
    <row r="4667" spans="4:4" x14ac:dyDescent="0.2">
      <c r="D4667" s="197"/>
    </row>
    <row r="4668" spans="4:4" x14ac:dyDescent="0.2">
      <c r="D4668" s="197"/>
    </row>
    <row r="4669" spans="4:4" x14ac:dyDescent="0.2">
      <c r="D4669" s="197"/>
    </row>
    <row r="4670" spans="4:4" x14ac:dyDescent="0.2">
      <c r="D4670" s="197"/>
    </row>
    <row r="4671" spans="4:4" x14ac:dyDescent="0.2">
      <c r="D4671" s="197"/>
    </row>
    <row r="4672" spans="4:4" x14ac:dyDescent="0.2">
      <c r="D4672" s="197"/>
    </row>
    <row r="4673" spans="4:4" x14ac:dyDescent="0.2">
      <c r="D4673" s="197"/>
    </row>
    <row r="4674" spans="4:4" x14ac:dyDescent="0.2">
      <c r="D4674" s="197"/>
    </row>
    <row r="4675" spans="4:4" x14ac:dyDescent="0.2">
      <c r="D4675" s="197"/>
    </row>
    <row r="4676" spans="4:4" x14ac:dyDescent="0.2">
      <c r="D4676" s="197"/>
    </row>
    <row r="4677" spans="4:4" x14ac:dyDescent="0.2">
      <c r="D4677" s="197"/>
    </row>
    <row r="4678" spans="4:4" x14ac:dyDescent="0.2">
      <c r="D4678" s="197"/>
    </row>
    <row r="4679" spans="4:4" x14ac:dyDescent="0.2">
      <c r="D4679" s="197"/>
    </row>
    <row r="4680" spans="4:4" x14ac:dyDescent="0.2">
      <c r="D4680" s="197"/>
    </row>
    <row r="4681" spans="4:4" x14ac:dyDescent="0.2">
      <c r="D4681" s="197"/>
    </row>
    <row r="4682" spans="4:4" x14ac:dyDescent="0.2">
      <c r="D4682" s="197"/>
    </row>
    <row r="4683" spans="4:4" x14ac:dyDescent="0.2">
      <c r="D4683" s="197"/>
    </row>
    <row r="4684" spans="4:4" x14ac:dyDescent="0.2">
      <c r="D4684" s="197"/>
    </row>
    <row r="4685" spans="4:4" x14ac:dyDescent="0.2">
      <c r="D4685" s="197"/>
    </row>
    <row r="4686" spans="4:4" x14ac:dyDescent="0.2">
      <c r="D4686" s="197"/>
    </row>
    <row r="4687" spans="4:4" x14ac:dyDescent="0.2">
      <c r="D4687" s="197"/>
    </row>
    <row r="4688" spans="4:4" x14ac:dyDescent="0.2">
      <c r="D4688" s="197"/>
    </row>
    <row r="4689" spans="4:4" x14ac:dyDescent="0.2">
      <c r="D4689" s="197"/>
    </row>
    <row r="4690" spans="4:4" x14ac:dyDescent="0.2">
      <c r="D4690" s="197"/>
    </row>
    <row r="4691" spans="4:4" x14ac:dyDescent="0.2">
      <c r="D4691" s="197"/>
    </row>
    <row r="4692" spans="4:4" x14ac:dyDescent="0.2">
      <c r="D4692" s="197"/>
    </row>
    <row r="4693" spans="4:4" x14ac:dyDescent="0.2">
      <c r="D4693" s="197"/>
    </row>
    <row r="4694" spans="4:4" x14ac:dyDescent="0.2">
      <c r="D4694" s="197"/>
    </row>
    <row r="4695" spans="4:4" x14ac:dyDescent="0.2">
      <c r="D4695" s="197"/>
    </row>
    <row r="4696" spans="4:4" x14ac:dyDescent="0.2">
      <c r="D4696" s="197"/>
    </row>
    <row r="4697" spans="4:4" x14ac:dyDescent="0.2">
      <c r="D4697" s="197"/>
    </row>
    <row r="4698" spans="4:4" x14ac:dyDescent="0.2">
      <c r="D4698" s="197"/>
    </row>
    <row r="4699" spans="4:4" x14ac:dyDescent="0.2">
      <c r="D4699" s="197"/>
    </row>
    <row r="4700" spans="4:4" x14ac:dyDescent="0.2">
      <c r="D4700" s="197"/>
    </row>
    <row r="4701" spans="4:4" x14ac:dyDescent="0.2">
      <c r="D4701" s="197"/>
    </row>
    <row r="4702" spans="4:4" x14ac:dyDescent="0.2">
      <c r="D4702" s="197"/>
    </row>
    <row r="4703" spans="4:4" x14ac:dyDescent="0.2">
      <c r="D4703" s="197"/>
    </row>
    <row r="4704" spans="4:4" x14ac:dyDescent="0.2">
      <c r="D4704" s="197"/>
    </row>
    <row r="4705" spans="4:4" x14ac:dyDescent="0.2">
      <c r="D4705" s="197"/>
    </row>
    <row r="4706" spans="4:4" x14ac:dyDescent="0.2">
      <c r="D4706" s="197"/>
    </row>
    <row r="4707" spans="4:4" x14ac:dyDescent="0.2">
      <c r="D4707" s="197"/>
    </row>
    <row r="4708" spans="4:4" x14ac:dyDescent="0.2">
      <c r="D4708" s="197"/>
    </row>
    <row r="4709" spans="4:4" x14ac:dyDescent="0.2">
      <c r="D4709" s="197"/>
    </row>
    <row r="4710" spans="4:4" x14ac:dyDescent="0.2">
      <c r="D4710" s="197"/>
    </row>
    <row r="4711" spans="4:4" x14ac:dyDescent="0.2">
      <c r="D4711" s="197"/>
    </row>
    <row r="4712" spans="4:4" x14ac:dyDescent="0.2">
      <c r="D4712" s="197"/>
    </row>
    <row r="4713" spans="4:4" x14ac:dyDescent="0.2">
      <c r="D4713" s="197"/>
    </row>
    <row r="4714" spans="4:4" x14ac:dyDescent="0.2">
      <c r="D4714" s="197"/>
    </row>
    <row r="4715" spans="4:4" x14ac:dyDescent="0.2">
      <c r="D4715" s="197"/>
    </row>
    <row r="4716" spans="4:4" x14ac:dyDescent="0.2">
      <c r="D4716" s="197"/>
    </row>
    <row r="4717" spans="4:4" x14ac:dyDescent="0.2">
      <c r="D4717" s="197"/>
    </row>
    <row r="4718" spans="4:4" x14ac:dyDescent="0.2">
      <c r="D4718" s="197"/>
    </row>
    <row r="4719" spans="4:4" x14ac:dyDescent="0.2">
      <c r="D4719" s="197"/>
    </row>
    <row r="4720" spans="4:4" x14ac:dyDescent="0.2">
      <c r="D4720" s="197"/>
    </row>
    <row r="4721" spans="4:4" x14ac:dyDescent="0.2">
      <c r="D4721" s="197"/>
    </row>
    <row r="4722" spans="4:4" x14ac:dyDescent="0.2">
      <c r="D4722" s="197"/>
    </row>
    <row r="4723" spans="4:4" x14ac:dyDescent="0.2">
      <c r="D4723" s="197"/>
    </row>
    <row r="4724" spans="4:4" x14ac:dyDescent="0.2">
      <c r="D4724" s="197"/>
    </row>
    <row r="4725" spans="4:4" x14ac:dyDescent="0.2">
      <c r="D4725" s="197"/>
    </row>
    <row r="4726" spans="4:4" x14ac:dyDescent="0.2">
      <c r="D4726" s="197"/>
    </row>
    <row r="4727" spans="4:4" x14ac:dyDescent="0.2">
      <c r="D4727" s="197"/>
    </row>
    <row r="4728" spans="4:4" x14ac:dyDescent="0.2">
      <c r="D4728" s="197"/>
    </row>
    <row r="4729" spans="4:4" x14ac:dyDescent="0.2">
      <c r="D4729" s="197"/>
    </row>
    <row r="4730" spans="4:4" x14ac:dyDescent="0.2">
      <c r="D4730" s="197"/>
    </row>
    <row r="4731" spans="4:4" x14ac:dyDescent="0.2">
      <c r="D4731" s="197"/>
    </row>
    <row r="4732" spans="4:4" x14ac:dyDescent="0.2">
      <c r="D4732" s="197"/>
    </row>
    <row r="4733" spans="4:4" x14ac:dyDescent="0.2">
      <c r="D4733" s="197"/>
    </row>
    <row r="4734" spans="4:4" x14ac:dyDescent="0.2">
      <c r="D4734" s="197"/>
    </row>
    <row r="4735" spans="4:4" x14ac:dyDescent="0.2">
      <c r="D4735" s="197"/>
    </row>
    <row r="4736" spans="4:4" x14ac:dyDescent="0.2">
      <c r="D4736" s="197"/>
    </row>
    <row r="4737" spans="4:4" x14ac:dyDescent="0.2">
      <c r="D4737" s="197"/>
    </row>
    <row r="4738" spans="4:4" x14ac:dyDescent="0.2">
      <c r="D4738" s="197"/>
    </row>
    <row r="4739" spans="4:4" x14ac:dyDescent="0.2">
      <c r="D4739" s="197"/>
    </row>
    <row r="4740" spans="4:4" x14ac:dyDescent="0.2">
      <c r="D4740" s="197"/>
    </row>
    <row r="4741" spans="4:4" x14ac:dyDescent="0.2">
      <c r="D4741" s="197"/>
    </row>
    <row r="4742" spans="4:4" x14ac:dyDescent="0.2">
      <c r="D4742" s="197"/>
    </row>
    <row r="4743" spans="4:4" x14ac:dyDescent="0.2">
      <c r="D4743" s="197"/>
    </row>
    <row r="4744" spans="4:4" x14ac:dyDescent="0.2">
      <c r="D4744" s="197"/>
    </row>
    <row r="4745" spans="4:4" x14ac:dyDescent="0.2">
      <c r="D4745" s="197"/>
    </row>
    <row r="4746" spans="4:4" x14ac:dyDescent="0.2">
      <c r="D4746" s="197"/>
    </row>
    <row r="4747" spans="4:4" x14ac:dyDescent="0.2">
      <c r="D4747" s="197"/>
    </row>
    <row r="4748" spans="4:4" x14ac:dyDescent="0.2">
      <c r="D4748" s="197"/>
    </row>
    <row r="4749" spans="4:4" x14ac:dyDescent="0.2">
      <c r="D4749" s="197"/>
    </row>
    <row r="4750" spans="4:4" x14ac:dyDescent="0.2">
      <c r="D4750" s="197"/>
    </row>
    <row r="4751" spans="4:4" x14ac:dyDescent="0.2">
      <c r="D4751" s="197"/>
    </row>
    <row r="4752" spans="4:4" x14ac:dyDescent="0.2">
      <c r="D4752" s="197"/>
    </row>
    <row r="4753" spans="4:4" x14ac:dyDescent="0.2">
      <c r="D4753" s="197"/>
    </row>
    <row r="4754" spans="4:4" x14ac:dyDescent="0.2">
      <c r="D4754" s="197"/>
    </row>
    <row r="4755" spans="4:4" x14ac:dyDescent="0.2">
      <c r="D4755" s="197"/>
    </row>
    <row r="4756" spans="4:4" x14ac:dyDescent="0.2">
      <c r="D4756" s="197"/>
    </row>
    <row r="4757" spans="4:4" x14ac:dyDescent="0.2">
      <c r="D4757" s="197"/>
    </row>
    <row r="4758" spans="4:4" x14ac:dyDescent="0.2">
      <c r="D4758" s="197"/>
    </row>
    <row r="4759" spans="4:4" x14ac:dyDescent="0.2">
      <c r="D4759" s="197"/>
    </row>
    <row r="4760" spans="4:4" x14ac:dyDescent="0.2">
      <c r="D4760" s="197"/>
    </row>
    <row r="4761" spans="4:4" x14ac:dyDescent="0.2">
      <c r="D4761" s="197"/>
    </row>
    <row r="4762" spans="4:4" x14ac:dyDescent="0.2">
      <c r="D4762" s="197"/>
    </row>
    <row r="4763" spans="4:4" x14ac:dyDescent="0.2">
      <c r="D4763" s="197"/>
    </row>
    <row r="4764" spans="4:4" x14ac:dyDescent="0.2">
      <c r="D4764" s="197"/>
    </row>
    <row r="4765" spans="4:4" x14ac:dyDescent="0.2">
      <c r="D4765" s="197"/>
    </row>
    <row r="4766" spans="4:4" x14ac:dyDescent="0.2">
      <c r="D4766" s="197"/>
    </row>
    <row r="4767" spans="4:4" x14ac:dyDescent="0.2">
      <c r="D4767" s="197"/>
    </row>
    <row r="4768" spans="4:4" x14ac:dyDescent="0.2">
      <c r="D4768" s="197"/>
    </row>
    <row r="4769" spans="4:4" x14ac:dyDescent="0.2">
      <c r="D4769" s="197"/>
    </row>
    <row r="4770" spans="4:4" x14ac:dyDescent="0.2">
      <c r="D4770" s="197"/>
    </row>
    <row r="4771" spans="4:4" x14ac:dyDescent="0.2">
      <c r="D4771" s="197"/>
    </row>
    <row r="4772" spans="4:4" x14ac:dyDescent="0.2">
      <c r="D4772" s="197"/>
    </row>
    <row r="4773" spans="4:4" x14ac:dyDescent="0.2">
      <c r="D4773" s="197"/>
    </row>
    <row r="4774" spans="4:4" x14ac:dyDescent="0.2">
      <c r="D4774" s="197"/>
    </row>
    <row r="4775" spans="4:4" x14ac:dyDescent="0.2">
      <c r="D4775" s="197"/>
    </row>
    <row r="4776" spans="4:4" x14ac:dyDescent="0.2">
      <c r="D4776" s="197"/>
    </row>
    <row r="4777" spans="4:4" x14ac:dyDescent="0.2">
      <c r="D4777" s="197"/>
    </row>
    <row r="4778" spans="4:4" x14ac:dyDescent="0.2">
      <c r="D4778" s="197"/>
    </row>
    <row r="4779" spans="4:4" x14ac:dyDescent="0.2">
      <c r="D4779" s="197"/>
    </row>
    <row r="4780" spans="4:4" x14ac:dyDescent="0.2">
      <c r="D4780" s="197"/>
    </row>
    <row r="4781" spans="4:4" x14ac:dyDescent="0.2">
      <c r="D4781" s="197"/>
    </row>
    <row r="4782" spans="4:4" x14ac:dyDescent="0.2">
      <c r="D4782" s="197"/>
    </row>
    <row r="4783" spans="4:4" x14ac:dyDescent="0.2">
      <c r="D4783" s="197"/>
    </row>
    <row r="4784" spans="4:4" x14ac:dyDescent="0.2">
      <c r="D4784" s="197"/>
    </row>
    <row r="4785" spans="4:4" x14ac:dyDescent="0.2">
      <c r="D4785" s="197"/>
    </row>
    <row r="4786" spans="4:4" x14ac:dyDescent="0.2">
      <c r="D4786" s="197"/>
    </row>
    <row r="4787" spans="4:4" x14ac:dyDescent="0.2">
      <c r="D4787" s="197"/>
    </row>
    <row r="4788" spans="4:4" x14ac:dyDescent="0.2">
      <c r="D4788" s="197"/>
    </row>
    <row r="4789" spans="4:4" x14ac:dyDescent="0.2">
      <c r="D4789" s="197"/>
    </row>
    <row r="4790" spans="4:4" x14ac:dyDescent="0.2">
      <c r="D4790" s="197"/>
    </row>
    <row r="4791" spans="4:4" x14ac:dyDescent="0.2">
      <c r="D4791" s="197"/>
    </row>
    <row r="4792" spans="4:4" x14ac:dyDescent="0.2">
      <c r="D4792" s="197"/>
    </row>
    <row r="4793" spans="4:4" x14ac:dyDescent="0.2">
      <c r="D4793" s="197"/>
    </row>
    <row r="4794" spans="4:4" x14ac:dyDescent="0.2">
      <c r="D4794" s="197"/>
    </row>
    <row r="4795" spans="4:4" x14ac:dyDescent="0.2">
      <c r="D4795" s="197"/>
    </row>
    <row r="4796" spans="4:4" x14ac:dyDescent="0.2">
      <c r="D4796" s="197"/>
    </row>
    <row r="4797" spans="4:4" x14ac:dyDescent="0.2">
      <c r="D4797" s="197"/>
    </row>
    <row r="4798" spans="4:4" x14ac:dyDescent="0.2">
      <c r="D4798" s="197"/>
    </row>
    <row r="4799" spans="4:4" x14ac:dyDescent="0.2">
      <c r="D4799" s="197"/>
    </row>
    <row r="4800" spans="4:4" x14ac:dyDescent="0.2">
      <c r="D4800" s="197"/>
    </row>
    <row r="4801" spans="4:4" x14ac:dyDescent="0.2">
      <c r="D4801" s="197"/>
    </row>
    <row r="4802" spans="4:4" x14ac:dyDescent="0.2">
      <c r="D4802" s="197"/>
    </row>
    <row r="4803" spans="4:4" x14ac:dyDescent="0.2">
      <c r="D4803" s="197"/>
    </row>
    <row r="4804" spans="4:4" x14ac:dyDescent="0.2">
      <c r="D4804" s="197"/>
    </row>
    <row r="4805" spans="4:4" x14ac:dyDescent="0.2">
      <c r="D4805" s="197"/>
    </row>
    <row r="4806" spans="4:4" x14ac:dyDescent="0.2">
      <c r="D4806" s="197"/>
    </row>
    <row r="4807" spans="4:4" x14ac:dyDescent="0.2">
      <c r="D4807" s="197"/>
    </row>
    <row r="4808" spans="4:4" x14ac:dyDescent="0.2">
      <c r="D4808" s="197"/>
    </row>
    <row r="4809" spans="4:4" x14ac:dyDescent="0.2">
      <c r="D4809" s="197"/>
    </row>
    <row r="4810" spans="4:4" x14ac:dyDescent="0.2">
      <c r="D4810" s="197"/>
    </row>
    <row r="4811" spans="4:4" x14ac:dyDescent="0.2">
      <c r="D4811" s="197"/>
    </row>
    <row r="4812" spans="4:4" x14ac:dyDescent="0.2">
      <c r="D4812" s="197"/>
    </row>
    <row r="4813" spans="4:4" x14ac:dyDescent="0.2">
      <c r="D4813" s="197"/>
    </row>
    <row r="4814" spans="4:4" x14ac:dyDescent="0.2">
      <c r="D4814" s="197"/>
    </row>
    <row r="4815" spans="4:4" x14ac:dyDescent="0.2">
      <c r="D4815" s="197"/>
    </row>
    <row r="4816" spans="4:4" x14ac:dyDescent="0.2">
      <c r="D4816" s="197"/>
    </row>
    <row r="4817" spans="4:4" x14ac:dyDescent="0.2">
      <c r="D4817" s="197"/>
    </row>
    <row r="4818" spans="4:4" x14ac:dyDescent="0.2">
      <c r="D4818" s="197"/>
    </row>
    <row r="4819" spans="4:4" x14ac:dyDescent="0.2">
      <c r="D4819" s="197"/>
    </row>
    <row r="4820" spans="4:4" x14ac:dyDescent="0.2">
      <c r="D4820" s="197"/>
    </row>
    <row r="4821" spans="4:4" x14ac:dyDescent="0.2">
      <c r="D4821" s="197"/>
    </row>
    <row r="4822" spans="4:4" x14ac:dyDescent="0.2">
      <c r="D4822" s="197"/>
    </row>
    <row r="4823" spans="4:4" x14ac:dyDescent="0.2">
      <c r="D4823" s="197"/>
    </row>
    <row r="4824" spans="4:4" x14ac:dyDescent="0.2">
      <c r="D4824" s="197"/>
    </row>
    <row r="4825" spans="4:4" x14ac:dyDescent="0.2">
      <c r="D4825" s="197"/>
    </row>
    <row r="4826" spans="4:4" x14ac:dyDescent="0.2">
      <c r="D4826" s="197"/>
    </row>
    <row r="4827" spans="4:4" x14ac:dyDescent="0.2">
      <c r="D4827" s="197"/>
    </row>
    <row r="4828" spans="4:4" x14ac:dyDescent="0.2">
      <c r="D4828" s="197"/>
    </row>
    <row r="4829" spans="4:4" x14ac:dyDescent="0.2">
      <c r="D4829" s="197"/>
    </row>
    <row r="4830" spans="4:4" x14ac:dyDescent="0.2">
      <c r="D4830" s="197"/>
    </row>
    <row r="4831" spans="4:4" x14ac:dyDescent="0.2">
      <c r="D4831" s="197"/>
    </row>
    <row r="4832" spans="4:4" x14ac:dyDescent="0.2">
      <c r="D4832" s="197"/>
    </row>
    <row r="4833" spans="4:4" x14ac:dyDescent="0.2">
      <c r="D4833" s="197"/>
    </row>
    <row r="4834" spans="4:4" x14ac:dyDescent="0.2">
      <c r="D4834" s="197"/>
    </row>
    <row r="4835" spans="4:4" x14ac:dyDescent="0.2">
      <c r="D4835" s="197"/>
    </row>
    <row r="4836" spans="4:4" x14ac:dyDescent="0.2">
      <c r="D4836" s="197"/>
    </row>
    <row r="4837" spans="4:4" x14ac:dyDescent="0.2">
      <c r="D4837" s="197"/>
    </row>
    <row r="4838" spans="4:4" x14ac:dyDescent="0.2">
      <c r="D4838" s="197"/>
    </row>
    <row r="4839" spans="4:4" x14ac:dyDescent="0.2">
      <c r="D4839" s="197"/>
    </row>
    <row r="4840" spans="4:4" x14ac:dyDescent="0.2">
      <c r="D4840" s="197"/>
    </row>
    <row r="4841" spans="4:4" x14ac:dyDescent="0.2">
      <c r="D4841" s="197"/>
    </row>
    <row r="4842" spans="4:4" x14ac:dyDescent="0.2">
      <c r="D4842" s="197"/>
    </row>
    <row r="4843" spans="4:4" x14ac:dyDescent="0.2">
      <c r="D4843" s="197"/>
    </row>
    <row r="4844" spans="4:4" x14ac:dyDescent="0.2">
      <c r="D4844" s="197"/>
    </row>
    <row r="4845" spans="4:4" x14ac:dyDescent="0.2">
      <c r="D4845" s="197"/>
    </row>
    <row r="4846" spans="4:4" x14ac:dyDescent="0.2">
      <c r="D4846" s="197"/>
    </row>
    <row r="4847" spans="4:4" x14ac:dyDescent="0.2">
      <c r="D4847" s="197"/>
    </row>
    <row r="4848" spans="4:4" x14ac:dyDescent="0.2">
      <c r="D4848" s="197"/>
    </row>
    <row r="4849" spans="4:4" x14ac:dyDescent="0.2">
      <c r="D4849" s="197"/>
    </row>
    <row r="4850" spans="4:4" x14ac:dyDescent="0.2">
      <c r="D4850" s="197"/>
    </row>
    <row r="4851" spans="4:4" x14ac:dyDescent="0.2">
      <c r="D4851" s="197"/>
    </row>
    <row r="4852" spans="4:4" x14ac:dyDescent="0.2">
      <c r="D4852" s="197"/>
    </row>
    <row r="4853" spans="4:4" x14ac:dyDescent="0.2">
      <c r="D4853" s="197"/>
    </row>
    <row r="4854" spans="4:4" x14ac:dyDescent="0.2">
      <c r="D4854" s="197"/>
    </row>
    <row r="4855" spans="4:4" x14ac:dyDescent="0.2">
      <c r="D4855" s="197"/>
    </row>
    <row r="4856" spans="4:4" x14ac:dyDescent="0.2">
      <c r="D4856" s="197"/>
    </row>
    <row r="4857" spans="4:4" x14ac:dyDescent="0.2">
      <c r="D4857" s="197"/>
    </row>
    <row r="4858" spans="4:4" x14ac:dyDescent="0.2">
      <c r="D4858" s="197"/>
    </row>
    <row r="4859" spans="4:4" x14ac:dyDescent="0.2">
      <c r="D4859" s="197"/>
    </row>
    <row r="4860" spans="4:4" x14ac:dyDescent="0.2">
      <c r="D4860" s="197"/>
    </row>
    <row r="4861" spans="4:4" x14ac:dyDescent="0.2">
      <c r="D4861" s="197"/>
    </row>
    <row r="4862" spans="4:4" x14ac:dyDescent="0.2">
      <c r="D4862" s="197"/>
    </row>
    <row r="4863" spans="4:4" x14ac:dyDescent="0.2">
      <c r="D4863" s="197"/>
    </row>
    <row r="4864" spans="4:4" x14ac:dyDescent="0.2">
      <c r="D4864" s="197"/>
    </row>
    <row r="4865" spans="4:4" x14ac:dyDescent="0.2">
      <c r="D4865" s="197"/>
    </row>
    <row r="4866" spans="4:4" x14ac:dyDescent="0.2">
      <c r="D4866" s="197"/>
    </row>
    <row r="4867" spans="4:4" x14ac:dyDescent="0.2">
      <c r="D4867" s="197"/>
    </row>
    <row r="4868" spans="4:4" x14ac:dyDescent="0.2">
      <c r="D4868" s="197"/>
    </row>
    <row r="4869" spans="4:4" x14ac:dyDescent="0.2">
      <c r="D4869" s="197"/>
    </row>
    <row r="4870" spans="4:4" x14ac:dyDescent="0.2">
      <c r="D4870" s="197"/>
    </row>
    <row r="4871" spans="4:4" x14ac:dyDescent="0.2">
      <c r="D4871" s="197"/>
    </row>
    <row r="4872" spans="4:4" x14ac:dyDescent="0.2">
      <c r="D4872" s="197"/>
    </row>
    <row r="4873" spans="4:4" x14ac:dyDescent="0.2">
      <c r="D4873" s="197"/>
    </row>
    <row r="4874" spans="4:4" x14ac:dyDescent="0.2">
      <c r="D4874" s="197"/>
    </row>
    <row r="4875" spans="4:4" x14ac:dyDescent="0.2">
      <c r="D4875" s="197"/>
    </row>
    <row r="4876" spans="4:4" x14ac:dyDescent="0.2">
      <c r="D4876" s="197"/>
    </row>
    <row r="4877" spans="4:4" x14ac:dyDescent="0.2">
      <c r="D4877" s="197"/>
    </row>
    <row r="4878" spans="4:4" x14ac:dyDescent="0.2">
      <c r="D4878" s="197"/>
    </row>
    <row r="4879" spans="4:4" x14ac:dyDescent="0.2">
      <c r="D4879" s="197"/>
    </row>
    <row r="4880" spans="4:4" x14ac:dyDescent="0.2">
      <c r="D4880" s="197"/>
    </row>
    <row r="4881" spans="4:4" x14ac:dyDescent="0.2">
      <c r="D4881" s="197"/>
    </row>
    <row r="4882" spans="4:4" x14ac:dyDescent="0.2">
      <c r="D4882" s="197"/>
    </row>
    <row r="4883" spans="4:4" x14ac:dyDescent="0.2">
      <c r="D4883" s="197"/>
    </row>
    <row r="4884" spans="4:4" x14ac:dyDescent="0.2">
      <c r="D4884" s="197"/>
    </row>
    <row r="4885" spans="4:4" x14ac:dyDescent="0.2">
      <c r="D4885" s="197"/>
    </row>
    <row r="4886" spans="4:4" x14ac:dyDescent="0.2">
      <c r="D4886" s="197"/>
    </row>
    <row r="4887" spans="4:4" x14ac:dyDescent="0.2">
      <c r="D4887" s="197"/>
    </row>
    <row r="4888" spans="4:4" x14ac:dyDescent="0.2">
      <c r="D4888" s="197"/>
    </row>
    <row r="4889" spans="4:4" x14ac:dyDescent="0.2">
      <c r="D4889" s="197"/>
    </row>
    <row r="4890" spans="4:4" x14ac:dyDescent="0.2">
      <c r="D4890" s="197"/>
    </row>
    <row r="4891" spans="4:4" x14ac:dyDescent="0.2">
      <c r="D4891" s="197"/>
    </row>
    <row r="4892" spans="4:4" x14ac:dyDescent="0.2">
      <c r="D4892" s="197"/>
    </row>
    <row r="4893" spans="4:4" x14ac:dyDescent="0.2">
      <c r="D4893" s="197"/>
    </row>
    <row r="4894" spans="4:4" x14ac:dyDescent="0.2">
      <c r="D4894" s="197"/>
    </row>
    <row r="4895" spans="4:4" x14ac:dyDescent="0.2">
      <c r="D4895" s="197"/>
    </row>
    <row r="4896" spans="4:4" x14ac:dyDescent="0.2">
      <c r="D4896" s="197"/>
    </row>
    <row r="4897" spans="4:4" x14ac:dyDescent="0.2">
      <c r="D4897" s="197"/>
    </row>
    <row r="4898" spans="4:4" x14ac:dyDescent="0.2">
      <c r="D4898" s="197"/>
    </row>
    <row r="4899" spans="4:4" x14ac:dyDescent="0.2">
      <c r="D4899" s="197"/>
    </row>
    <row r="4900" spans="4:4" x14ac:dyDescent="0.2">
      <c r="D4900" s="197"/>
    </row>
    <row r="4901" spans="4:4" x14ac:dyDescent="0.2">
      <c r="D4901" s="197"/>
    </row>
    <row r="4902" spans="4:4" x14ac:dyDescent="0.2">
      <c r="D4902" s="197"/>
    </row>
    <row r="4903" spans="4:4" x14ac:dyDescent="0.2">
      <c r="D4903" s="197"/>
    </row>
    <row r="4904" spans="4:4" x14ac:dyDescent="0.2">
      <c r="D4904" s="197"/>
    </row>
    <row r="4905" spans="4:4" x14ac:dyDescent="0.2">
      <c r="D4905" s="197"/>
    </row>
    <row r="4906" spans="4:4" x14ac:dyDescent="0.2">
      <c r="D4906" s="197"/>
    </row>
    <row r="4907" spans="4:4" x14ac:dyDescent="0.2">
      <c r="D4907" s="197"/>
    </row>
    <row r="4908" spans="4:4" x14ac:dyDescent="0.2">
      <c r="D4908" s="197"/>
    </row>
    <row r="4909" spans="4:4" x14ac:dyDescent="0.2">
      <c r="D4909" s="197"/>
    </row>
    <row r="4910" spans="4:4" x14ac:dyDescent="0.2">
      <c r="D4910" s="197"/>
    </row>
    <row r="4911" spans="4:4" x14ac:dyDescent="0.2">
      <c r="D4911" s="197"/>
    </row>
    <row r="4912" spans="4:4" x14ac:dyDescent="0.2">
      <c r="D4912" s="197"/>
    </row>
    <row r="4913" spans="4:4" x14ac:dyDescent="0.2">
      <c r="D4913" s="197"/>
    </row>
    <row r="4914" spans="4:4" x14ac:dyDescent="0.2">
      <c r="D4914" s="197"/>
    </row>
    <row r="4915" spans="4:4" x14ac:dyDescent="0.2">
      <c r="D4915" s="197"/>
    </row>
    <row r="4916" spans="4:4" x14ac:dyDescent="0.2">
      <c r="D4916" s="197"/>
    </row>
    <row r="4917" spans="4:4" x14ac:dyDescent="0.2">
      <c r="D4917" s="197"/>
    </row>
    <row r="4918" spans="4:4" x14ac:dyDescent="0.2">
      <c r="D4918" s="197"/>
    </row>
    <row r="4919" spans="4:4" x14ac:dyDescent="0.2">
      <c r="D4919" s="197"/>
    </row>
    <row r="4920" spans="4:4" x14ac:dyDescent="0.2">
      <c r="D4920" s="197"/>
    </row>
    <row r="4921" spans="4:4" x14ac:dyDescent="0.2">
      <c r="D4921" s="197"/>
    </row>
    <row r="4922" spans="4:4" x14ac:dyDescent="0.2">
      <c r="D4922" s="197"/>
    </row>
    <row r="4923" spans="4:4" x14ac:dyDescent="0.2">
      <c r="D4923" s="197"/>
    </row>
    <row r="4924" spans="4:4" x14ac:dyDescent="0.2">
      <c r="D4924" s="197"/>
    </row>
    <row r="4925" spans="4:4" x14ac:dyDescent="0.2">
      <c r="D4925" s="197"/>
    </row>
    <row r="4926" spans="4:4" x14ac:dyDescent="0.2">
      <c r="D4926" s="197"/>
    </row>
    <row r="4927" spans="4:4" x14ac:dyDescent="0.2">
      <c r="D4927" s="197"/>
    </row>
    <row r="4928" spans="4:4" x14ac:dyDescent="0.2">
      <c r="D4928" s="197"/>
    </row>
    <row r="4929" spans="4:4" x14ac:dyDescent="0.2">
      <c r="D4929" s="197"/>
    </row>
    <row r="4930" spans="4:4" x14ac:dyDescent="0.2">
      <c r="D4930" s="197"/>
    </row>
    <row r="4931" spans="4:4" x14ac:dyDescent="0.2">
      <c r="D4931" s="197"/>
    </row>
    <row r="4932" spans="4:4" x14ac:dyDescent="0.2">
      <c r="D4932" s="197"/>
    </row>
    <row r="4933" spans="4:4" x14ac:dyDescent="0.2">
      <c r="D4933" s="197"/>
    </row>
    <row r="4934" spans="4:4" x14ac:dyDescent="0.2">
      <c r="D4934" s="197"/>
    </row>
    <row r="4935" spans="4:4" x14ac:dyDescent="0.2">
      <c r="D4935" s="197"/>
    </row>
    <row r="4936" spans="4:4" x14ac:dyDescent="0.2">
      <c r="D4936" s="197"/>
    </row>
    <row r="4937" spans="4:4" x14ac:dyDescent="0.2">
      <c r="D4937" s="197"/>
    </row>
    <row r="4938" spans="4:4" x14ac:dyDescent="0.2">
      <c r="D4938" s="197"/>
    </row>
    <row r="4939" spans="4:4" x14ac:dyDescent="0.2">
      <c r="D4939" s="197"/>
    </row>
    <row r="4940" spans="4:4" x14ac:dyDescent="0.2">
      <c r="D4940" s="197"/>
    </row>
    <row r="4941" spans="4:4" x14ac:dyDescent="0.2">
      <c r="D4941" s="197"/>
    </row>
    <row r="4942" spans="4:4" x14ac:dyDescent="0.2">
      <c r="D4942" s="197"/>
    </row>
    <row r="4943" spans="4:4" x14ac:dyDescent="0.2">
      <c r="D4943" s="197"/>
    </row>
    <row r="4944" spans="4:4" x14ac:dyDescent="0.2">
      <c r="D4944" s="197"/>
    </row>
    <row r="4945" spans="4:4" x14ac:dyDescent="0.2">
      <c r="D4945" s="197"/>
    </row>
    <row r="4946" spans="4:4" x14ac:dyDescent="0.2">
      <c r="D4946" s="197"/>
    </row>
    <row r="4947" spans="4:4" x14ac:dyDescent="0.2">
      <c r="D4947" s="197"/>
    </row>
    <row r="4948" spans="4:4" x14ac:dyDescent="0.2">
      <c r="D4948" s="197"/>
    </row>
    <row r="4949" spans="4:4" x14ac:dyDescent="0.2">
      <c r="D4949" s="197"/>
    </row>
    <row r="4950" spans="4:4" x14ac:dyDescent="0.2">
      <c r="D4950" s="197"/>
    </row>
    <row r="4951" spans="4:4" x14ac:dyDescent="0.2">
      <c r="D4951" s="197"/>
    </row>
    <row r="4952" spans="4:4" x14ac:dyDescent="0.2">
      <c r="D4952" s="197"/>
    </row>
    <row r="4953" spans="4:4" x14ac:dyDescent="0.2">
      <c r="D4953" s="197"/>
    </row>
    <row r="4954" spans="4:4" x14ac:dyDescent="0.2">
      <c r="D4954" s="197"/>
    </row>
    <row r="4955" spans="4:4" x14ac:dyDescent="0.2">
      <c r="D4955" s="197"/>
    </row>
    <row r="4956" spans="4:4" x14ac:dyDescent="0.2">
      <c r="D4956" s="197"/>
    </row>
    <row r="4957" spans="4:4" x14ac:dyDescent="0.2">
      <c r="D4957" s="197"/>
    </row>
    <row r="4958" spans="4:4" x14ac:dyDescent="0.2">
      <c r="D4958" s="197"/>
    </row>
    <row r="4959" spans="4:4" x14ac:dyDescent="0.2">
      <c r="D4959" s="197"/>
    </row>
    <row r="4960" spans="4:4" x14ac:dyDescent="0.2">
      <c r="D4960" s="197"/>
    </row>
    <row r="4961" spans="4:4" x14ac:dyDescent="0.2">
      <c r="D4961" s="197"/>
    </row>
    <row r="4962" spans="4:4" x14ac:dyDescent="0.2">
      <c r="D4962" s="197"/>
    </row>
    <row r="4963" spans="4:4" x14ac:dyDescent="0.2">
      <c r="D4963" s="197"/>
    </row>
    <row r="4964" spans="4:4" x14ac:dyDescent="0.2">
      <c r="D4964" s="197"/>
    </row>
    <row r="4965" spans="4:4" x14ac:dyDescent="0.2">
      <c r="D4965" s="197"/>
    </row>
    <row r="4966" spans="4:4" x14ac:dyDescent="0.2">
      <c r="D4966" s="197"/>
    </row>
    <row r="4967" spans="4:4" x14ac:dyDescent="0.2">
      <c r="D4967" s="197"/>
    </row>
    <row r="4968" spans="4:4" x14ac:dyDescent="0.2">
      <c r="D4968" s="197"/>
    </row>
    <row r="4969" spans="4:4" x14ac:dyDescent="0.2">
      <c r="D4969" s="197"/>
    </row>
    <row r="4970" spans="4:4" x14ac:dyDescent="0.2">
      <c r="D4970" s="197"/>
    </row>
    <row r="4971" spans="4:4" x14ac:dyDescent="0.2">
      <c r="D4971" s="197"/>
    </row>
    <row r="4972" spans="4:4" x14ac:dyDescent="0.2">
      <c r="D4972" s="197"/>
    </row>
    <row r="4973" spans="4:4" x14ac:dyDescent="0.2">
      <c r="D4973" s="197"/>
    </row>
    <row r="4974" spans="4:4" x14ac:dyDescent="0.2">
      <c r="D4974" s="197"/>
    </row>
    <row r="4975" spans="4:4" x14ac:dyDescent="0.2">
      <c r="D4975" s="197"/>
    </row>
    <row r="4976" spans="4:4" x14ac:dyDescent="0.2">
      <c r="D4976" s="197"/>
    </row>
    <row r="4977" spans="4:4" x14ac:dyDescent="0.2">
      <c r="D4977" s="197"/>
    </row>
    <row r="4978" spans="4:4" x14ac:dyDescent="0.2">
      <c r="D4978" s="197"/>
    </row>
    <row r="4979" spans="4:4" x14ac:dyDescent="0.2">
      <c r="D4979" s="197"/>
    </row>
    <row r="4980" spans="4:4" x14ac:dyDescent="0.2">
      <c r="D4980" s="197"/>
    </row>
    <row r="4981" spans="4:4" x14ac:dyDescent="0.2">
      <c r="D4981" s="197"/>
    </row>
    <row r="4982" spans="4:4" x14ac:dyDescent="0.2">
      <c r="D4982" s="197"/>
    </row>
    <row r="4983" spans="4:4" x14ac:dyDescent="0.2">
      <c r="D4983" s="197"/>
    </row>
    <row r="4984" spans="4:4" x14ac:dyDescent="0.2">
      <c r="D4984" s="197"/>
    </row>
    <row r="4985" spans="4:4" x14ac:dyDescent="0.2">
      <c r="D4985" s="197"/>
    </row>
    <row r="4986" spans="4:4" x14ac:dyDescent="0.2">
      <c r="D4986" s="197"/>
    </row>
    <row r="4987" spans="4:4" x14ac:dyDescent="0.2">
      <c r="D4987" s="197"/>
    </row>
    <row r="4988" spans="4:4" x14ac:dyDescent="0.2">
      <c r="D4988" s="197"/>
    </row>
    <row r="4989" spans="4:4" x14ac:dyDescent="0.2">
      <c r="D4989" s="197"/>
    </row>
    <row r="4990" spans="4:4" x14ac:dyDescent="0.2">
      <c r="D4990" s="197"/>
    </row>
    <row r="4991" spans="4:4" x14ac:dyDescent="0.2">
      <c r="D4991" s="197"/>
    </row>
    <row r="4992" spans="4:4" x14ac:dyDescent="0.2">
      <c r="D4992" s="197"/>
    </row>
    <row r="4993" spans="4:4" x14ac:dyDescent="0.2">
      <c r="D4993" s="197"/>
    </row>
    <row r="4994" spans="4:4" x14ac:dyDescent="0.2">
      <c r="D4994" s="197"/>
    </row>
    <row r="4995" spans="4:4" x14ac:dyDescent="0.2">
      <c r="D4995" s="197"/>
    </row>
    <row r="4996" spans="4:4" x14ac:dyDescent="0.2">
      <c r="D4996" s="197"/>
    </row>
    <row r="4997" spans="4:4" x14ac:dyDescent="0.2">
      <c r="D4997" s="197"/>
    </row>
    <row r="4998" spans="4:4" x14ac:dyDescent="0.2">
      <c r="D4998" s="197"/>
    </row>
    <row r="4999" spans="4:4" x14ac:dyDescent="0.2">
      <c r="D4999" s="197"/>
    </row>
    <row r="5000" spans="4:4" x14ac:dyDescent="0.2">
      <c r="D5000" s="197"/>
    </row>
  </sheetData>
  <sheetProtection algorithmName="SHA-512" hashValue="xPGnzy2g/nmX9gQ66I18WmKepgsOsjBfsoKTuzHMZtNykqXWQuYXTlJczfLcLLZu0anm7XUUc/OBh6l8BTENZA==" saltValue="xkxL/gMcdHaSOVC4cuhwdA==" spinCount="100000" sheet="1"/>
  <mergeCells count="106">
    <mergeCell ref="C578:G578"/>
    <mergeCell ref="C583:G583"/>
    <mergeCell ref="C586:G586"/>
    <mergeCell ref="C588:G588"/>
    <mergeCell ref="C555:G555"/>
    <mergeCell ref="C557:G557"/>
    <mergeCell ref="C561:G561"/>
    <mergeCell ref="C567:G567"/>
    <mergeCell ref="C572:G572"/>
    <mergeCell ref="C574:G574"/>
    <mergeCell ref="C494:G494"/>
    <mergeCell ref="C502:G502"/>
    <mergeCell ref="C504:G504"/>
    <mergeCell ref="C512:G512"/>
    <mergeCell ref="C522:G522"/>
    <mergeCell ref="C527:G527"/>
    <mergeCell ref="C472:G472"/>
    <mergeCell ref="C477:G477"/>
    <mergeCell ref="C481:G481"/>
    <mergeCell ref="C485:G485"/>
    <mergeCell ref="C487:G487"/>
    <mergeCell ref="C491:G491"/>
    <mergeCell ref="C453:G453"/>
    <mergeCell ref="C455:G455"/>
    <mergeCell ref="C459:G459"/>
    <mergeCell ref="C462:G462"/>
    <mergeCell ref="C466:G466"/>
    <mergeCell ref="C468:G468"/>
    <mergeCell ref="C429:G429"/>
    <mergeCell ref="C431:G431"/>
    <mergeCell ref="C433:G433"/>
    <mergeCell ref="C435:G435"/>
    <mergeCell ref="C439:G439"/>
    <mergeCell ref="C447:G447"/>
    <mergeCell ref="C417:G417"/>
    <mergeCell ref="C419:G419"/>
    <mergeCell ref="C421:G421"/>
    <mergeCell ref="C423:G423"/>
    <mergeCell ref="C425:G425"/>
    <mergeCell ref="C427:G427"/>
    <mergeCell ref="C405:G405"/>
    <mergeCell ref="C407:G407"/>
    <mergeCell ref="C409:G409"/>
    <mergeCell ref="C411:G411"/>
    <mergeCell ref="C413:G413"/>
    <mergeCell ref="C415:G415"/>
    <mergeCell ref="C393:G393"/>
    <mergeCell ref="C395:G395"/>
    <mergeCell ref="C397:G397"/>
    <mergeCell ref="C399:G399"/>
    <mergeCell ref="C401:G401"/>
    <mergeCell ref="C403:G403"/>
    <mergeCell ref="C381:G381"/>
    <mergeCell ref="C383:G383"/>
    <mergeCell ref="C385:G385"/>
    <mergeCell ref="C387:G387"/>
    <mergeCell ref="C389:G389"/>
    <mergeCell ref="C391:G391"/>
    <mergeCell ref="C280:G280"/>
    <mergeCell ref="C309:G309"/>
    <mergeCell ref="C337:G337"/>
    <mergeCell ref="C363:G363"/>
    <mergeCell ref="C367:G367"/>
    <mergeCell ref="C375:G375"/>
    <mergeCell ref="C247:G247"/>
    <mergeCell ref="C251:G251"/>
    <mergeCell ref="C258:G258"/>
    <mergeCell ref="C263:G263"/>
    <mergeCell ref="C274:G274"/>
    <mergeCell ref="C276:G276"/>
    <mergeCell ref="C204:G204"/>
    <mergeCell ref="C206:G206"/>
    <mergeCell ref="C214:G214"/>
    <mergeCell ref="C217:G217"/>
    <mergeCell ref="C221:G221"/>
    <mergeCell ref="C243:G243"/>
    <mergeCell ref="C161:G161"/>
    <mergeCell ref="C163:G163"/>
    <mergeCell ref="C174:G174"/>
    <mergeCell ref="C176:G176"/>
    <mergeCell ref="C183:G183"/>
    <mergeCell ref="C188:G188"/>
    <mergeCell ref="C136:G136"/>
    <mergeCell ref="C138:G138"/>
    <mergeCell ref="C143:G143"/>
    <mergeCell ref="C145:G145"/>
    <mergeCell ref="C152:G152"/>
    <mergeCell ref="C154:G154"/>
    <mergeCell ref="C98:G98"/>
    <mergeCell ref="C101:G101"/>
    <mergeCell ref="C105:G105"/>
    <mergeCell ref="C107:G107"/>
    <mergeCell ref="C124:G124"/>
    <mergeCell ref="C126:G126"/>
    <mergeCell ref="C65:G65"/>
    <mergeCell ref="C67:G67"/>
    <mergeCell ref="C72:G72"/>
    <mergeCell ref="C74:G74"/>
    <mergeCell ref="C85:G85"/>
    <mergeCell ref="C93:G93"/>
    <mergeCell ref="A1:G1"/>
    <mergeCell ref="C2:G2"/>
    <mergeCell ref="C3:G3"/>
    <mergeCell ref="C4:G4"/>
    <mergeCell ref="C55:G55"/>
    <mergeCell ref="C58:G5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2014-02-28T09:52:57Z</cp:lastPrinted>
  <dcterms:created xsi:type="dcterms:W3CDTF">2009-04-08T07:15:50Z</dcterms:created>
  <dcterms:modified xsi:type="dcterms:W3CDTF">2018-05-20T16:22:30Z</dcterms:modified>
</cp:coreProperties>
</file>