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cuments\Restaurátorské práce\"/>
    </mc:Choice>
  </mc:AlternateContent>
  <bookViews>
    <workbookView xWindow="360" yWindow="270" windowWidth="18735" windowHeight="12210"/>
  </bookViews>
  <sheets>
    <sheet name="Uchazeč" sheetId="5" r:id="rId1"/>
    <sheet name="Stavba" sheetId="1" r:id="rId2"/>
    <sheet name="VzorObjekt" sheetId="9" state="hidden" r:id="rId3"/>
    <sheet name="VzorPolozky" sheetId="10" state="hidden" r:id="rId4"/>
    <sheet name="Rekapitulace Objekt 01" sheetId="11" r:id="rId5"/>
    <sheet name="01 1 Pol" sheetId="12" r:id="rId6"/>
    <sheet name="01 2 Pol" sheetId="13" r:id="rId7"/>
    <sheet name="01 3 Pol" sheetId="14" r:id="rId8"/>
  </sheets>
  <externalReferences>
    <externalReference r:id="rId9"/>
  </externalReferences>
  <definedNames>
    <definedName name="CelkemObjekty" localSheetId="1">Stavba!$I$24</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'01 1 Pol'!$A$1:$I$67</definedName>
    <definedName name="_xlnm.Print_Area" localSheetId="6">'01 2 Pol'!$A$1:$I$37</definedName>
    <definedName name="_xlnm.Print_Area" localSheetId="7">'01 3 Pol'!$A$1:$I$38</definedName>
    <definedName name="_xlnm.Print_Area" localSheetId="4">'Rekapitulace Objekt 01'!$A$1:$H$21</definedName>
    <definedName name="_xlnm.Print_Area" localSheetId="1">Stavba!$A$1:$J$75</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52511" fullCalcOnLoad="1"/>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J23" i="1" l="1"/>
  <c r="P20" i="11"/>
  <c r="O20" i="11"/>
  <c r="P19" i="11"/>
  <c r="O19" i="11"/>
  <c r="P18" i="11"/>
  <c r="O18" i="11"/>
  <c r="H20" i="11"/>
  <c r="H19" i="11"/>
  <c r="H18" i="11"/>
  <c r="AO38" i="14"/>
  <c r="AN38" i="14"/>
  <c r="G38" i="14"/>
  <c r="AK37" i="14"/>
  <c r="AL37" i="14"/>
  <c r="G9" i="14"/>
  <c r="F8" i="14" s="1"/>
  <c r="G10" i="14"/>
  <c r="G12" i="14"/>
  <c r="G13" i="14"/>
  <c r="G15" i="14"/>
  <c r="G17" i="14"/>
  <c r="F16" i="14" s="1"/>
  <c r="G21" i="14"/>
  <c r="G24" i="14"/>
  <c r="G26" i="14"/>
  <c r="G27" i="14"/>
  <c r="G29" i="14"/>
  <c r="G31" i="14"/>
  <c r="G34" i="14"/>
  <c r="AO37" i="13"/>
  <c r="AN37" i="13"/>
  <c r="G37" i="13"/>
  <c r="AK36" i="13"/>
  <c r="AL36" i="13"/>
  <c r="G9" i="13"/>
  <c r="F8" i="13" s="1"/>
  <c r="G10" i="13"/>
  <c r="G12" i="13"/>
  <c r="G13" i="13"/>
  <c r="G15" i="13"/>
  <c r="F14" i="13" s="1"/>
  <c r="G21" i="13"/>
  <c r="G26" i="13"/>
  <c r="G28" i="13"/>
  <c r="G30" i="13"/>
  <c r="G33" i="13"/>
  <c r="AO67" i="12"/>
  <c r="AN67" i="12"/>
  <c r="G67" i="12"/>
  <c r="AK66" i="12"/>
  <c r="AL66" i="12"/>
  <c r="G11" i="12"/>
  <c r="G14" i="12"/>
  <c r="F8" i="12" s="1"/>
  <c r="G18" i="12"/>
  <c r="G19" i="12"/>
  <c r="G21" i="12"/>
  <c r="F20" i="12" s="1"/>
  <c r="G31" i="12"/>
  <c r="G37" i="12"/>
  <c r="G42" i="12"/>
  <c r="G49" i="12"/>
  <c r="G56" i="12"/>
  <c r="G58" i="12"/>
  <c r="G60" i="12"/>
  <c r="G63" i="12"/>
  <c r="D21" i="11"/>
  <c r="B7" i="11"/>
  <c r="B6" i="11"/>
  <c r="C1" i="11"/>
  <c r="B1" i="11"/>
  <c r="AZ73" i="1"/>
  <c r="AZ72" i="1"/>
  <c r="AZ70" i="1"/>
  <c r="AZ69" i="1"/>
  <c r="AZ67" i="1"/>
  <c r="AZ66" i="1"/>
  <c r="AZ64" i="1"/>
  <c r="AZ62" i="1"/>
  <c r="AZ61" i="1"/>
  <c r="AZ60" i="1"/>
  <c r="AZ58" i="1"/>
  <c r="AZ55" i="1"/>
  <c r="AZ54" i="1"/>
  <c r="AZ52" i="1"/>
  <c r="AZ50" i="1"/>
  <c r="AZ49" i="1"/>
  <c r="AZ47" i="1"/>
  <c r="AZ46" i="1"/>
  <c r="AZ44" i="1"/>
  <c r="AZ43" i="1"/>
  <c r="AZ41" i="1"/>
  <c r="AZ39" i="1"/>
  <c r="AZ37" i="1"/>
  <c r="AZ36" i="1"/>
  <c r="AZ33" i="1"/>
  <c r="AZ31" i="1"/>
  <c r="AZ30" i="1"/>
  <c r="AZ28" i="1"/>
  <c r="AZ26" i="1"/>
  <c r="J24" i="1"/>
  <c r="D8" i="1" s="1"/>
  <c r="B1" i="9"/>
  <c r="C1" i="9"/>
  <c r="B7" i="9"/>
  <c r="B6" i="9"/>
  <c r="H21" i="11" l="1"/>
</calcChain>
</file>

<file path=xl/sharedStrings.xml><?xml version="1.0" encoding="utf-8"?>
<sst xmlns="http://schemas.openxmlformats.org/spreadsheetml/2006/main" count="408" uniqueCount="196">
  <si>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</si>
  <si>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</si>
  <si>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</si>
  <si>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</si>
  <si>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</si>
  <si>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</si>
  <si>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</si>
  <si>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</si>
  <si>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</si>
  <si>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</si>
  <si>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</si>
  <si>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</si>
  <si>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</si>
  <si>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</si>
  <si>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</si>
  <si>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</si>
  <si>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800.122</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</si>
  <si>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</si>
  <si>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</si>
  <si>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</si>
  <si>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</si>
  <si>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</si>
  <si>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</si>
  <si>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</si>
  <si>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</si>
  <si>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</si>
  <si>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</si>
  <si>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Cena bez DPH:</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</si>
  <si>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</si>
  <si>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</si>
  <si>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</si>
  <si>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</si>
  <si>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</si>
  <si>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</si>
  <si>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</si>
  <si>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</si>
  <si>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</si>
  <si>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</si>
  <si>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</si>
  <si>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</si>
  <si>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</si>
  <si>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t>
  </si>
  <si>
    <t>IOP-M-RP</t>
  </si>
  <si>
    <t>Restaurování nástěnných maleb v bývalém klášteře minoritů</t>
  </si>
  <si>
    <t>Klášterní č.p.50 - Latrán, Český Krumlov</t>
  </si>
  <si>
    <t>Stavební objekt</t>
  </si>
  <si>
    <t>01</t>
  </si>
  <si>
    <t>Restaurování nástěnných maleb</t>
  </si>
  <si>
    <t>Celkem za stavbu</t>
  </si>
  <si>
    <t>1. PODMÍNKY PRO ZPRACOVÁNÍ NABÍDKOVÉ CENY</t>
  </si>
  <si>
    <t xml:space="preserve">        Preambule</t>
  </si>
  <si>
    <t>Tento soupis restaurátorských prací, dodávek a služeb je sestaven jako podklad pro zpracování nabídek dodavatelů na veřejnou zakázku na resaturátorskéí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</si>
  <si>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t>
  </si>
  <si>
    <t xml:space="preserve">        Vymezení některých pojmů</t>
  </si>
  <si>
    <t>Pro účely zpracování nabídkové ceny se jsou použity některé pojmy, pod kterými se rozumí:</t>
  </si>
  <si>
    <t xml:space="preserve">        Soupisem prací dodávek a služeb dokument, ve kterém jsou definovány zadavatelem požadované práce, dodávky a služby v podrobnostech nezbytných pro zpracování cenové nabídky dodavatele. Soupis obsahuje i vymezení požadovaného množství prací, dodávek a služeb.</t>
  </si>
  <si>
    <t xml:space="preserve">        Položkovým rozpočtem dokument odpovídající svým obsahem a strukturou soupisu prací, dodávek a služeb, předaného zadavatelem dodavateli ke zpracování nabídky, v němž dodavatel doplní k jednotlivým položkám prací, dodávek nebo služeb svoje nabídkové jednotkové ceny a stanoví i celkovou nabídkovou cenu příslušné položky a dále stanoví nabídkové ceny dle struktury soupisu až po celkovou nabídkovou cenu za veškeré práce, dodávky nebo služby, které jsou obsahem soupisu prací, dodávek a služeb.</t>
  </si>
  <si>
    <t xml:space="preserve">        Cenová soustava</t>
  </si>
  <si>
    <t xml:space="preserve">        Použitá cenová soustava</t>
  </si>
  <si>
    <t>Část týkající se stavebních prac je zpracována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</si>
  <si>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</si>
  <si>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</si>
  <si>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</si>
  <si>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</si>
  <si>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</si>
  <si>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</si>
  <si>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</si>
  <si>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2.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</si>
  <si>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</si>
  <si>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</si>
  <si>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</si>
  <si>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</si>
  <si>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</si>
  <si>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objektu, jakož i cena díla jsou výsledkem vložených matematických vzorců v příslušných pozicích souboru.</t>
  </si>
  <si>
    <t xml:space="preserve">        Jiný formát soupisu</t>
  </si>
  <si>
    <t>Pokud by kterýkoliv dodavatel měl problémy s předaným formátem, lze na požádání poskytnout soupis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</si>
  <si>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</si>
  <si>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</si>
  <si>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Rozsah:</t>
  </si>
  <si>
    <t>Rekapitulace soupisů náležejících k objektu</t>
  </si>
  <si>
    <t>Soupis</t>
  </si>
  <si>
    <t>Cena (Kč)</t>
  </si>
  <si>
    <t>1</t>
  </si>
  <si>
    <t>Etapa I. - kaple Sv. Wolfganga</t>
  </si>
  <si>
    <t>2</t>
  </si>
  <si>
    <t>Etapa II. - stávající odkryté malby v ambitu</t>
  </si>
  <si>
    <t>3</t>
  </si>
  <si>
    <t>Etapa III. - klenby ambitu</t>
  </si>
  <si>
    <t>Celkem objekt</t>
  </si>
  <si>
    <t>Položkový soupis prací a dodávek</t>
  </si>
  <si>
    <t>Ceník</t>
  </si>
  <si>
    <t>Cen. soustava</t>
  </si>
  <si>
    <t>Ceník, kapitola</t>
  </si>
  <si>
    <t>Poznámka uchazeče</t>
  </si>
  <si>
    <t>Díl:</t>
  </si>
  <si>
    <t>94</t>
  </si>
  <si>
    <t>Lešení a stavební výtahy</t>
  </si>
  <si>
    <t>943 94-3 Montáž lešení prostorového lehkého bez podlah</t>
  </si>
  <si>
    <t>pro zatížení podlahové plochy do 2 kPa (200 kg/m2),</t>
  </si>
  <si>
    <t>943943221R00</t>
  </si>
  <si>
    <t>...pro zatížení podlahové plochy do 2 kPa (200 kg/m2), výšky do 10 m</t>
  </si>
  <si>
    <t>m3</t>
  </si>
  <si>
    <t>800-3</t>
  </si>
  <si>
    <t>RTS</t>
  </si>
  <si>
    <t>64,5*9,2</t>
  </si>
  <si>
    <t>943 94-39 příplatek k ceně</t>
  </si>
  <si>
    <t>943943292R00</t>
  </si>
  <si>
    <t xml:space="preserve">...za každý další i započatý měsíc použití lešení pro zatížení podlahové plochy do 2 kPa (200 kg/m2) </t>
  </si>
  <si>
    <t>593,4*10</t>
  </si>
  <si>
    <t>943 94-38 Demontáž lešení prostorového lehkého</t>
  </si>
  <si>
    <t>bez podlah pro zatížení podlahové plochy do 2 kPa (200 kg/m2),</t>
  </si>
  <si>
    <t>943943821R00</t>
  </si>
  <si>
    <t>998009101R00</t>
  </si>
  <si>
    <t xml:space="preserve">Přesun hmot lešení samostatně budovaného </t>
  </si>
  <si>
    <t>t</t>
  </si>
  <si>
    <t>Vlastní</t>
  </si>
  <si>
    <t>799-1</t>
  </si>
  <si>
    <t>Restaurátorské práce</t>
  </si>
  <si>
    <t>799-1-01</t>
  </si>
  <si>
    <t>Konzervace pozdně středověké nástěnné malby</t>
  </si>
  <si>
    <t>m2</t>
  </si>
  <si>
    <t>odhadovaný rozsah 46% z celkové výměry 289,66 m2 : 289,66*0,46</t>
  </si>
  <si>
    <t>malba pod transferem : 8</t>
  </si>
  <si>
    <t>0</t>
  </si>
  <si>
    <t xml:space="preserve">charakter malby - figurální pozdně středověká : </t>
  </si>
  <si>
    <t xml:space="preserve">rozsah prací - dočištění malby, celoplošné zpevnění,  : </t>
  </si>
  <si>
    <t xml:space="preserve">oprava a vytmelení peků : </t>
  </si>
  <si>
    <t xml:space="preserve">odstranění ostrůvků rokokové výmalby v bederních partiích  : </t>
  </si>
  <si>
    <t xml:space="preserve">a na plášti Sv. Kryštofa na jižní stěně lodi : </t>
  </si>
  <si>
    <t>rezerva 10% : 133,2436*0,1</t>
  </si>
  <si>
    <t>799-1-02</t>
  </si>
  <si>
    <t>Restaurování pozdně středověké nástěnné malby</t>
  </si>
  <si>
    <t xml:space="preserve">rozsah prací - celoplošná retuš, restaurování a závěrečná konzervace : </t>
  </si>
  <si>
    <t>799-1-03</t>
  </si>
  <si>
    <t>Sejmutí a tranfer rokokové výmalby</t>
  </si>
  <si>
    <t>odhad celkové plochy : 8</t>
  </si>
  <si>
    <t xml:space="preserve">práce se týkají zejména sejmutí a transferu části rokokové výmalby  : </t>
  </si>
  <si>
    <t xml:space="preserve">kryjící jlavu a ramena Sv. Kryštofa na jižní stěně lodi a její zrcadlové : </t>
  </si>
  <si>
    <t xml:space="preserve">přenesení na protější severní stěnu : </t>
  </si>
  <si>
    <t>799-1-04</t>
  </si>
  <si>
    <t xml:space="preserve">Konzervace rokokové nástěnné malby </t>
  </si>
  <si>
    <t>odhadovaný rozsah 54% z celkové výměry 289,66 m2 : 289,66*0,54</t>
  </si>
  <si>
    <t>transfer : 8</t>
  </si>
  <si>
    <t xml:space="preserve">rozsah prací - dočištění malby : </t>
  </si>
  <si>
    <t xml:space="preserve">upevnění uvolněných vrstev a celoplošné zpevnění : </t>
  </si>
  <si>
    <t>rezerva 10% : 156,4164*0,1</t>
  </si>
  <si>
    <t>799-1-05</t>
  </si>
  <si>
    <t xml:space="preserve">Restaurování rokokové nástěnné malby </t>
  </si>
  <si>
    <t xml:space="preserve">rozsah prací - retuš poškozených míst, restaurování a rekonstrukce : </t>
  </si>
  <si>
    <t xml:space="preserve">chybějící malířské výzdoby a závěrečná celoplošná konzervace : </t>
  </si>
  <si>
    <t>799-1-06</t>
  </si>
  <si>
    <t>Podrobný průzkum malby a dopracování návrhu na restaurování</t>
  </si>
  <si>
    <t>kpl</t>
  </si>
  <si>
    <t>Vyhotovení v 5 kopiích : 1</t>
  </si>
  <si>
    <t>799-1-07</t>
  </si>
  <si>
    <t>Podrobná restaurátorská zpráva z průběhu restaurátorských prací</t>
  </si>
  <si>
    <t>Vzhotovení v 5 kopiích : 1</t>
  </si>
  <si>
    <t>799-1-08</t>
  </si>
  <si>
    <t xml:space="preserve">Fotodokumentace z průběhu restaurování </t>
  </si>
  <si>
    <t>rozsah min. 100 fotografií ve vysokém rozlišení na CD nebo DVD nosiči : 1</t>
  </si>
  <si>
    <t xml:space="preserve">vyhotovení v 5 kopiích : </t>
  </si>
  <si>
    <t>799-1-09</t>
  </si>
  <si>
    <t xml:space="preserve">Fotodokumentace dokončeného díla </t>
  </si>
  <si>
    <t>rozsah min. 50 fotografií ve vysokém rozlišení na CD nebo DVD nosiči : 1</t>
  </si>
  <si>
    <t>Celkem za objekt</t>
  </si>
  <si>
    <t>941941041R00</t>
  </si>
  <si>
    <t>Montáž lešení leh.řad.s podlahami,š.1,2 m, H 10 m</t>
  </si>
  <si>
    <t>941941291R00</t>
  </si>
  <si>
    <t xml:space="preserve">Příplatek za každý měsíc použití lešení k pol.1041 </t>
  </si>
  <si>
    <t>315*3</t>
  </si>
  <si>
    <t>941941841R00</t>
  </si>
  <si>
    <t xml:space="preserve">Demontáž lešení leh.řad.s podlahami,š.1,2 m,H 10 m </t>
  </si>
  <si>
    <t>Konzervace středověké a renesan. nástěnné malby</t>
  </si>
  <si>
    <t xml:space="preserve">celkový rozsah restaurované plochy : </t>
  </si>
  <si>
    <t>figurální a ornamentální malby : 88,4</t>
  </si>
  <si>
    <t>ostatní plochy : 17,7</t>
  </si>
  <si>
    <t xml:space="preserve">charakter malby - figurální a ornamentální pozdně středověká a renesanční malba : </t>
  </si>
  <si>
    <t xml:space="preserve">rozsah prací - dočištění malby, celoplošné zpevnění, drobné vysprávky : </t>
  </si>
  <si>
    <t xml:space="preserve">Restaurování středověké a renes. nástěnné malby </t>
  </si>
  <si>
    <t>rozsah min. 70 fotografií ve vysokém rozlišení na CD nebo DVD nosiči : 1</t>
  </si>
  <si>
    <t>rozsah min. 30 fotografií ve vysokém rozlišení na CD nebo DVD nosiči : 1</t>
  </si>
  <si>
    <t xml:space="preserve">Montáž lešení leh.řad.s podlahami,š.1,2 m, H 10 m </t>
  </si>
  <si>
    <t>Příplatek za každý měsíc použití lešení k pol.1041</t>
  </si>
  <si>
    <t>400*4</t>
  </si>
  <si>
    <t>941955004R00</t>
  </si>
  <si>
    <t xml:space="preserve">Lešení lehké pomocné, výška podlahy do 3,5 m </t>
  </si>
  <si>
    <t>kostka z lešení mobilní : 30</t>
  </si>
  <si>
    <t xml:space="preserve">Konzervace středověké a renesan. nástěnné malby </t>
  </si>
  <si>
    <t>odhadovaný rozsah restaurované plochy : 195</t>
  </si>
  <si>
    <t xml:space="preserve">Podrobný průzkum klenby </t>
  </si>
  <si>
    <t>v celém rozsahu plochy : 420*1,3</t>
  </si>
  <si>
    <t xml:space="preserve">Návrh na restaurování </t>
  </si>
  <si>
    <t xml:space="preserve">Plošný odkryv malby </t>
  </si>
  <si>
    <t xml:space="preserve">Fotodokumentace z průběhu odkryvu a restaurování </t>
  </si>
  <si>
    <t>rozsah min.200  fotografií ve vysokém rozlišení na CD nebo DVD nosiči : 1</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</si>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</sst>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1" formatCode="#,##0.00\ _K_č"/>
    <numFmt numFmtId="172" formatCode="#,##0.00000"/>
  </numFmts>
  <fonts count="19"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10"/>
      <color indexed="9"/>
      <name val="Arial CE"/>
      <charset val="238"/>
    </font>
    <font>
      <b/>
      <sz val="10"/>
      <name val="Arial CE"/>
      <charset val="238"/>
    </font>
    <font>
      <b/>
      <sz val="8"/>
      <name val="Arial CE"/>
      <charset val="238"/>
    </font>
    <font>
      <sz val="8"/>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s>
  <borders count="7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s>
  <cellStyleXfs count="2">
    <xf numFmtId="0" fontId="0" fillId="0" borderId="0"/>
    <xf numFmtId="0" fontId="1" fillId="0" borderId="0"/>
  </cellStyleXfs>
  <cellXfs count="235">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71" fontId="7" fillId="0" borderId="8" xfId="0" applyNumberFormat="1" applyFont="1" applyBorder="1"/>
    <xf numFmtId="171" fontId="7" fillId="0" borderId="9" xfId="0" applyNumberFormat="1" applyFont="1" applyBorder="1"/>
    <xf numFmtId="171" fontId="0" fillId="0" borderId="0" xfId="0" applyNumberFormat="1"/>
    <xf numFmtId="171"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72"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72"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5" fillId="0" borderId="0" xfId="0" applyNumberFormat="1" applyFont="1" applyAlignment="1">
      <alignment horizontal="left"/>
    </xf>
    <xf numFmtId="49" fontId="6" fillId="0" borderId="0" xfId="0" applyNumberFormat="1" applyFo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1" xfId="0" applyNumberFormat="1" applyBorder="1"/>
    <xf numFmtId="4" fontId="0" fillId="0" borderId="41" xfId="0" applyNumberFormat="1" applyBorder="1" applyAlignment="1"/>
    <xf numFmtId="4" fontId="0" fillId="0" borderId="41" xfId="0" applyNumberFormat="1" applyBorder="1" applyAlignment="1">
      <alignment shrinkToFit="1"/>
    </xf>
    <xf numFmtId="4" fontId="0" fillId="0" borderId="27" xfId="0" applyNumberFormat="1" applyBorder="1" applyAlignment="1">
      <alignment shrinkToFit="1"/>
    </xf>
    <xf numFmtId="4" fontId="13" fillId="0" borderId="37" xfId="0" applyNumberFormat="1" applyFont="1" applyBorder="1"/>
    <xf numFmtId="4" fontId="13" fillId="0" borderId="11" xfId="0" applyNumberFormat="1" applyFont="1" applyBorder="1"/>
    <xf numFmtId="4" fontId="13" fillId="0" borderId="12" xfId="0" applyNumberFormat="1" applyFont="1" applyBorder="1"/>
    <xf numFmtId="4" fontId="13" fillId="0" borderId="12" xfId="0" applyNumberFormat="1" applyFont="1" applyBorder="1"/>
    <xf numFmtId="4" fontId="13" fillId="0" borderId="12"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14" fillId="0" borderId="0" xfId="0" applyNumberFormat="1" applyFont="1" applyAlignment="1">
      <alignment wrapText="1"/>
    </xf>
    <xf numFmtId="0" fontId="0" fillId="0" borderId="0" xfId="0" applyNumberFormat="1" applyAlignment="1">
      <alignment wrapText="1"/>
    </xf>
    <xf numFmtId="49" fontId="12" fillId="0" borderId="7" xfId="0" applyNumberFormat="1" applyFont="1" applyBorder="1"/>
    <xf numFmtId="49" fontId="12" fillId="0" borderId="7" xfId="0" applyNumberFormat="1" applyFont="1" applyBorder="1"/>
    <xf numFmtId="0" fontId="15" fillId="0" borderId="0" xfId="0" applyFont="1" applyAlignment="1">
      <alignment vertical="top"/>
    </xf>
    <xf numFmtId="0" fontId="16" fillId="0" borderId="0" xfId="0" applyFont="1" applyAlignment="1">
      <alignment vertical="top"/>
    </xf>
    <xf numFmtId="171" fontId="16" fillId="0" borderId="0" xfId="0" applyNumberFormat="1" applyFont="1" applyAlignment="1">
      <alignment vertical="top"/>
    </xf>
    <xf numFmtId="0" fontId="7" fillId="0" borderId="12" xfId="0" applyFont="1" applyBorder="1"/>
    <xf numFmtId="49" fontId="7" fillId="0" borderId="11" xfId="0" applyNumberFormat="1" applyFont="1" applyBorder="1"/>
    <xf numFmtId="0" fontId="7" fillId="0" borderId="13" xfId="0" applyFont="1" applyBorder="1"/>
    <xf numFmtId="49" fontId="7" fillId="0" borderId="44" xfId="0" applyNumberFormat="1" applyFont="1" applyBorder="1"/>
    <xf numFmtId="171" fontId="7" fillId="0" borderId="29" xfId="0" applyNumberFormat="1" applyFont="1" applyBorder="1"/>
    <xf numFmtId="0" fontId="7" fillId="4" borderId="45" xfId="0" applyFont="1" applyFill="1" applyBorder="1"/>
    <xf numFmtId="0" fontId="7" fillId="4" borderId="46" xfId="0" applyFont="1" applyFill="1" applyBorder="1"/>
    <xf numFmtId="0" fontId="7" fillId="4" borderId="47" xfId="0" applyFont="1" applyFill="1" applyBorder="1"/>
    <xf numFmtId="0" fontId="7" fillId="4" borderId="48" xfId="0" applyFont="1" applyFill="1" applyBorder="1"/>
    <xf numFmtId="171" fontId="7" fillId="4" borderId="49" xfId="0" applyNumberFormat="1" applyFont="1" applyFill="1" applyBorder="1"/>
    <xf numFmtId="0" fontId="7" fillId="4" borderId="50" xfId="0" applyFont="1" applyFill="1" applyBorder="1"/>
    <xf numFmtId="0" fontId="7" fillId="4" borderId="51" xfId="0" applyFont="1" applyFill="1" applyBorder="1"/>
    <xf numFmtId="0" fontId="7" fillId="4" borderId="52" xfId="0" applyFont="1" applyFill="1" applyBorder="1"/>
    <xf numFmtId="49" fontId="7" fillId="4" borderId="52" xfId="0" applyNumberFormat="1" applyFont="1" applyFill="1" applyBorder="1"/>
    <xf numFmtId="0" fontId="7" fillId="4" borderId="53" xfId="0" applyFont="1" applyFill="1" applyBorder="1"/>
    <xf numFmtId="171" fontId="7" fillId="4" borderId="54" xfId="0" applyNumberFormat="1" applyFont="1" applyFill="1" applyBorder="1"/>
    <xf numFmtId="0" fontId="0" fillId="4" borderId="17" xfId="0" applyFill="1" applyBorder="1" applyAlignment="1">
      <alignment vertical="top"/>
    </xf>
    <xf numFmtId="49" fontId="0" fillId="4" borderId="18" xfId="0" applyNumberFormat="1" applyFill="1" applyBorder="1" applyAlignment="1">
      <alignment vertical="top"/>
    </xf>
    <xf numFmtId="49" fontId="0" fillId="4" borderId="18" xfId="0" applyNumberFormat="1" applyFill="1" applyBorder="1" applyAlignment="1">
      <alignment vertical="top" shrinkToFit="1"/>
    </xf>
    <xf numFmtId="49" fontId="0" fillId="4" borderId="36" xfId="0" applyNumberFormat="1" applyFill="1" applyBorder="1" applyAlignment="1">
      <alignment vertical="top" shrinkToFit="1"/>
    </xf>
    <xf numFmtId="0" fontId="0" fillId="4" borderId="55" xfId="0" applyFill="1" applyBorder="1" applyAlignment="1">
      <alignment vertical="top"/>
    </xf>
    <xf numFmtId="0" fontId="0" fillId="4" borderId="56" xfId="0" applyFill="1" applyBorder="1" applyAlignment="1">
      <alignment horizontal="center" vertical="top" shrinkToFit="1"/>
    </xf>
    <xf numFmtId="172" fontId="0" fillId="4" borderId="56" xfId="0" applyNumberFormat="1" applyFill="1" applyBorder="1" applyAlignment="1">
      <alignment vertical="top"/>
    </xf>
    <xf numFmtId="49" fontId="0" fillId="4" borderId="56" xfId="0" applyNumberFormat="1" applyFill="1" applyBorder="1" applyAlignment="1">
      <alignment vertical="top"/>
    </xf>
    <xf numFmtId="49" fontId="0" fillId="4" borderId="56" xfId="0" applyNumberFormat="1" applyFill="1" applyBorder="1" applyAlignment="1">
      <alignment horizontal="left" vertical="top" wrapText="1"/>
    </xf>
    <xf numFmtId="4" fontId="0" fillId="4" borderId="58" xfId="0" applyNumberFormat="1" applyFill="1" applyBorder="1" applyAlignment="1">
      <alignment vertical="top"/>
    </xf>
    <xf numFmtId="0" fontId="17" fillId="0" borderId="0" xfId="0" applyFont="1" applyAlignment="1">
      <alignment vertical="top"/>
    </xf>
    <xf numFmtId="0" fontId="17" fillId="0" borderId="0" xfId="0" applyFont="1"/>
    <xf numFmtId="49" fontId="0" fillId="0" borderId="15" xfId="0" applyNumberFormat="1" applyBorder="1" applyAlignment="1">
      <alignment vertical="top" wrapText="1" shrinkToFit="1"/>
    </xf>
    <xf numFmtId="49" fontId="0" fillId="0" borderId="12" xfId="0" applyNumberFormat="1" applyBorder="1" applyAlignment="1">
      <alignment vertical="top" wrapText="1" shrinkToFit="1"/>
    </xf>
    <xf numFmtId="49" fontId="0" fillId="4" borderId="18" xfId="0" applyNumberFormat="1" applyFill="1" applyBorder="1" applyAlignment="1">
      <alignment vertical="top" wrapText="1" shrinkToFit="1"/>
    </xf>
    <xf numFmtId="0" fontId="17" fillId="0" borderId="61" xfId="0" applyNumberFormat="1" applyFont="1" applyBorder="1" applyAlignment="1">
      <alignment vertical="top" wrapText="1"/>
    </xf>
    <xf numFmtId="0" fontId="17" fillId="0" borderId="37" xfId="0" applyNumberFormat="1" applyFont="1" applyBorder="1" applyAlignment="1">
      <alignment vertical="top" wrapText="1"/>
    </xf>
    <xf numFmtId="0" fontId="0" fillId="4" borderId="57" xfId="0" applyFill="1" applyBorder="1" applyAlignment="1">
      <alignment vertical="top" wrapText="1"/>
    </xf>
    <xf numFmtId="0" fontId="0" fillId="4" borderId="39" xfId="0" applyNumberFormat="1" applyFill="1" applyBorder="1" applyAlignment="1">
      <alignment vertical="top"/>
    </xf>
    <xf numFmtId="0" fontId="17" fillId="0" borderId="37" xfId="0" applyNumberFormat="1" applyFont="1" applyBorder="1" applyAlignment="1">
      <alignment vertical="top"/>
    </xf>
    <xf numFmtId="0" fontId="0" fillId="4" borderId="42" xfId="0" applyFill="1" applyBorder="1" applyAlignment="1">
      <alignment vertical="top" shrinkToFit="1"/>
    </xf>
    <xf numFmtId="0" fontId="17" fillId="0" borderId="59" xfId="0" applyNumberFormat="1" applyFont="1" applyBorder="1" applyAlignment="1">
      <alignment vertical="top" wrapText="1" shrinkToFit="1"/>
    </xf>
    <xf numFmtId="0" fontId="17" fillId="0" borderId="41" xfId="0" applyFont="1" applyBorder="1" applyAlignment="1">
      <alignment vertical="top" shrinkToFit="1"/>
    </xf>
    <xf numFmtId="0" fontId="18" fillId="0" borderId="41" xfId="0" applyNumberFormat="1" applyFont="1" applyBorder="1" applyAlignment="1">
      <alignment vertical="top" wrapText="1" shrinkToFit="1"/>
    </xf>
    <xf numFmtId="172" fontId="0" fillId="4" borderId="42" xfId="0" applyNumberFormat="1" applyFill="1" applyBorder="1" applyAlignment="1">
      <alignment vertical="top" shrinkToFit="1"/>
    </xf>
    <xf numFmtId="172" fontId="17" fillId="0" borderId="59" xfId="0" applyNumberFormat="1" applyFont="1" applyBorder="1" applyAlignment="1">
      <alignment vertical="top" wrapText="1" shrinkToFit="1"/>
    </xf>
    <xf numFmtId="172" fontId="17" fillId="0" borderId="41" xfId="0" applyNumberFormat="1" applyFont="1" applyBorder="1" applyAlignment="1">
      <alignment vertical="top" shrinkToFit="1"/>
    </xf>
    <xf numFmtId="172" fontId="18" fillId="0" borderId="41" xfId="0" applyNumberFormat="1" applyFont="1" applyBorder="1" applyAlignment="1">
      <alignment vertical="top" wrapText="1" shrinkToFit="1"/>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4" fontId="0" fillId="4" borderId="39" xfId="0" applyNumberFormat="1" applyFill="1" applyBorder="1" applyAlignment="1">
      <alignment vertical="top" shrinkToFit="1"/>
    </xf>
    <xf numFmtId="4" fontId="17" fillId="0" borderId="59" xfId="0" applyNumberFormat="1" applyFont="1" applyBorder="1" applyAlignment="1">
      <alignment vertical="top" wrapText="1" shrinkToFit="1"/>
    </xf>
    <xf numFmtId="4" fontId="17" fillId="0" borderId="60" xfId="0" applyNumberFormat="1" applyFont="1" applyBorder="1" applyAlignment="1">
      <alignment vertical="top" wrapText="1" shrinkToFit="1"/>
    </xf>
    <xf numFmtId="4" fontId="17" fillId="0" borderId="37" xfId="0" applyNumberFormat="1" applyFont="1" applyBorder="1" applyAlignment="1">
      <alignment vertical="top" shrinkToFit="1"/>
    </xf>
    <xf numFmtId="4" fontId="17" fillId="0" borderId="41" xfId="0" applyNumberFormat="1" applyFont="1" applyBorder="1" applyAlignment="1">
      <alignment vertical="top" shrinkToFit="1"/>
    </xf>
    <xf numFmtId="4" fontId="17" fillId="0" borderId="38" xfId="0" applyNumberFormat="1" applyFont="1" applyBorder="1" applyAlignment="1">
      <alignment vertical="top" wrapText="1" shrinkToFit="1"/>
    </xf>
    <xf numFmtId="4" fontId="17" fillId="5" borderId="41" xfId="0" applyNumberFormat="1" applyFont="1" applyFill="1" applyBorder="1" applyAlignment="1" applyProtection="1">
      <alignment vertical="top" shrinkToFit="1"/>
      <protection locked="0"/>
    </xf>
    <xf numFmtId="4" fontId="0" fillId="4" borderId="39" xfId="0" applyNumberFormat="1" applyFill="1" applyBorder="1" applyAlignment="1">
      <alignment vertical="top" shrinkToFit="1"/>
    </xf>
    <xf numFmtId="4" fontId="0" fillId="4" borderId="40" xfId="0" applyNumberFormat="1" applyFill="1" applyBorder="1" applyAlignment="1">
      <alignment vertical="top" shrinkToFit="1"/>
    </xf>
    <xf numFmtId="0" fontId="0" fillId="4" borderId="43" xfId="0" applyFill="1" applyBorder="1" applyAlignment="1">
      <alignment vertical="top"/>
    </xf>
    <xf numFmtId="0" fontId="17" fillId="0" borderId="62" xfId="0" applyFont="1" applyBorder="1" applyAlignment="1">
      <alignment vertical="top"/>
    </xf>
    <xf numFmtId="0" fontId="17" fillId="0" borderId="0" xfId="0" applyNumberFormat="1" applyFont="1" applyBorder="1" applyAlignment="1">
      <alignment vertical="top" wrapText="1" shrinkToFit="1"/>
    </xf>
    <xf numFmtId="172" fontId="17" fillId="0" borderId="0" xfId="0" applyNumberFormat="1" applyFont="1" applyBorder="1" applyAlignment="1">
      <alignment vertical="top" wrapText="1" shrinkToFit="1"/>
    </xf>
    <xf numFmtId="4" fontId="17" fillId="0" borderId="0" xfId="0" applyNumberFormat="1" applyFont="1" applyBorder="1" applyAlignment="1">
      <alignment vertical="top" wrapText="1" shrinkToFit="1"/>
    </xf>
    <xf numFmtId="4" fontId="0" fillId="4" borderId="63" xfId="0" applyNumberFormat="1" applyFill="1" applyBorder="1" applyAlignment="1">
      <alignment vertical="top" shrinkToFit="1"/>
    </xf>
    <xf numFmtId="4" fontId="17" fillId="0" borderId="64" xfId="0" applyNumberFormat="1" applyFont="1" applyBorder="1" applyAlignment="1">
      <alignment vertical="top" shrinkToFit="1"/>
    </xf>
    <xf numFmtId="4" fontId="0" fillId="4" borderId="55" xfId="0" applyNumberFormat="1" applyFill="1" applyBorder="1" applyAlignment="1">
      <alignment vertical="top"/>
    </xf>
    <xf numFmtId="0" fontId="0" fillId="4" borderId="56" xfId="0" applyFill="1" applyBorder="1" applyAlignment="1">
      <alignment vertical="top" wrapText="1"/>
    </xf>
    <xf numFmtId="0" fontId="0" fillId="4" borderId="45" xfId="0" applyFill="1" applyBorder="1" applyAlignment="1">
      <alignment vertical="top"/>
    </xf>
    <xf numFmtId="49" fontId="0" fillId="4" borderId="46" xfId="0" applyNumberFormat="1" applyFill="1" applyBorder="1" applyAlignment="1">
      <alignment vertical="top"/>
    </xf>
    <xf numFmtId="0" fontId="0" fillId="4" borderId="32" xfId="0" applyNumberFormat="1" applyFill="1" applyBorder="1" applyAlignment="1">
      <alignment horizontal="left" vertical="top" wrapText="1"/>
    </xf>
    <xf numFmtId="172" fontId="0" fillId="4" borderId="32" xfId="0" applyNumberFormat="1" applyFill="1" applyBorder="1" applyAlignment="1">
      <alignment horizontal="left" vertical="top" wrapText="1"/>
    </xf>
    <xf numFmtId="4" fontId="0" fillId="4" borderId="32" xfId="0" applyNumberFormat="1" applyFill="1" applyBorder="1" applyAlignment="1">
      <alignment horizontal="left" vertical="top" wrapText="1"/>
    </xf>
    <xf numFmtId="4" fontId="0" fillId="0" borderId="65" xfId="0" applyNumberFormat="1" applyBorder="1" applyAlignment="1">
      <alignment vertical="top"/>
    </xf>
    <xf numFmtId="4" fontId="0" fillId="0" borderId="66" xfId="0" applyNumberFormat="1" applyBorder="1" applyAlignment="1">
      <alignment vertical="top"/>
    </xf>
    <xf numFmtId="0" fontId="17" fillId="0" borderId="23" xfId="0" applyFont="1" applyBorder="1" applyAlignment="1">
      <alignment vertical="top"/>
    </xf>
    <xf numFmtId="0" fontId="17" fillId="0" borderId="24" xfId="0" applyNumberFormat="1" applyFont="1" applyBorder="1" applyAlignment="1">
      <alignment vertical="top"/>
    </xf>
    <xf numFmtId="0" fontId="18" fillId="0" borderId="67" xfId="0" applyNumberFormat="1" applyFont="1" applyBorder="1" applyAlignment="1">
      <alignment vertical="top" wrapText="1" shrinkToFit="1"/>
    </xf>
    <xf numFmtId="172" fontId="18" fillId="0" borderId="67" xfId="0" applyNumberFormat="1" applyFont="1" applyBorder="1" applyAlignment="1">
      <alignment vertical="top" wrapText="1" shrinkToFit="1"/>
    </xf>
    <xf numFmtId="4" fontId="17" fillId="0" borderId="67" xfId="0" applyNumberFormat="1" applyFont="1" applyBorder="1" applyAlignment="1">
      <alignment vertical="top" shrinkToFit="1"/>
    </xf>
    <xf numFmtId="4" fontId="17" fillId="0" borderId="24" xfId="0" applyNumberFormat="1" applyFont="1" applyBorder="1" applyAlignment="1">
      <alignment vertical="top" shrinkToFit="1"/>
    </xf>
    <xf numFmtId="4" fontId="17" fillId="0" borderId="68" xfId="0" applyNumberFormat="1" applyFont="1" applyBorder="1" applyAlignment="1">
      <alignment vertical="top" shrinkToFit="1"/>
    </xf>
    <xf numFmtId="0" fontId="15" fillId="4" borderId="69" xfId="0" applyFont="1" applyFill="1" applyBorder="1"/>
    <xf numFmtId="49" fontId="15" fillId="4" borderId="70" xfId="0" applyNumberFormat="1" applyFont="1" applyFill="1" applyBorder="1"/>
    <xf numFmtId="0" fontId="15" fillId="4" borderId="70" xfId="0" applyFont="1" applyFill="1" applyBorder="1"/>
    <xf numFmtId="4" fontId="15" fillId="4" borderId="71" xfId="0" applyNumberFormat="1" applyFont="1" applyFill="1" applyBorder="1"/>
    <xf numFmtId="0" fontId="0" fillId="4" borderId="42" xfId="0" applyNumberFormat="1" applyFill="1" applyBorder="1" applyAlignment="1">
      <alignment horizontal="left" vertical="top" wrapText="1"/>
    </xf>
    <xf numFmtId="0" fontId="17" fillId="0" borderId="61" xfId="0" applyNumberFormat="1" applyFont="1" applyBorder="1" applyAlignment="1">
      <alignment horizontal="left" vertical="top" wrapText="1"/>
    </xf>
    <xf numFmtId="0" fontId="17" fillId="0" borderId="37" xfId="0" applyNumberFormat="1" applyFont="1" applyBorder="1" applyAlignment="1">
      <alignment horizontal="left" vertical="top" wrapText="1"/>
    </xf>
    <xf numFmtId="0" fontId="17" fillId="0" borderId="41" xfId="0" applyNumberFormat="1" applyFont="1" applyBorder="1" applyAlignment="1">
      <alignment horizontal="left" vertical="top" wrapText="1"/>
    </xf>
    <xf numFmtId="0" fontId="18" fillId="0" borderId="41" xfId="0" quotePrefix="1" applyNumberFormat="1" applyFont="1" applyBorder="1" applyAlignment="1">
      <alignment horizontal="left" vertical="top" wrapText="1"/>
    </xf>
    <xf numFmtId="0" fontId="18" fillId="0" borderId="67" xfId="0" quotePrefix="1" applyNumberFormat="1" applyFont="1" applyBorder="1" applyAlignment="1">
      <alignment horizontal="left" vertical="top" wrapText="1"/>
    </xf>
    <xf numFmtId="49" fontId="0" fillId="0" borderId="0" xfId="0" applyNumberFormat="1" applyAlignment="1">
      <alignment horizontal="left"/>
    </xf>
    <xf numFmtId="49" fontId="15" fillId="4" borderId="70" xfId="0" applyNumberFormat="1" applyFont="1" applyFill="1" applyBorder="1" applyAlignment="1">
      <alignment horizontal="left"/>
    </xf>
    <xf numFmtId="0" fontId="0" fillId="4" borderId="40" xfId="0" applyFill="1" applyBorder="1" applyAlignment="1">
      <alignment vertical="top" shrinkToFit="1"/>
    </xf>
    <xf numFmtId="0" fontId="17" fillId="0" borderId="38" xfId="0" applyFont="1" applyBorder="1" applyAlignment="1">
      <alignment vertical="top" shrinkToFit="1"/>
    </xf>
    <xf numFmtId="0" fontId="18" fillId="0" borderId="38" xfId="0" applyNumberFormat="1" applyFont="1" applyBorder="1" applyAlignment="1">
      <alignment vertical="top" wrapText="1" shrinkToFit="1"/>
    </xf>
    <xf numFmtId="0" fontId="0" fillId="4" borderId="48" xfId="0" applyNumberFormat="1" applyFill="1" applyBorder="1" applyAlignment="1">
      <alignment horizontal="left" vertical="top" wrapText="1"/>
    </xf>
    <xf numFmtId="0" fontId="18" fillId="0" borderId="72" xfId="0" applyNumberFormat="1" applyFont="1" applyBorder="1" applyAlignment="1">
      <alignment vertical="top" wrapText="1" shrinkToFit="1"/>
    </xf>
    <xf numFmtId="0" fontId="15" fillId="4" borderId="69" xfId="0" applyFont="1" applyFill="1" applyBorder="1" applyAlignment="1">
      <alignment vertical="top"/>
    </xf>
    <xf numFmtId="49" fontId="15" fillId="4" borderId="70" xfId="0" applyNumberFormat="1" applyFont="1" applyFill="1" applyBorder="1" applyAlignment="1">
      <alignment vertical="top"/>
    </xf>
    <xf numFmtId="0" fontId="15" fillId="4" borderId="70" xfId="0" applyFont="1" applyFill="1" applyBorder="1" applyAlignment="1">
      <alignment vertical="top"/>
    </xf>
    <xf numFmtId="4" fontId="15" fillId="4" borderId="71" xfId="0" applyNumberFormat="1" applyFont="1" applyFill="1" applyBorder="1" applyAlignment="1">
      <alignment vertical="top"/>
    </xf>
    <xf numFmtId="49" fontId="0" fillId="0" borderId="0" xfId="0" applyNumberFormat="1" applyAlignment="1">
      <alignment horizontal="left" vertical="top" wrapText="1"/>
    </xf>
    <xf numFmtId="49" fontId="15" fillId="4" borderId="70" xfId="0" applyNumberFormat="1" applyFont="1" applyFill="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workbookViewId="0"/>
  </sheetViews>
  <sheetFormatPr defaultRowHeight="12.75" x14ac:dyDescent="0.2"/>
  <cols>
    <col min="1" max="1" width="23.140625" customWidth="1"/>
  </cols>
  <sheetData>
    <row r="1" spans="1:8" x14ac:dyDescent="0.2">
      <c r="A1" s="15"/>
      <c r="B1" s="15"/>
      <c r="C1" s="15"/>
      <c r="D1" s="15"/>
      <c r="E1" s="15"/>
      <c r="F1" s="15"/>
      <c r="G1" s="15"/>
      <c r="H1" s="15"/>
    </row>
    <row r="2" spans="1:8" ht="15.75" x14ac:dyDescent="0.25">
      <c r="A2" s="16" t="s">
        <v>4</v>
      </c>
      <c r="B2" s="17"/>
      <c r="C2" s="15"/>
      <c r="D2" s="15"/>
      <c r="E2" s="15"/>
      <c r="F2" s="15"/>
      <c r="G2" s="15"/>
      <c r="H2" s="15"/>
    </row>
    <row r="3" spans="1:8" ht="15.75" x14ac:dyDescent="0.25">
      <c r="A3" s="16"/>
      <c r="B3" s="17"/>
      <c r="C3" s="15"/>
      <c r="D3" s="15"/>
      <c r="E3" s="15"/>
      <c r="F3" s="15"/>
      <c r="G3" s="15"/>
      <c r="H3" s="15"/>
    </row>
    <row r="4" spans="1:8" ht="13.5" thickBot="1" x14ac:dyDescent="0.25">
      <c r="A4" s="18"/>
      <c r="B4" s="17"/>
      <c r="C4" s="15"/>
      <c r="D4" s="15"/>
      <c r="E4" s="15"/>
      <c r="F4" s="15"/>
      <c r="G4" s="15"/>
      <c r="H4" s="15"/>
    </row>
    <row r="5" spans="1:8" x14ac:dyDescent="0.2">
      <c r="A5" s="19" t="s">
        <v>5</v>
      </c>
      <c r="B5" s="87" t="s">
        <v>0</v>
      </c>
      <c r="C5" s="87"/>
      <c r="D5" s="87"/>
      <c r="E5" s="87"/>
      <c r="F5" s="87"/>
      <c r="G5" s="88"/>
      <c r="H5" s="15"/>
    </row>
    <row r="6" spans="1:8" x14ac:dyDescent="0.2">
      <c r="A6" s="20" t="s">
        <v>6</v>
      </c>
      <c r="B6" s="89"/>
      <c r="C6" s="89"/>
      <c r="D6" s="89"/>
      <c r="E6" s="89"/>
      <c r="F6" s="89"/>
      <c r="G6" s="90"/>
      <c r="H6" s="15"/>
    </row>
    <row r="7" spans="1:8" x14ac:dyDescent="0.2">
      <c r="A7" s="20" t="s">
        <v>7</v>
      </c>
      <c r="B7" s="89"/>
      <c r="C7" s="89"/>
      <c r="D7" s="89"/>
      <c r="E7" s="89"/>
      <c r="F7" s="89"/>
      <c r="G7" s="90"/>
      <c r="H7" s="15"/>
    </row>
    <row r="8" spans="1:8" x14ac:dyDescent="0.2">
      <c r="A8" s="20" t="s">
        <v>8</v>
      </c>
      <c r="B8" s="89"/>
      <c r="C8" s="89"/>
      <c r="D8" s="89"/>
      <c r="E8" s="89"/>
      <c r="F8" s="89"/>
      <c r="G8" s="90"/>
      <c r="H8" s="15"/>
    </row>
    <row r="9" spans="1:8" x14ac:dyDescent="0.2">
      <c r="A9" s="20" t="s">
        <v>9</v>
      </c>
      <c r="B9" s="89"/>
      <c r="C9" s="89"/>
      <c r="D9" s="89"/>
      <c r="E9" s="89"/>
      <c r="F9" s="89"/>
      <c r="G9" s="90"/>
      <c r="H9" s="15"/>
    </row>
    <row r="10" spans="1:8" x14ac:dyDescent="0.2">
      <c r="A10" s="20" t="s">
        <v>10</v>
      </c>
      <c r="B10" s="89"/>
      <c r="C10" s="89"/>
      <c r="D10" s="89"/>
      <c r="E10" s="89"/>
      <c r="F10" s="89"/>
      <c r="G10" s="90"/>
      <c r="H10" s="15"/>
    </row>
    <row r="11" spans="1:8" x14ac:dyDescent="0.2">
      <c r="A11" s="20" t="s">
        <v>11</v>
      </c>
      <c r="B11" s="79"/>
      <c r="C11" s="79"/>
      <c r="D11" s="79"/>
      <c r="E11" s="79"/>
      <c r="F11" s="79"/>
      <c r="G11" s="80"/>
      <c r="H11" s="15"/>
    </row>
    <row r="12" spans="1:8" x14ac:dyDescent="0.2">
      <c r="A12" s="20" t="s">
        <v>12</v>
      </c>
      <c r="B12" s="81"/>
      <c r="C12" s="82"/>
      <c r="D12" s="82"/>
      <c r="E12" s="82"/>
      <c r="F12" s="82"/>
      <c r="G12" s="83"/>
      <c r="H12" s="15"/>
    </row>
    <row r="13" spans="1:8" ht="13.5" thickBot="1" x14ac:dyDescent="0.25">
      <c r="A13" s="21" t="s">
        <v>13</v>
      </c>
      <c r="B13" s="84"/>
      <c r="C13" s="84"/>
      <c r="D13" s="84"/>
      <c r="E13" s="84"/>
      <c r="F13" s="84"/>
      <c r="G13" s="85"/>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x14ac:dyDescent="0.2">
      <c r="A16" s="22" t="s">
        <v>14</v>
      </c>
      <c r="B16" s="15"/>
      <c r="C16" s="15"/>
      <c r="D16" s="15"/>
      <c r="E16" s="15"/>
      <c r="F16" s="15"/>
      <c r="G16" s="15"/>
      <c r="H16" s="15"/>
    </row>
    <row r="17" spans="1:8" ht="52.5" customHeight="1" x14ac:dyDescent="0.2">
      <c r="A17" s="86" t="s">
        <v>41</v>
      </c>
      <c r="B17" s="86"/>
      <c r="C17" s="86"/>
      <c r="D17" s="86"/>
      <c r="E17" s="86"/>
      <c r="F17" s="86"/>
      <c r="G17" s="86"/>
      <c r="H17" s="15"/>
    </row>
  </sheetData>
  <sheetProtection algorithmName="SHA-512" hashValue="FaNzJ6iQwGet9MJ2uDOg4WyNXfovJmTFEehYRZJqFF72XrR0ux3dAGMy75h67x2tlnhZ7cvw0yK9ClYrZaoQEA==" saltValue="07mh+aNTLAjqHfQAbMO5dQ==" spinCount="100000"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73"/>
  <sheetViews>
    <sheetView showGridLines="0" topLeftCell="B1" zoomScaleNormal="100" zoomScaleSheetLayoutView="75" workbookViewId="0">
      <selection activeCell="O1" sqref="O1:P1"/>
    </sheetView>
  </sheetViews>
  <sheetFormatPr defaultRowHeight="12.75" x14ac:dyDescent="0.2"/>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2.5703125" style="48" customWidth="1"/>
    <col min="11" max="14" width="10.7109375" customWidth="1"/>
    <col min="15" max="15" width="10.7109375" hidden="1" customWidth="1"/>
    <col min="16" max="16" width="0" hidden="1" customWidth="1"/>
    <col min="52" max="52" width="95.5703125" customWidth="1"/>
  </cols>
  <sheetData>
    <row r="1" spans="1:14" ht="12" customHeight="1" x14ac:dyDescent="0.2">
      <c r="A1">
        <v>-1</v>
      </c>
    </row>
    <row r="2" spans="1:14" ht="17.25" customHeight="1" x14ac:dyDescent="0.25">
      <c r="B2" s="2"/>
      <c r="D2" s="3"/>
      <c r="E2" s="27" t="s">
        <v>26</v>
      </c>
      <c r="F2" s="3"/>
      <c r="G2" s="4"/>
      <c r="H2" s="5"/>
      <c r="I2" s="6"/>
    </row>
    <row r="3" spans="1:14" ht="6" customHeight="1" x14ac:dyDescent="0.2">
      <c r="C3" s="7"/>
      <c r="D3" s="8" t="s">
        <v>0</v>
      </c>
    </row>
    <row r="4" spans="1:14" ht="4.5" customHeight="1" x14ac:dyDescent="0.2"/>
    <row r="5" spans="1:14" ht="13.5" customHeight="1" x14ac:dyDescent="0.25">
      <c r="B5" s="44" t="s">
        <v>1</v>
      </c>
      <c r="D5" s="14" t="s">
        <v>42</v>
      </c>
      <c r="F5" s="104" t="s">
        <v>44</v>
      </c>
      <c r="G5" s="11"/>
      <c r="I5" s="11"/>
    </row>
    <row r="6" spans="1:14" ht="13.5" customHeight="1" x14ac:dyDescent="0.25">
      <c r="B6" s="10"/>
      <c r="C6" s="37"/>
      <c r="D6" s="103" t="s">
        <v>43</v>
      </c>
      <c r="F6" s="10"/>
      <c r="G6" s="11"/>
      <c r="H6" s="10"/>
      <c r="I6" s="11"/>
    </row>
    <row r="7" spans="1:14" ht="13.5" customHeight="1" x14ac:dyDescent="0.25">
      <c r="B7" s="10"/>
      <c r="C7" s="37"/>
      <c r="D7" s="9"/>
      <c r="F7" s="10"/>
      <c r="G7" s="11"/>
      <c r="H7" s="10"/>
      <c r="I7" s="45"/>
      <c r="J7" s="49"/>
      <c r="K7" s="46"/>
      <c r="L7" s="46"/>
      <c r="M7" s="46"/>
      <c r="N7" s="46"/>
    </row>
    <row r="8" spans="1:14" ht="13.5" customHeight="1" x14ac:dyDescent="0.25">
      <c r="B8" s="44" t="s">
        <v>27</v>
      </c>
      <c r="D8" s="47">
        <f>J24</f>
        <v>0</v>
      </c>
      <c r="E8" s="9"/>
      <c r="F8" s="10"/>
      <c r="G8" s="11"/>
      <c r="H8" s="10"/>
      <c r="I8" s="45"/>
      <c r="J8" s="49"/>
      <c r="K8" s="46"/>
      <c r="L8" s="46"/>
      <c r="M8" s="46"/>
      <c r="N8" s="46"/>
    </row>
    <row r="9" spans="1:14" ht="13.5" customHeight="1" x14ac:dyDescent="0.25">
      <c r="B9" s="38"/>
      <c r="C9" s="39"/>
      <c r="D9" s="40"/>
      <c r="E9" s="40"/>
      <c r="F9" s="41"/>
      <c r="G9" s="42"/>
      <c r="H9" s="41"/>
      <c r="I9" s="42"/>
      <c r="J9" s="50"/>
    </row>
    <row r="11" spans="1:14" x14ac:dyDescent="0.2">
      <c r="B11" s="44" t="s">
        <v>24</v>
      </c>
      <c r="D11" s="12"/>
      <c r="H11" s="13" t="s">
        <v>2</v>
      </c>
      <c r="J11" s="51"/>
    </row>
    <row r="12" spans="1:14" x14ac:dyDescent="0.2">
      <c r="D12" s="12"/>
      <c r="H12" s="13" t="s">
        <v>3</v>
      </c>
      <c r="J12" s="51"/>
    </row>
    <row r="13" spans="1:14" ht="12" customHeight="1" x14ac:dyDescent="0.2">
      <c r="C13" s="13"/>
      <c r="D13" s="12"/>
      <c r="J13" s="52"/>
    </row>
    <row r="14" spans="1:14" ht="12" customHeight="1" x14ac:dyDescent="0.2">
      <c r="C14" s="13"/>
      <c r="D14" s="12"/>
      <c r="J14" s="52"/>
    </row>
    <row r="15" spans="1:14" ht="12" customHeight="1" x14ac:dyDescent="0.2">
      <c r="B15" s="44" t="s">
        <v>18</v>
      </c>
      <c r="D15" s="12"/>
      <c r="H15" s="13" t="s">
        <v>2</v>
      </c>
      <c r="J15" s="52"/>
    </row>
    <row r="16" spans="1:14" ht="12" customHeight="1" x14ac:dyDescent="0.2">
      <c r="C16" s="13"/>
      <c r="D16" s="12"/>
      <c r="H16" s="13" t="s">
        <v>3</v>
      </c>
      <c r="J16" s="52"/>
    </row>
    <row r="17" spans="1:52" ht="12" customHeight="1" x14ac:dyDescent="0.2">
      <c r="C17" s="13"/>
      <c r="D17" s="12"/>
      <c r="H17" s="13"/>
      <c r="J17" s="52"/>
    </row>
    <row r="18" spans="1:52" ht="12" customHeight="1" x14ac:dyDescent="0.2">
      <c r="J18" s="52"/>
    </row>
    <row r="19" spans="1:52" ht="18" customHeight="1" x14ac:dyDescent="0.25">
      <c r="B19" s="9" t="s">
        <v>19</v>
      </c>
      <c r="C19" s="43"/>
      <c r="D19" s="43"/>
      <c r="E19" s="43"/>
      <c r="F19" s="43"/>
      <c r="G19" s="43"/>
      <c r="H19" s="43"/>
      <c r="I19" s="43"/>
      <c r="J19" s="53"/>
    </row>
    <row r="21" spans="1:52" x14ac:dyDescent="0.2">
      <c r="A21" s="105"/>
      <c r="B21" s="106" t="s">
        <v>20</v>
      </c>
      <c r="C21" s="107"/>
      <c r="D21" s="107"/>
      <c r="E21" s="108"/>
      <c r="F21" s="109"/>
      <c r="G21" s="109"/>
      <c r="H21" s="113" t="s">
        <v>21</v>
      </c>
      <c r="I21" s="114" t="s">
        <v>22</v>
      </c>
      <c r="J21" s="115" t="s">
        <v>23</v>
      </c>
    </row>
    <row r="22" spans="1:52" x14ac:dyDescent="0.2">
      <c r="A22" s="110"/>
      <c r="B22" s="110" t="s">
        <v>45</v>
      </c>
      <c r="C22" s="111"/>
      <c r="D22" s="111"/>
      <c r="E22" s="111"/>
      <c r="F22" s="111"/>
      <c r="G22" s="112"/>
      <c r="H22" s="116"/>
      <c r="I22" s="117">
        <v>1</v>
      </c>
      <c r="J22" s="118"/>
    </row>
    <row r="23" spans="1:52" x14ac:dyDescent="0.2">
      <c r="A23" s="110"/>
      <c r="B23" s="110" t="s">
        <v>46</v>
      </c>
      <c r="C23" s="111" t="s">
        <v>47</v>
      </c>
      <c r="D23" s="111"/>
      <c r="E23" s="111"/>
      <c r="F23" s="111"/>
      <c r="G23" s="112"/>
      <c r="H23" s="116"/>
      <c r="I23" s="117">
        <v>3</v>
      </c>
      <c r="J23" s="118">
        <f>'Rekapitulace Objekt 01'!H21</f>
        <v>0</v>
      </c>
      <c r="O23" t="s">
        <v>195</v>
      </c>
      <c r="P23" t="s">
        <v>195</v>
      </c>
    </row>
    <row r="24" spans="1:52" ht="25.5" customHeight="1" x14ac:dyDescent="0.25">
      <c r="A24" s="120"/>
      <c r="B24" s="121" t="s">
        <v>48</v>
      </c>
      <c r="C24" s="122"/>
      <c r="D24" s="122"/>
      <c r="E24" s="122"/>
      <c r="F24" s="123"/>
      <c r="G24" s="124"/>
      <c r="H24" s="125"/>
      <c r="I24" s="126"/>
      <c r="J24" s="119">
        <f>SUM(J22:J23)</f>
        <v>0</v>
      </c>
    </row>
    <row r="26" spans="1:52" x14ac:dyDescent="0.2">
      <c r="B26" s="128" t="s">
        <v>49</v>
      </c>
      <c r="C26" s="128"/>
      <c r="D26" s="128"/>
      <c r="E26" s="128"/>
      <c r="F26" s="128"/>
      <c r="G26" s="128"/>
      <c r="H26" s="128"/>
      <c r="I26" s="128"/>
      <c r="J26" s="128"/>
      <c r="AZ26" s="127" t="str">
        <f>B26</f>
        <v>1. PODMÍNKY PRO ZPRACOVÁNÍ NABÍDKOVÉ CENY</v>
      </c>
    </row>
    <row r="28" spans="1:52" x14ac:dyDescent="0.2">
      <c r="B28" s="128" t="s">
        <v>50</v>
      </c>
      <c r="C28" s="128"/>
      <c r="D28" s="128"/>
      <c r="E28" s="128"/>
      <c r="F28" s="128"/>
      <c r="G28" s="128"/>
      <c r="H28" s="128"/>
      <c r="I28" s="128"/>
      <c r="J28" s="128"/>
      <c r="AZ28" s="127" t="str">
        <f>B28</f>
        <v xml:space="preserve">        Preambule</v>
      </c>
    </row>
    <row r="30" spans="1:52" ht="51" x14ac:dyDescent="0.2">
      <c r="B30" s="128" t="s">
        <v>51</v>
      </c>
      <c r="C30" s="128"/>
      <c r="D30" s="128"/>
      <c r="E30" s="128"/>
      <c r="F30" s="128"/>
      <c r="G30" s="128"/>
      <c r="H30" s="128"/>
      <c r="I30" s="128"/>
      <c r="J30" s="128"/>
      <c r="AZ30" s="127" t="str">
        <f>B30</f>
        <v>Tento soupis restaurátorských prací, dodávek a služeb je sestaven jako podklad pro zpracování nabídek dodavatelů na veřejnou zakázku na resaturátorskéí práce a obsahuje podmínky a požadavky zadavatele, za kterých má být zpracována nabídková cena dodavatelů. Účelem tohoto soupisu je zabezpečit obsahovou shodu všech nabídkových cen a usnadnit následné posouzení předložených cenových nabídek.</v>
      </c>
    </row>
    <row r="31" spans="1:52" ht="38.25" x14ac:dyDescent="0.2">
      <c r="B31" s="128" t="s">
        <v>52</v>
      </c>
      <c r="C31" s="128"/>
      <c r="D31" s="128"/>
      <c r="E31" s="128"/>
      <c r="F31" s="128"/>
      <c r="G31" s="128"/>
      <c r="H31" s="128"/>
      <c r="I31" s="128"/>
      <c r="J31" s="128"/>
      <c r="AZ31" s="127" t="str">
        <f>B31</f>
        <v>Předpokládá se, že dodavatel před zpracováním cenové nabídky pečlivě prostuduje všechny pokyny a podmínky pro zpracování nabídkové ceny obsažené v zadávacích podmínkách a bude se jimi při zpracování nabídkové ceny řídit.</v>
      </c>
    </row>
    <row r="33" spans="2:52" x14ac:dyDescent="0.2">
      <c r="B33" s="128" t="s">
        <v>53</v>
      </c>
      <c r="C33" s="128"/>
      <c r="D33" s="128"/>
      <c r="E33" s="128"/>
      <c r="F33" s="128"/>
      <c r="G33" s="128"/>
      <c r="H33" s="128"/>
      <c r="I33" s="128"/>
      <c r="J33" s="128"/>
      <c r="AZ33" s="127" t="str">
        <f>B33</f>
        <v xml:space="preserve">        Vymezení některých pojmů</v>
      </c>
    </row>
    <row r="36" spans="2:52" x14ac:dyDescent="0.2">
      <c r="B36" s="128" t="s">
        <v>54</v>
      </c>
      <c r="C36" s="128"/>
      <c r="D36" s="128"/>
      <c r="E36" s="128"/>
      <c r="F36" s="128"/>
      <c r="G36" s="128"/>
      <c r="H36" s="128"/>
      <c r="I36" s="128"/>
      <c r="J36" s="128"/>
      <c r="AZ36" s="127" t="str">
        <f>B36</f>
        <v>Pro účely zpracování nabídkové ceny se jsou použity některé pojmy, pod kterými se rozumí:</v>
      </c>
    </row>
    <row r="37" spans="2:52" ht="38.25" x14ac:dyDescent="0.2">
      <c r="B37" s="128" t="s">
        <v>55</v>
      </c>
      <c r="C37" s="128"/>
      <c r="D37" s="128"/>
      <c r="E37" s="128"/>
      <c r="F37" s="128"/>
      <c r="G37" s="128"/>
      <c r="H37" s="128"/>
      <c r="I37" s="128"/>
      <c r="J37" s="128"/>
      <c r="AZ37" s="127" t="str">
        <f>B37</f>
        <v xml:space="preserve">        Soupisem prací dodávek a služeb dokument, ve kterém jsou definovány zadavatelem požadované práce, dodávky a služby v podrobnostech nezbytných pro zpracování cenové nabídky dodavatele. Soupis obsahuje i vymezení požadovaného množství prací, dodávek a služeb.</v>
      </c>
    </row>
    <row r="39" spans="2:52" ht="63.75" x14ac:dyDescent="0.2">
      <c r="B39" s="128" t="s">
        <v>56</v>
      </c>
      <c r="C39" s="128"/>
      <c r="D39" s="128"/>
      <c r="E39" s="128"/>
      <c r="F39" s="128"/>
      <c r="G39" s="128"/>
      <c r="H39" s="128"/>
      <c r="I39" s="128"/>
      <c r="J39" s="128"/>
      <c r="AZ39" s="127" t="str">
        <f>B39</f>
        <v xml:space="preserve">        Položkovým rozpočtem dokument odpovídající svým obsahem a strukturou soupisu prací, dodávek a služeb, předaného zadavatelem dodavateli ke zpracování nabídky, v němž dodavatel doplní k jednotlivým položkám prací, dodávek nebo služeb svoje nabídkové jednotkové ceny a stanoví i celkovou nabídkovou cenu příslušné položky a dále stanoví nabídkové ceny dle struktury soupisu až po celkovou nabídkovou cenu za veškeré práce, dodávky nebo služby, které jsou obsahem soupisu prací, dodávek a služeb.</v>
      </c>
    </row>
    <row r="41" spans="2:52" x14ac:dyDescent="0.2">
      <c r="B41" s="128" t="s">
        <v>57</v>
      </c>
      <c r="C41" s="128"/>
      <c r="D41" s="128"/>
      <c r="E41" s="128"/>
      <c r="F41" s="128"/>
      <c r="G41" s="128"/>
      <c r="H41" s="128"/>
      <c r="I41" s="128"/>
      <c r="J41" s="128"/>
      <c r="AZ41" s="127" t="str">
        <f>B41</f>
        <v xml:space="preserve">        Cenová soustava</v>
      </c>
    </row>
    <row r="43" spans="2:52" x14ac:dyDescent="0.2">
      <c r="B43" s="128" t="s">
        <v>58</v>
      </c>
      <c r="C43" s="128"/>
      <c r="D43" s="128"/>
      <c r="E43" s="128"/>
      <c r="F43" s="128"/>
      <c r="G43" s="128"/>
      <c r="H43" s="128"/>
      <c r="I43" s="128"/>
      <c r="J43" s="128"/>
      <c r="AZ43" s="127" t="str">
        <f>B43</f>
        <v xml:space="preserve">        Použitá cenová soustava</v>
      </c>
    </row>
    <row r="44" spans="2:52" ht="25.5" x14ac:dyDescent="0.2">
      <c r="B44" s="128" t="s">
        <v>59</v>
      </c>
      <c r="C44" s="128"/>
      <c r="D44" s="128"/>
      <c r="E44" s="128"/>
      <c r="F44" s="128"/>
      <c r="G44" s="128"/>
      <c r="H44" s="128"/>
      <c r="I44" s="128"/>
      <c r="J44" s="128"/>
      <c r="AZ44" s="127" t="str">
        <f>B44</f>
        <v>Část týkající se stavebních prac je zpracována s použitím cenové soustavy zpracované společností RTS, a.s.. Položky z cenové soustavy mají uveden odkaz na cenovou soustavu včetně označení příslušného ceníku.</v>
      </c>
    </row>
    <row r="46" spans="2:52" x14ac:dyDescent="0.2">
      <c r="B46" s="128" t="s">
        <v>60</v>
      </c>
      <c r="C46" s="128"/>
      <c r="D46" s="128"/>
      <c r="E46" s="128"/>
      <c r="F46" s="128"/>
      <c r="G46" s="128"/>
      <c r="H46" s="128"/>
      <c r="I46" s="128"/>
      <c r="J46" s="128"/>
      <c r="AZ46" s="127" t="str">
        <f>B46</f>
        <v xml:space="preserve">        Technické podmínky</v>
      </c>
    </row>
    <row r="47" spans="2:52" ht="38.25" x14ac:dyDescent="0.2">
      <c r="B47" s="128" t="s">
        <v>61</v>
      </c>
      <c r="C47" s="128"/>
      <c r="D47" s="128"/>
      <c r="E47" s="128"/>
      <c r="F47" s="128"/>
      <c r="G47" s="128"/>
      <c r="H47" s="128"/>
      <c r="I47" s="128"/>
      <c r="J47" s="128"/>
      <c r="AZ47" s="127" t="str">
        <f>B47</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49" spans="2:52" x14ac:dyDescent="0.2">
      <c r="B49" s="128" t="s">
        <v>62</v>
      </c>
      <c r="C49" s="128"/>
      <c r="D49" s="128"/>
      <c r="E49" s="128"/>
      <c r="F49" s="128"/>
      <c r="G49" s="128"/>
      <c r="H49" s="128"/>
      <c r="I49" s="128"/>
      <c r="J49" s="128"/>
      <c r="AZ49" s="127" t="str">
        <f>B49</f>
        <v>Individuální položky</v>
      </c>
    </row>
    <row r="50" spans="2:52" ht="38.25" x14ac:dyDescent="0.2">
      <c r="B50" s="128" t="s">
        <v>63</v>
      </c>
      <c r="C50" s="128"/>
      <c r="D50" s="128"/>
      <c r="E50" s="128"/>
      <c r="F50" s="128"/>
      <c r="G50" s="128"/>
      <c r="H50" s="128"/>
      <c r="I50" s="128"/>
      <c r="J50" s="128"/>
      <c r="AZ50" s="127" t="str">
        <f>B50</f>
        <v>Položky soupisu prací, které cenová soustava neobsahuje, jsou označeny popisem „vlastní“. Pro tyto položky jsou cenové a technické podmínky definovány jejich popisem, případně odkazem na konkrétní část příslušné dokumentace.</v>
      </c>
    </row>
    <row r="52" spans="2:52" x14ac:dyDescent="0.2">
      <c r="B52" s="128" t="s">
        <v>64</v>
      </c>
      <c r="C52" s="128"/>
      <c r="D52" s="128"/>
      <c r="E52" s="128"/>
      <c r="F52" s="128"/>
      <c r="G52" s="128"/>
      <c r="H52" s="128"/>
      <c r="I52" s="128"/>
      <c r="J52" s="128"/>
      <c r="AZ52" s="127" t="str">
        <f>B52</f>
        <v xml:space="preserve">        Závaznost a změna soupisu</v>
      </c>
    </row>
    <row r="54" spans="2:52" x14ac:dyDescent="0.2">
      <c r="B54" s="128" t="s">
        <v>65</v>
      </c>
      <c r="C54" s="128"/>
      <c r="D54" s="128"/>
      <c r="E54" s="128"/>
      <c r="F54" s="128"/>
      <c r="G54" s="128"/>
      <c r="H54" s="128"/>
      <c r="I54" s="128"/>
      <c r="J54" s="128"/>
      <c r="AZ54" s="127" t="str">
        <f>B54</f>
        <v xml:space="preserve">        Závaznost soupisu</v>
      </c>
    </row>
    <row r="55" spans="2:52" ht="38.25" x14ac:dyDescent="0.2">
      <c r="B55" s="128" t="s">
        <v>66</v>
      </c>
      <c r="C55" s="128"/>
      <c r="D55" s="128"/>
      <c r="E55" s="128"/>
      <c r="F55" s="128"/>
      <c r="G55" s="128"/>
      <c r="H55" s="128"/>
      <c r="I55" s="128"/>
      <c r="J55" s="128"/>
      <c r="AZ55" s="127" t="str">
        <f>B55</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58" spans="2:52" x14ac:dyDescent="0.2">
      <c r="B58" s="128" t="s">
        <v>67</v>
      </c>
      <c r="C58" s="128"/>
      <c r="D58" s="128"/>
      <c r="E58" s="128"/>
      <c r="F58" s="128"/>
      <c r="G58" s="128"/>
      <c r="H58" s="128"/>
      <c r="I58" s="128"/>
      <c r="J58" s="128"/>
      <c r="AZ58" s="127" t="str">
        <f>B58</f>
        <v>2. ELEKTRONICKÁ PODOBA SOUPISU</v>
      </c>
    </row>
    <row r="60" spans="2:52" x14ac:dyDescent="0.2">
      <c r="B60" s="128" t="s">
        <v>68</v>
      </c>
      <c r="C60" s="128"/>
      <c r="D60" s="128"/>
      <c r="E60" s="128"/>
      <c r="F60" s="128"/>
      <c r="G60" s="128"/>
      <c r="H60" s="128"/>
      <c r="I60" s="128"/>
      <c r="J60" s="128"/>
      <c r="AZ60" s="127" t="str">
        <f>B60</f>
        <v xml:space="preserve">        Elektronická podoba soupisu</v>
      </c>
    </row>
    <row r="61" spans="2:52" ht="25.5" x14ac:dyDescent="0.2">
      <c r="B61" s="128" t="s">
        <v>69</v>
      </c>
      <c r="C61" s="128"/>
      <c r="D61" s="128"/>
      <c r="E61" s="128"/>
      <c r="F61" s="128"/>
      <c r="G61" s="128"/>
      <c r="H61" s="128"/>
      <c r="I61" s="128"/>
      <c r="J61" s="128"/>
      <c r="AZ61" s="127" t="str">
        <f>B61</f>
        <v>V souladu se zákonem jsou předložené soupisy zpracovány i v elektronické podobě.  Elektronickou podobou soupisu stavebních prací, dodávek a služeb je formát MS EXCEL.</v>
      </c>
    </row>
    <row r="62" spans="2:52" x14ac:dyDescent="0.2">
      <c r="B62" s="128" t="s">
        <v>70</v>
      </c>
      <c r="C62" s="128"/>
      <c r="D62" s="128"/>
      <c r="E62" s="128"/>
      <c r="F62" s="128"/>
      <c r="G62" s="128"/>
      <c r="H62" s="128"/>
      <c r="I62" s="128"/>
      <c r="J62" s="128"/>
      <c r="AZ62" s="127" t="str">
        <f>B62</f>
        <v>Popis formátu soupisu odpovídá svou strukturou vzorovému soupisu volně dostupnému na internetové adrese:</v>
      </c>
    </row>
    <row r="64" spans="2:52" x14ac:dyDescent="0.2">
      <c r="B64" s="128" t="s">
        <v>71</v>
      </c>
      <c r="C64" s="128"/>
      <c r="D64" s="128"/>
      <c r="E64" s="128"/>
      <c r="F64" s="128"/>
      <c r="G64" s="128"/>
      <c r="H64" s="128"/>
      <c r="I64" s="128"/>
      <c r="J64" s="128"/>
      <c r="AZ64" s="127" t="str">
        <f>B64</f>
        <v>www.stavebnionline.cz/soupis</v>
      </c>
    </row>
    <row r="66" spans="2:52" x14ac:dyDescent="0.2">
      <c r="B66" s="128" t="s">
        <v>72</v>
      </c>
      <c r="C66" s="128"/>
      <c r="D66" s="128"/>
      <c r="E66" s="128"/>
      <c r="F66" s="128"/>
      <c r="G66" s="128"/>
      <c r="H66" s="128"/>
      <c r="I66" s="128"/>
      <c r="J66" s="128"/>
      <c r="AZ66" s="127" t="str">
        <f>B66</f>
        <v xml:space="preserve">        Zpracování elektronické podoby soupisu</v>
      </c>
    </row>
    <row r="67" spans="2:52" ht="51" x14ac:dyDescent="0.2">
      <c r="B67" s="128" t="s">
        <v>73</v>
      </c>
      <c r="C67" s="128"/>
      <c r="D67" s="128"/>
      <c r="E67" s="128"/>
      <c r="F67" s="128"/>
      <c r="G67" s="128"/>
      <c r="H67" s="128"/>
      <c r="I67" s="128"/>
      <c r="J67" s="128"/>
      <c r="AZ67" s="127" t="str">
        <f>B67</f>
        <v>Předaný formát MS EXCEL je nepřístupným (uzamčeným) souborem, do kterého dodavatel doplňuje pouze jednotkové ceny ke všem položkám. Ostatní cenové údaje, jako celková cena položky, mezisoučty za stavební či funkční díly nebo součty celkové ceny objektu, jakož i cena díla jsou výsledkem vložených matematických vzorců v příslušných pozicích souboru.</v>
      </c>
    </row>
    <row r="69" spans="2:52" x14ac:dyDescent="0.2">
      <c r="B69" s="128" t="s">
        <v>74</v>
      </c>
      <c r="C69" s="128"/>
      <c r="D69" s="128"/>
      <c r="E69" s="128"/>
      <c r="F69" s="128"/>
      <c r="G69" s="128"/>
      <c r="H69" s="128"/>
      <c r="I69" s="128"/>
      <c r="J69" s="128"/>
      <c r="AZ69" s="127" t="str">
        <f>B69</f>
        <v xml:space="preserve">        Jiný formát soupisu</v>
      </c>
    </row>
    <row r="70" spans="2:52" ht="38.25" x14ac:dyDescent="0.2">
      <c r="B70" s="128" t="s">
        <v>75</v>
      </c>
      <c r="C70" s="128"/>
      <c r="D70" s="128"/>
      <c r="E70" s="128"/>
      <c r="F70" s="128"/>
      <c r="G70" s="128"/>
      <c r="H70" s="128"/>
      <c r="I70" s="128"/>
      <c r="J70" s="128"/>
      <c r="AZ70" s="127" t="str">
        <f>B70</f>
        <v>Pokud by kterýkoliv dodavatel měl problémy s předaným formátem, lze na požádání poskytnout soupis prací také ve formátu *.xml, což je standardní formát používaný pro přenosy dat. Dokumentace tohoto formátu je volně přístupná na webových stránkách MMR.</v>
      </c>
    </row>
    <row r="72" spans="2:52" x14ac:dyDescent="0.2">
      <c r="B72" s="128" t="s">
        <v>76</v>
      </c>
      <c r="C72" s="128"/>
      <c r="D72" s="128"/>
      <c r="E72" s="128"/>
      <c r="F72" s="128"/>
      <c r="G72" s="128"/>
      <c r="H72" s="128"/>
      <c r="I72" s="128"/>
      <c r="J72" s="128"/>
      <c r="AZ72" s="127" t="str">
        <f>B72</f>
        <v xml:space="preserve">        Závěrečné ustanovení</v>
      </c>
    </row>
    <row r="73" spans="2:52" x14ac:dyDescent="0.2">
      <c r="B73" s="128" t="s">
        <v>77</v>
      </c>
      <c r="C73" s="128"/>
      <c r="D73" s="128"/>
      <c r="E73" s="128"/>
      <c r="F73" s="128"/>
      <c r="G73" s="128"/>
      <c r="H73" s="128"/>
      <c r="I73" s="128"/>
      <c r="J73" s="128"/>
      <c r="AZ73" s="127" t="str">
        <f>B73</f>
        <v>Ostatní podmínky vztahující se ke zpracování nabídkové ceny jsou uvedeny v zadávací dokumentaci.</v>
      </c>
    </row>
  </sheetData>
  <sheetProtection algorithmName="SHA-512" hashValue="HbIJz+5WPlGs3PJiZRLcK7MfuwxFtEKXcsp/nZHczSVROfqWJqfMsnHLsZBHPTPn5OpR0T0owWOEKuJfLyV5CQ==" saltValue="foyCpynqZWVKCXSkS/2ISg==" spinCount="100000"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30">
    <mergeCell ref="B66:J66"/>
    <mergeCell ref="B67:J67"/>
    <mergeCell ref="B69:J69"/>
    <mergeCell ref="B70:J70"/>
    <mergeCell ref="B72:J72"/>
    <mergeCell ref="B73:J73"/>
    <mergeCell ref="B55:J55"/>
    <mergeCell ref="B58:J58"/>
    <mergeCell ref="B60:J60"/>
    <mergeCell ref="B61:J61"/>
    <mergeCell ref="B62:J62"/>
    <mergeCell ref="B64:J64"/>
    <mergeCell ref="B46:J46"/>
    <mergeCell ref="B47:J47"/>
    <mergeCell ref="B49:J49"/>
    <mergeCell ref="B50:J50"/>
    <mergeCell ref="B52:J52"/>
    <mergeCell ref="B54:J54"/>
    <mergeCell ref="B36:J36"/>
    <mergeCell ref="B37:J37"/>
    <mergeCell ref="B39:J39"/>
    <mergeCell ref="B41:J41"/>
    <mergeCell ref="B43:J43"/>
    <mergeCell ref="B44:J44"/>
    <mergeCell ref="B24:E24"/>
    <mergeCell ref="B26:J26"/>
    <mergeCell ref="B28:J28"/>
    <mergeCell ref="B30:J30"/>
    <mergeCell ref="B31:J31"/>
    <mergeCell ref="B33:J33"/>
  </mergeCells>
  <phoneticPr fontId="0" type="noConversion"/>
  <pageMargins left="0.39370078740157483" right="0.19685039370078741" top="0.39370078740157483" bottom="0.39370078740157483" header="0" footer="0.19685039370078741"/>
  <pageSetup paperSize="9" scale="99"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5" style="35" customWidth="1"/>
  </cols>
  <sheetData>
    <row r="1" spans="1:8" ht="13.5" thickTop="1" x14ac:dyDescent="0.2">
      <c r="A1" s="23" t="s">
        <v>1</v>
      </c>
      <c r="B1" s="28" t="str">
        <f>Stavba!CisloStavby</f>
        <v>IOP-M-RP</v>
      </c>
      <c r="C1" s="31" t="str">
        <f>Stavba!NazevStavby</f>
        <v>Restaurování nástěnných maleb v bývalém klášteře minoritů</v>
      </c>
      <c r="D1" s="31"/>
      <c r="E1" s="31"/>
      <c r="F1" s="31"/>
      <c r="G1" s="24"/>
      <c r="H1" s="33"/>
    </row>
    <row r="2" spans="1:8" ht="13.5" thickBot="1" x14ac:dyDescent="0.25">
      <c r="A2" s="25" t="s">
        <v>29</v>
      </c>
      <c r="B2" s="30"/>
      <c r="C2" s="92"/>
      <c r="D2" s="92"/>
      <c r="E2" s="92"/>
      <c r="F2" s="92"/>
      <c r="G2" s="26" t="s">
        <v>15</v>
      </c>
      <c r="H2" s="34" t="s">
        <v>16</v>
      </c>
    </row>
    <row r="3" spans="1:8" ht="13.5" thickTop="1" x14ac:dyDescent="0.2"/>
    <row r="4" spans="1:8" ht="18" x14ac:dyDescent="0.25">
      <c r="A4" s="91" t="s">
        <v>17</v>
      </c>
      <c r="B4" s="91"/>
      <c r="C4" s="91"/>
      <c r="D4" s="91"/>
      <c r="E4" s="91"/>
      <c r="F4" s="91"/>
      <c r="G4" s="91"/>
      <c r="H4" s="91"/>
    </row>
    <row r="6" spans="1:8" ht="15.75" x14ac:dyDescent="0.25">
      <c r="A6" s="32" t="s">
        <v>25</v>
      </c>
      <c r="B6" s="29">
        <f>B2</f>
        <v>0</v>
      </c>
    </row>
    <row r="7" spans="1:8" ht="15.75" x14ac:dyDescent="0.25">
      <c r="B7" s="93">
        <f>C2</f>
        <v>0</v>
      </c>
      <c r="C7" s="94"/>
      <c r="D7" s="94"/>
      <c r="E7" s="94"/>
      <c r="F7" s="94"/>
      <c r="G7" s="94"/>
    </row>
    <row r="9" spans="1:8" s="32" customFormat="1" ht="12.75" customHeight="1" x14ac:dyDescent="0.2">
      <c r="A9" s="32" t="s">
        <v>28</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algorithmName="SHA-512" hashValue="tAb3nYJfCX/HpjW6HQIUzz+W+e6w8SfpaZOKiqh5WyyGfZ1K4eSSGi4s0dkSZNvAE2fzS/CRUW+7VITPp6ddVw==" saltValue="4KJTEftScSGLJjQQhEauiQ==" spinCount="100000"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J50"/>
    </sheetView>
  </sheetViews>
  <sheetFormatPr defaultRowHeight="12.75" x14ac:dyDescent="0.2"/>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x14ac:dyDescent="0.25">
      <c r="A1" s="95" t="s">
        <v>30</v>
      </c>
      <c r="B1" s="95"/>
      <c r="C1" s="96"/>
      <c r="D1" s="95"/>
      <c r="E1" s="95"/>
      <c r="F1" s="95"/>
      <c r="G1" s="95"/>
    </row>
    <row r="2" spans="1:7" ht="13.5" thickTop="1" x14ac:dyDescent="0.2">
      <c r="A2" s="55" t="s">
        <v>31</v>
      </c>
      <c r="B2" s="56"/>
      <c r="C2" s="97"/>
      <c r="D2" s="97"/>
      <c r="E2" s="97"/>
      <c r="F2" s="97"/>
      <c r="G2" s="98"/>
    </row>
    <row r="3" spans="1:7" x14ac:dyDescent="0.2">
      <c r="A3" s="57" t="s">
        <v>32</v>
      </c>
      <c r="B3" s="58"/>
      <c r="C3" s="99"/>
      <c r="D3" s="99"/>
      <c r="E3" s="99"/>
      <c r="F3" s="99"/>
      <c r="G3" s="100"/>
    </row>
    <row r="4" spans="1:7" ht="13.5" thickBot="1" x14ac:dyDescent="0.25">
      <c r="A4" s="59" t="s">
        <v>33</v>
      </c>
      <c r="B4" s="60"/>
      <c r="C4" s="101"/>
      <c r="D4" s="101"/>
      <c r="E4" s="101"/>
      <c r="F4" s="101"/>
      <c r="G4" s="102"/>
    </row>
    <row r="5" spans="1:7" ht="14.25" thickTop="1" thickBot="1" x14ac:dyDescent="0.25">
      <c r="B5" s="61"/>
      <c r="C5" s="62"/>
      <c r="D5" s="63"/>
    </row>
    <row r="6" spans="1:7" ht="13.5" thickBot="1" x14ac:dyDescent="0.25">
      <c r="A6" s="64" t="s">
        <v>34</v>
      </c>
      <c r="B6" s="65" t="s">
        <v>35</v>
      </c>
      <c r="C6" s="66" t="s">
        <v>36</v>
      </c>
      <c r="D6" s="67" t="s">
        <v>37</v>
      </c>
      <c r="E6" s="68" t="s">
        <v>38</v>
      </c>
      <c r="F6" s="69" t="s">
        <v>39</v>
      </c>
      <c r="G6" s="70" t="s">
        <v>40</v>
      </c>
    </row>
    <row r="7" spans="1:7" ht="14.25" thickTop="1" thickBot="1" x14ac:dyDescent="0.25">
      <c r="A7" s="71"/>
      <c r="B7" s="72"/>
      <c r="C7" s="73"/>
      <c r="D7" s="74"/>
      <c r="E7" s="75"/>
      <c r="F7" s="76"/>
      <c r="G7" s="77"/>
    </row>
  </sheetData>
  <sheetProtection algorithmName="SHA-512" hashValue="E0v6vzF6d/wwqxL3XfxpLn8tjHK5c0ieMtXwdOTVWI6sPaPFIKozinyOsQdjYfGYEgPHvML7sea5vQ0VQ1dKqg==" saltValue="PWYtOaBUv3I7tyuuWzlqow==" spinCount="100000"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election activeCell="O1" sqref="O1:P1"/>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5" customWidth="1"/>
    <col min="15" max="16" width="0" hidden="1" customWidth="1"/>
  </cols>
  <sheetData>
    <row r="1" spans="1:10" ht="13.5" customHeight="1" thickTop="1" x14ac:dyDescent="0.2">
      <c r="A1" s="23" t="s">
        <v>1</v>
      </c>
      <c r="B1" s="28" t="str">
        <f>Stavba!CisloStavby</f>
        <v>IOP-M-RP</v>
      </c>
      <c r="C1" s="31" t="str">
        <f>Stavba!NazevStavby</f>
        <v>Restaurování nástěnných maleb v bývalém klášteře minoritů</v>
      </c>
      <c r="D1" s="31"/>
      <c r="E1" s="31"/>
      <c r="F1" s="31"/>
      <c r="G1" s="24"/>
      <c r="H1" s="33"/>
    </row>
    <row r="2" spans="1:10" ht="13.5" customHeight="1" thickBot="1" x14ac:dyDescent="0.25">
      <c r="A2" s="25" t="s">
        <v>29</v>
      </c>
      <c r="B2" s="129" t="s">
        <v>46</v>
      </c>
      <c r="C2" s="130" t="s">
        <v>47</v>
      </c>
      <c r="D2" s="92"/>
      <c r="E2" s="92"/>
      <c r="F2" s="92"/>
      <c r="G2" s="26" t="s">
        <v>15</v>
      </c>
      <c r="H2" s="34" t="s">
        <v>16</v>
      </c>
    </row>
    <row r="3" spans="1:10" ht="13.5" customHeight="1" thickTop="1" x14ac:dyDescent="0.2">
      <c r="H3" s="35"/>
    </row>
    <row r="4" spans="1:10" ht="18" customHeight="1" x14ac:dyDescent="0.25">
      <c r="A4" s="91" t="s">
        <v>17</v>
      </c>
      <c r="B4" s="91"/>
      <c r="C4" s="91"/>
      <c r="D4" s="91"/>
      <c r="E4" s="91"/>
      <c r="F4" s="91"/>
      <c r="G4" s="91"/>
      <c r="H4" s="91"/>
    </row>
    <row r="5" spans="1:10" ht="12.75" customHeight="1" x14ac:dyDescent="0.2">
      <c r="H5" s="35"/>
    </row>
    <row r="6" spans="1:10" ht="15.75" customHeight="1" x14ac:dyDescent="0.25">
      <c r="A6" s="32" t="s">
        <v>25</v>
      </c>
      <c r="B6" s="29" t="str">
        <f>B2</f>
        <v>01</v>
      </c>
      <c r="H6" s="35"/>
    </row>
    <row r="7" spans="1:10" ht="15.75" customHeight="1" x14ac:dyDescent="0.25">
      <c r="B7" s="93" t="str">
        <f>C2</f>
        <v>Restaurování nástěnných maleb</v>
      </c>
      <c r="C7" s="94"/>
      <c r="D7" s="94"/>
      <c r="E7" s="94"/>
      <c r="F7" s="94"/>
      <c r="G7" s="94"/>
      <c r="H7" s="35"/>
    </row>
    <row r="8" spans="1:10" ht="12.75" customHeight="1" x14ac:dyDescent="0.2">
      <c r="H8" s="35"/>
    </row>
    <row r="9" spans="1:10" ht="12.75" customHeight="1" x14ac:dyDescent="0.2">
      <c r="A9" s="32" t="s">
        <v>28</v>
      </c>
      <c r="B9" s="32"/>
      <c r="C9" s="32"/>
      <c r="D9" s="32"/>
      <c r="E9" s="32"/>
      <c r="F9" s="32"/>
      <c r="G9" s="32"/>
      <c r="H9" s="36"/>
      <c r="I9" s="32"/>
      <c r="J9" s="32"/>
    </row>
    <row r="10" spans="1:10" ht="12.75" customHeight="1" x14ac:dyDescent="0.2">
      <c r="A10" s="32"/>
      <c r="B10" s="32"/>
      <c r="C10" s="32"/>
      <c r="D10" s="32"/>
      <c r="E10" s="32"/>
      <c r="F10" s="32"/>
      <c r="G10" s="32"/>
      <c r="H10" s="36"/>
      <c r="I10" s="32"/>
      <c r="J10" s="32"/>
    </row>
    <row r="11" spans="1:10" ht="12.75" customHeight="1" x14ac:dyDescent="0.2">
      <c r="A11" s="32"/>
      <c r="B11" s="32"/>
      <c r="C11" s="32"/>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32"/>
      <c r="C13" s="32"/>
      <c r="D13" s="32"/>
      <c r="E13" s="32"/>
      <c r="F13" s="32"/>
      <c r="G13" s="32"/>
      <c r="H13" s="36"/>
      <c r="I13" s="32"/>
      <c r="J13" s="32"/>
    </row>
    <row r="14" spans="1:10" ht="12.75" customHeight="1" x14ac:dyDescent="0.2">
      <c r="A14" s="32" t="s">
        <v>78</v>
      </c>
      <c r="B14" s="32"/>
      <c r="C14" s="32"/>
      <c r="D14" s="32"/>
      <c r="E14" s="32"/>
      <c r="F14" s="32"/>
      <c r="G14" s="32"/>
      <c r="H14" s="36"/>
      <c r="I14" s="32"/>
      <c r="J14" s="32"/>
    </row>
    <row r="15" spans="1:10" ht="12.75" customHeight="1" x14ac:dyDescent="0.2">
      <c r="A15" s="32"/>
      <c r="B15" s="32"/>
      <c r="C15" s="32"/>
      <c r="D15" s="32"/>
      <c r="E15" s="32"/>
      <c r="F15" s="32"/>
      <c r="G15" s="32"/>
      <c r="H15" s="36"/>
      <c r="I15" s="32"/>
      <c r="J15" s="32"/>
    </row>
    <row r="16" spans="1:10" ht="12.75" customHeight="1" thickBot="1" x14ac:dyDescent="0.25">
      <c r="A16" s="131" t="s">
        <v>79</v>
      </c>
      <c r="B16" s="132"/>
      <c r="C16" s="132"/>
      <c r="D16" s="132"/>
      <c r="E16" s="132"/>
      <c r="F16" s="132"/>
      <c r="G16" s="132"/>
      <c r="H16" s="133"/>
      <c r="I16" s="32"/>
      <c r="J16" s="32"/>
    </row>
    <row r="17" spans="1:16" ht="12.75" customHeight="1" x14ac:dyDescent="0.2">
      <c r="A17" s="139" t="s">
        <v>80</v>
      </c>
      <c r="B17" s="140"/>
      <c r="C17" s="141"/>
      <c r="D17" s="141"/>
      <c r="E17" s="141"/>
      <c r="F17" s="141"/>
      <c r="G17" s="142"/>
      <c r="H17" s="143" t="s">
        <v>81</v>
      </c>
      <c r="I17" s="32"/>
      <c r="J17" s="32"/>
    </row>
    <row r="18" spans="1:16" ht="12.75" customHeight="1" x14ac:dyDescent="0.2">
      <c r="A18" s="137" t="s">
        <v>82</v>
      </c>
      <c r="B18" s="135" t="s">
        <v>83</v>
      </c>
      <c r="C18" s="134"/>
      <c r="D18" s="134"/>
      <c r="E18" s="134"/>
      <c r="F18" s="134"/>
      <c r="G18" s="136"/>
      <c r="H18" s="138">
        <f>'01 1 Pol'!G67</f>
        <v>0</v>
      </c>
      <c r="I18" s="32"/>
      <c r="J18" s="32"/>
      <c r="O18">
        <f>'01 1 Pol'!AN67</f>
        <v>0</v>
      </c>
      <c r="P18">
        <f>'01 1 Pol'!AO67</f>
        <v>0</v>
      </c>
    </row>
    <row r="19" spans="1:16" ht="12.75" customHeight="1" x14ac:dyDescent="0.2">
      <c r="A19" s="137" t="s">
        <v>84</v>
      </c>
      <c r="B19" s="135" t="s">
        <v>85</v>
      </c>
      <c r="C19" s="134"/>
      <c r="D19" s="134"/>
      <c r="E19" s="134"/>
      <c r="F19" s="134"/>
      <c r="G19" s="136"/>
      <c r="H19" s="138">
        <f>'01 2 Pol'!G37</f>
        <v>0</v>
      </c>
      <c r="I19" s="32"/>
      <c r="J19" s="32"/>
      <c r="O19">
        <f>'01 2 Pol'!AN37</f>
        <v>0</v>
      </c>
      <c r="P19">
        <f>'01 2 Pol'!AO37</f>
        <v>0</v>
      </c>
    </row>
    <row r="20" spans="1:16" ht="12.75" customHeight="1" x14ac:dyDescent="0.2">
      <c r="A20" s="137" t="s">
        <v>86</v>
      </c>
      <c r="B20" s="135" t="s">
        <v>87</v>
      </c>
      <c r="C20" s="134"/>
      <c r="D20" s="134"/>
      <c r="E20" s="134"/>
      <c r="F20" s="134"/>
      <c r="G20" s="136"/>
      <c r="H20" s="138">
        <f>'01 3 Pol'!G38</f>
        <v>0</v>
      </c>
      <c r="I20" s="32"/>
      <c r="J20" s="32"/>
      <c r="O20">
        <f>'01 3 Pol'!AN38</f>
        <v>0</v>
      </c>
      <c r="P20">
        <f>'01 3 Pol'!AO38</f>
        <v>0</v>
      </c>
    </row>
    <row r="21" spans="1:16" ht="12.75" customHeight="1" thickBot="1" x14ac:dyDescent="0.25">
      <c r="A21" s="144"/>
      <c r="B21" s="145" t="s">
        <v>88</v>
      </c>
      <c r="C21" s="146"/>
      <c r="D21" s="147" t="str">
        <f>B2</f>
        <v>01</v>
      </c>
      <c r="E21" s="146"/>
      <c r="F21" s="146"/>
      <c r="G21" s="148"/>
      <c r="H21" s="149">
        <f>SUM(H18:H20)</f>
        <v>0</v>
      </c>
      <c r="I21" s="32"/>
      <c r="J21" s="32"/>
    </row>
    <row r="22" spans="1:16" ht="12.75" customHeight="1" x14ac:dyDescent="0.2">
      <c r="A22" s="32"/>
      <c r="B22" s="32"/>
      <c r="C22" s="32"/>
      <c r="D22" s="32"/>
      <c r="E22" s="32"/>
      <c r="F22" s="32"/>
      <c r="G22" s="32"/>
      <c r="H22" s="36"/>
      <c r="I22" s="32"/>
      <c r="J22" s="32"/>
    </row>
    <row r="23" spans="1:16" ht="12.75" customHeight="1" x14ac:dyDescent="0.2">
      <c r="A23" s="32"/>
      <c r="B23" s="32"/>
      <c r="C23" s="32"/>
      <c r="D23" s="32"/>
      <c r="E23" s="32"/>
      <c r="F23" s="32"/>
      <c r="G23" s="32"/>
      <c r="H23" s="36"/>
      <c r="I23" s="32"/>
      <c r="J23" s="32"/>
    </row>
    <row r="24" spans="1:16" ht="12.75" customHeight="1" x14ac:dyDescent="0.2">
      <c r="A24" s="32"/>
      <c r="B24" s="32"/>
      <c r="C24" s="32"/>
      <c r="D24" s="32"/>
      <c r="E24" s="32"/>
      <c r="F24" s="32"/>
      <c r="G24" s="32"/>
      <c r="H24" s="36"/>
      <c r="I24" s="32"/>
      <c r="J24" s="32"/>
    </row>
    <row r="25" spans="1:16" ht="12.75" customHeight="1" x14ac:dyDescent="0.2">
      <c r="A25" s="32"/>
      <c r="B25" s="32"/>
      <c r="C25" s="32"/>
      <c r="D25" s="32"/>
      <c r="E25" s="32"/>
      <c r="F25" s="32"/>
      <c r="G25" s="32"/>
      <c r="H25" s="36"/>
      <c r="I25" s="32"/>
      <c r="J25" s="32"/>
    </row>
    <row r="26" spans="1:16" ht="12.75" customHeight="1" x14ac:dyDescent="0.2">
      <c r="A26" s="32"/>
      <c r="B26" s="32"/>
      <c r="C26" s="32"/>
      <c r="D26" s="32"/>
      <c r="E26" s="32"/>
      <c r="F26" s="32"/>
      <c r="G26" s="32"/>
      <c r="H26" s="36"/>
      <c r="I26" s="32"/>
      <c r="J26" s="32"/>
    </row>
    <row r="27" spans="1:16" ht="12.75" customHeight="1" x14ac:dyDescent="0.2">
      <c r="A27" s="32"/>
      <c r="B27" s="32"/>
      <c r="C27" s="32"/>
      <c r="D27" s="32"/>
      <c r="E27" s="32"/>
      <c r="F27" s="32"/>
      <c r="G27" s="32"/>
      <c r="H27" s="36"/>
      <c r="I27" s="32"/>
      <c r="J27" s="32"/>
    </row>
    <row r="28" spans="1:16" ht="12.75" customHeight="1" x14ac:dyDescent="0.2">
      <c r="A28" s="32"/>
      <c r="B28" s="32"/>
      <c r="C28" s="32"/>
      <c r="D28" s="32"/>
      <c r="E28" s="32"/>
      <c r="F28" s="32"/>
      <c r="G28" s="32"/>
      <c r="H28" s="36"/>
      <c r="I28" s="32"/>
      <c r="J28" s="32"/>
    </row>
    <row r="29" spans="1:16" ht="12.75" customHeight="1" x14ac:dyDescent="0.2">
      <c r="A29" s="32"/>
      <c r="B29" s="32"/>
      <c r="C29" s="32"/>
      <c r="D29" s="32"/>
      <c r="E29" s="32"/>
      <c r="F29" s="32"/>
      <c r="G29" s="32"/>
      <c r="H29" s="36"/>
      <c r="I29" s="32"/>
      <c r="J29" s="32"/>
    </row>
    <row r="30" spans="1:16" ht="12.75" customHeight="1" x14ac:dyDescent="0.2">
      <c r="A30" s="32"/>
      <c r="B30" s="32"/>
      <c r="C30" s="32"/>
      <c r="D30" s="32"/>
      <c r="E30" s="32"/>
      <c r="F30" s="32"/>
      <c r="G30" s="32"/>
      <c r="H30" s="36"/>
      <c r="I30" s="32"/>
      <c r="J30" s="32"/>
    </row>
    <row r="31" spans="1:16" ht="12.75" customHeight="1" x14ac:dyDescent="0.2">
      <c r="A31" s="32"/>
      <c r="B31" s="32"/>
      <c r="C31" s="32"/>
      <c r="D31" s="32"/>
      <c r="E31" s="32"/>
      <c r="F31" s="32"/>
      <c r="G31" s="32"/>
      <c r="H31" s="36"/>
      <c r="I31" s="32"/>
      <c r="J31" s="32"/>
    </row>
    <row r="32" spans="1:16"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v8m/De1BmgsWF5Rh6jTs6HSK3r+tfAaNqSWeF3EBsshLS8MfPTeSu4tmtwMWmkJRL9vTd1MUA2hycOPCqSUHxw==" saltValue="w6oQYvcZYL3XGz6LPXwkXQ==" spinCount="100000" sheet="1"/>
  <mergeCells count="3">
    <mergeCell ref="C2:F2"/>
    <mergeCell ref="A4:H4"/>
    <mergeCell ref="B7:G7"/>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67"/>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25">
      <c r="A1" s="95" t="s">
        <v>89</v>
      </c>
      <c r="B1" s="95"/>
      <c r="C1" s="96"/>
      <c r="D1" s="95"/>
      <c r="E1" s="95"/>
      <c r="F1" s="95"/>
      <c r="G1" s="95"/>
      <c r="H1" s="54"/>
      <c r="I1" s="54"/>
      <c r="J1" s="54"/>
    </row>
    <row r="2" spans="1:60" ht="13.5" thickTop="1" x14ac:dyDescent="0.2">
      <c r="A2" s="55" t="s">
        <v>31</v>
      </c>
      <c r="B2" s="56" t="s">
        <v>42</v>
      </c>
      <c r="C2" s="162" t="s">
        <v>43</v>
      </c>
      <c r="D2" s="97"/>
      <c r="E2" s="97"/>
      <c r="F2" s="97"/>
      <c r="G2" s="98"/>
      <c r="H2" s="54"/>
      <c r="I2" s="54"/>
      <c r="J2" s="54"/>
    </row>
    <row r="3" spans="1:60" x14ac:dyDescent="0.2">
      <c r="A3" s="57" t="s">
        <v>32</v>
      </c>
      <c r="B3" s="58" t="s">
        <v>46</v>
      </c>
      <c r="C3" s="163" t="s">
        <v>47</v>
      </c>
      <c r="D3" s="99"/>
      <c r="E3" s="99"/>
      <c r="F3" s="99"/>
      <c r="G3" s="100"/>
      <c r="H3" s="54"/>
      <c r="I3" s="54"/>
      <c r="J3" s="54"/>
    </row>
    <row r="4" spans="1:60" ht="13.5" thickBot="1" x14ac:dyDescent="0.25">
      <c r="A4" s="150" t="s">
        <v>33</v>
      </c>
      <c r="B4" s="151" t="s">
        <v>82</v>
      </c>
      <c r="C4" s="164" t="s">
        <v>83</v>
      </c>
      <c r="D4" s="152"/>
      <c r="E4" s="152"/>
      <c r="F4" s="152"/>
      <c r="G4" s="153"/>
      <c r="H4" s="54"/>
      <c r="I4" s="54"/>
      <c r="J4" s="54"/>
    </row>
    <row r="5" spans="1:60" ht="14.25" thickTop="1" thickBot="1" x14ac:dyDescent="0.25">
      <c r="A5" s="54"/>
      <c r="B5" s="61"/>
      <c r="C5" s="62"/>
      <c r="D5" s="63"/>
      <c r="E5" s="54"/>
      <c r="F5" s="54"/>
      <c r="G5" s="54"/>
      <c r="H5" s="54"/>
      <c r="I5" s="54"/>
      <c r="J5" s="54"/>
    </row>
    <row r="6" spans="1:60" ht="27" thickTop="1" thickBot="1" x14ac:dyDescent="0.25">
      <c r="A6" s="154" t="s">
        <v>34</v>
      </c>
      <c r="B6" s="157" t="s">
        <v>35</v>
      </c>
      <c r="C6" s="158" t="s">
        <v>36</v>
      </c>
      <c r="D6" s="155" t="s">
        <v>37</v>
      </c>
      <c r="E6" s="156" t="s">
        <v>38</v>
      </c>
      <c r="F6" s="159" t="s">
        <v>39</v>
      </c>
      <c r="G6" s="196" t="s">
        <v>40</v>
      </c>
      <c r="H6" s="197" t="s">
        <v>90</v>
      </c>
      <c r="I6" s="167" t="s">
        <v>91</v>
      </c>
      <c r="J6" s="54"/>
    </row>
    <row r="7" spans="1:60" x14ac:dyDescent="0.2">
      <c r="A7" s="198"/>
      <c r="B7" s="199" t="s">
        <v>92</v>
      </c>
      <c r="C7" s="200" t="s">
        <v>93</v>
      </c>
      <c r="D7" s="200"/>
      <c r="E7" s="201"/>
      <c r="F7" s="202"/>
      <c r="G7" s="202"/>
      <c r="H7" s="203"/>
      <c r="I7" s="204"/>
      <c r="J7" s="54"/>
    </row>
    <row r="8" spans="1:60" x14ac:dyDescent="0.2">
      <c r="A8" s="189" t="s">
        <v>94</v>
      </c>
      <c r="B8" s="168" t="s">
        <v>95</v>
      </c>
      <c r="C8" s="216" t="s">
        <v>96</v>
      </c>
      <c r="D8" s="170"/>
      <c r="E8" s="174"/>
      <c r="F8" s="178">
        <f>SUM(G9:G19)</f>
        <v>0</v>
      </c>
      <c r="G8" s="179"/>
      <c r="H8" s="180"/>
      <c r="I8" s="194"/>
      <c r="J8" s="54"/>
    </row>
    <row r="9" spans="1:60" outlineLevel="1" x14ac:dyDescent="0.2">
      <c r="A9" s="190"/>
      <c r="B9" s="165" t="s">
        <v>97</v>
      </c>
      <c r="C9" s="217"/>
      <c r="D9" s="171"/>
      <c r="E9" s="175"/>
      <c r="F9" s="181"/>
      <c r="G9" s="182"/>
      <c r="H9" s="183"/>
      <c r="I9" s="195"/>
      <c r="J9" s="160"/>
      <c r="K9" s="161">
        <v>1</v>
      </c>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row>
    <row r="10" spans="1:60" outlineLevel="1" x14ac:dyDescent="0.2">
      <c r="A10" s="190"/>
      <c r="B10" s="166" t="s">
        <v>98</v>
      </c>
      <c r="C10" s="218"/>
      <c r="D10" s="191"/>
      <c r="E10" s="192"/>
      <c r="F10" s="193"/>
      <c r="G10" s="185"/>
      <c r="H10" s="183"/>
      <c r="I10" s="195"/>
      <c r="J10" s="160"/>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row>
    <row r="11" spans="1:60" outlineLevel="1" x14ac:dyDescent="0.2">
      <c r="A11" s="190">
        <v>1</v>
      </c>
      <c r="B11" s="169" t="s">
        <v>99</v>
      </c>
      <c r="C11" s="219" t="s">
        <v>100</v>
      </c>
      <c r="D11" s="172" t="s">
        <v>101</v>
      </c>
      <c r="E11" s="176">
        <v>593.4</v>
      </c>
      <c r="F11" s="186"/>
      <c r="G11" s="184">
        <f>E11*F11</f>
        <v>0</v>
      </c>
      <c r="H11" s="183" t="s">
        <v>102</v>
      </c>
      <c r="I11" s="195" t="s">
        <v>103</v>
      </c>
      <c r="J11" s="160"/>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v>21</v>
      </c>
      <c r="AN11" s="161"/>
      <c r="AO11" s="161"/>
      <c r="AP11" s="161"/>
      <c r="AQ11" s="161"/>
      <c r="AR11" s="161"/>
      <c r="AS11" s="161"/>
      <c r="AT11" s="161"/>
      <c r="AU11" s="161"/>
      <c r="AV11" s="161"/>
      <c r="AW11" s="161"/>
      <c r="AX11" s="161"/>
      <c r="AY11" s="161"/>
      <c r="AZ11" s="161"/>
      <c r="BA11" s="161"/>
      <c r="BB11" s="161"/>
      <c r="BC11" s="161"/>
      <c r="BD11" s="161"/>
      <c r="BE11" s="161"/>
      <c r="BF11" s="161"/>
      <c r="BG11" s="161"/>
      <c r="BH11" s="161"/>
    </row>
    <row r="12" spans="1:60" outlineLevel="1" x14ac:dyDescent="0.2">
      <c r="A12" s="190"/>
      <c r="B12" s="169"/>
      <c r="C12" s="220" t="s">
        <v>104</v>
      </c>
      <c r="D12" s="173"/>
      <c r="E12" s="177">
        <v>593.4</v>
      </c>
      <c r="F12" s="184"/>
      <c r="G12" s="184"/>
      <c r="H12" s="183"/>
      <c r="I12" s="195"/>
      <c r="J12" s="160"/>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row>
    <row r="13" spans="1:60" outlineLevel="1" x14ac:dyDescent="0.2">
      <c r="A13" s="190"/>
      <c r="B13" s="166" t="s">
        <v>105</v>
      </c>
      <c r="C13" s="218"/>
      <c r="D13" s="191"/>
      <c r="E13" s="192"/>
      <c r="F13" s="193"/>
      <c r="G13" s="185"/>
      <c r="H13" s="183"/>
      <c r="I13" s="195"/>
      <c r="J13" s="160"/>
      <c r="K13" s="161">
        <v>2</v>
      </c>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row>
    <row r="14" spans="1:60" ht="22.5" outlineLevel="1" x14ac:dyDescent="0.2">
      <c r="A14" s="190">
        <v>2</v>
      </c>
      <c r="B14" s="169" t="s">
        <v>106</v>
      </c>
      <c r="C14" s="219" t="s">
        <v>107</v>
      </c>
      <c r="D14" s="172" t="s">
        <v>101</v>
      </c>
      <c r="E14" s="176">
        <v>5934</v>
      </c>
      <c r="F14" s="186"/>
      <c r="G14" s="184">
        <f>E14*F14</f>
        <v>0</v>
      </c>
      <c r="H14" s="183" t="s">
        <v>102</v>
      </c>
      <c r="I14" s="195" t="s">
        <v>103</v>
      </c>
      <c r="J14" s="160"/>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v>21</v>
      </c>
      <c r="AN14" s="161"/>
      <c r="AO14" s="161"/>
      <c r="AP14" s="161"/>
      <c r="AQ14" s="161"/>
      <c r="AR14" s="161"/>
      <c r="AS14" s="161"/>
      <c r="AT14" s="161"/>
      <c r="AU14" s="161"/>
      <c r="AV14" s="161"/>
      <c r="AW14" s="161"/>
      <c r="AX14" s="161"/>
      <c r="AY14" s="161"/>
      <c r="AZ14" s="161"/>
      <c r="BA14" s="161"/>
      <c r="BB14" s="161"/>
      <c r="BC14" s="161"/>
      <c r="BD14" s="161"/>
      <c r="BE14" s="161"/>
      <c r="BF14" s="161"/>
      <c r="BG14" s="161"/>
      <c r="BH14" s="161"/>
    </row>
    <row r="15" spans="1:60" outlineLevel="1" x14ac:dyDescent="0.2">
      <c r="A15" s="190"/>
      <c r="B15" s="169"/>
      <c r="C15" s="220" t="s">
        <v>108</v>
      </c>
      <c r="D15" s="173"/>
      <c r="E15" s="177">
        <v>5934</v>
      </c>
      <c r="F15" s="184"/>
      <c r="G15" s="184"/>
      <c r="H15" s="183"/>
      <c r="I15" s="195"/>
      <c r="J15" s="160"/>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row>
    <row r="16" spans="1:60" outlineLevel="1" x14ac:dyDescent="0.2">
      <c r="A16" s="190"/>
      <c r="B16" s="166" t="s">
        <v>109</v>
      </c>
      <c r="C16" s="218"/>
      <c r="D16" s="191"/>
      <c r="E16" s="192"/>
      <c r="F16" s="193"/>
      <c r="G16" s="185"/>
      <c r="H16" s="183"/>
      <c r="I16" s="195"/>
      <c r="J16" s="160"/>
      <c r="K16" s="161">
        <v>1</v>
      </c>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row>
    <row r="17" spans="1:60" outlineLevel="1" x14ac:dyDescent="0.2">
      <c r="A17" s="190"/>
      <c r="B17" s="166" t="s">
        <v>110</v>
      </c>
      <c r="C17" s="218"/>
      <c r="D17" s="191"/>
      <c r="E17" s="192"/>
      <c r="F17" s="193"/>
      <c r="G17" s="185"/>
      <c r="H17" s="183"/>
      <c r="I17" s="195"/>
      <c r="J17" s="160"/>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row>
    <row r="18" spans="1:60" outlineLevel="1" x14ac:dyDescent="0.2">
      <c r="A18" s="190">
        <v>3</v>
      </c>
      <c r="B18" s="169" t="s">
        <v>111</v>
      </c>
      <c r="C18" s="219" t="s">
        <v>100</v>
      </c>
      <c r="D18" s="172" t="s">
        <v>101</v>
      </c>
      <c r="E18" s="176">
        <v>593.4</v>
      </c>
      <c r="F18" s="186"/>
      <c r="G18" s="184">
        <f>E18*F18</f>
        <v>0</v>
      </c>
      <c r="H18" s="183" t="s">
        <v>102</v>
      </c>
      <c r="I18" s="195" t="s">
        <v>103</v>
      </c>
      <c r="J18" s="160"/>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v>21</v>
      </c>
      <c r="AN18" s="161"/>
      <c r="AO18" s="161"/>
      <c r="AP18" s="161"/>
      <c r="AQ18" s="161"/>
      <c r="AR18" s="161"/>
      <c r="AS18" s="161"/>
      <c r="AT18" s="161"/>
      <c r="AU18" s="161"/>
      <c r="AV18" s="161"/>
      <c r="AW18" s="161"/>
      <c r="AX18" s="161"/>
      <c r="AY18" s="161"/>
      <c r="AZ18" s="161"/>
      <c r="BA18" s="161"/>
      <c r="BB18" s="161"/>
      <c r="BC18" s="161"/>
      <c r="BD18" s="161"/>
      <c r="BE18" s="161"/>
      <c r="BF18" s="161"/>
      <c r="BG18" s="161"/>
      <c r="BH18" s="161"/>
    </row>
    <row r="19" spans="1:60" outlineLevel="1" x14ac:dyDescent="0.2">
      <c r="A19" s="190">
        <v>4</v>
      </c>
      <c r="B19" s="169" t="s">
        <v>112</v>
      </c>
      <c r="C19" s="219" t="s">
        <v>113</v>
      </c>
      <c r="D19" s="172" t="s">
        <v>114</v>
      </c>
      <c r="E19" s="176">
        <v>7.2012999999999998</v>
      </c>
      <c r="F19" s="186"/>
      <c r="G19" s="184">
        <f>E19*F19</f>
        <v>0</v>
      </c>
      <c r="H19" s="183"/>
      <c r="I19" s="195" t="s">
        <v>115</v>
      </c>
      <c r="J19" s="160"/>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v>21</v>
      </c>
      <c r="AN19" s="161"/>
      <c r="AO19" s="161"/>
      <c r="AP19" s="161"/>
      <c r="AQ19" s="161"/>
      <c r="AR19" s="161"/>
      <c r="AS19" s="161"/>
      <c r="AT19" s="161"/>
      <c r="AU19" s="161"/>
      <c r="AV19" s="161"/>
      <c r="AW19" s="161"/>
      <c r="AX19" s="161"/>
      <c r="AY19" s="161"/>
      <c r="AZ19" s="161"/>
      <c r="BA19" s="161"/>
      <c r="BB19" s="161"/>
      <c r="BC19" s="161"/>
      <c r="BD19" s="161"/>
      <c r="BE19" s="161"/>
      <c r="BF19" s="161"/>
      <c r="BG19" s="161"/>
      <c r="BH19" s="161"/>
    </row>
    <row r="20" spans="1:60" x14ac:dyDescent="0.2">
      <c r="A20" s="189" t="s">
        <v>94</v>
      </c>
      <c r="B20" s="168" t="s">
        <v>116</v>
      </c>
      <c r="C20" s="216" t="s">
        <v>117</v>
      </c>
      <c r="D20" s="170"/>
      <c r="E20" s="174"/>
      <c r="F20" s="187">
        <f>SUM(G21:G65)</f>
        <v>0</v>
      </c>
      <c r="G20" s="188"/>
      <c r="H20" s="180"/>
      <c r="I20" s="194"/>
      <c r="J20" s="54"/>
    </row>
    <row r="21" spans="1:60" outlineLevel="1" x14ac:dyDescent="0.2">
      <c r="A21" s="190">
        <v>5</v>
      </c>
      <c r="B21" s="169" t="s">
        <v>118</v>
      </c>
      <c r="C21" s="219" t="s">
        <v>119</v>
      </c>
      <c r="D21" s="172" t="s">
        <v>120</v>
      </c>
      <c r="E21" s="176">
        <v>154.56796</v>
      </c>
      <c r="F21" s="186"/>
      <c r="G21" s="184">
        <f>E21*F21</f>
        <v>0</v>
      </c>
      <c r="H21" s="183"/>
      <c r="I21" s="195" t="s">
        <v>115</v>
      </c>
      <c r="J21" s="160"/>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v>15</v>
      </c>
      <c r="AN21" s="161"/>
      <c r="AO21" s="161"/>
      <c r="AP21" s="161"/>
      <c r="AQ21" s="161"/>
      <c r="AR21" s="161"/>
      <c r="AS21" s="161"/>
      <c r="AT21" s="161"/>
      <c r="AU21" s="161"/>
      <c r="AV21" s="161"/>
      <c r="AW21" s="161"/>
      <c r="AX21" s="161"/>
      <c r="AY21" s="161"/>
      <c r="AZ21" s="161"/>
      <c r="BA21" s="161"/>
      <c r="BB21" s="161"/>
      <c r="BC21" s="161"/>
      <c r="BD21" s="161"/>
      <c r="BE21" s="161"/>
      <c r="BF21" s="161"/>
      <c r="BG21" s="161"/>
      <c r="BH21" s="161"/>
    </row>
    <row r="22" spans="1:60" outlineLevel="1" x14ac:dyDescent="0.2">
      <c r="A22" s="190"/>
      <c r="B22" s="169"/>
      <c r="C22" s="220" t="s">
        <v>121</v>
      </c>
      <c r="D22" s="173"/>
      <c r="E22" s="177">
        <v>133.24359999999999</v>
      </c>
      <c r="F22" s="184"/>
      <c r="G22" s="184"/>
      <c r="H22" s="183"/>
      <c r="I22" s="195"/>
      <c r="J22" s="160"/>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row>
    <row r="23" spans="1:60" outlineLevel="1" x14ac:dyDescent="0.2">
      <c r="A23" s="190"/>
      <c r="B23" s="169"/>
      <c r="C23" s="220" t="s">
        <v>122</v>
      </c>
      <c r="D23" s="173"/>
      <c r="E23" s="177">
        <v>8</v>
      </c>
      <c r="F23" s="184"/>
      <c r="G23" s="184"/>
      <c r="H23" s="183"/>
      <c r="I23" s="195"/>
      <c r="J23" s="160"/>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row>
    <row r="24" spans="1:60" outlineLevel="1" x14ac:dyDescent="0.2">
      <c r="A24" s="190"/>
      <c r="B24" s="169"/>
      <c r="C24" s="220" t="s">
        <v>123</v>
      </c>
      <c r="D24" s="173"/>
      <c r="E24" s="177"/>
      <c r="F24" s="184"/>
      <c r="G24" s="184"/>
      <c r="H24" s="183"/>
      <c r="I24" s="195"/>
      <c r="J24" s="160"/>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row>
    <row r="25" spans="1:60" outlineLevel="1" x14ac:dyDescent="0.2">
      <c r="A25" s="190"/>
      <c r="B25" s="169"/>
      <c r="C25" s="220" t="s">
        <v>124</v>
      </c>
      <c r="D25" s="173"/>
      <c r="E25" s="177"/>
      <c r="F25" s="184"/>
      <c r="G25" s="184"/>
      <c r="H25" s="183"/>
      <c r="I25" s="195"/>
      <c r="J25" s="160"/>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row>
    <row r="26" spans="1:60" outlineLevel="1" x14ac:dyDescent="0.2">
      <c r="A26" s="190"/>
      <c r="B26" s="169"/>
      <c r="C26" s="220" t="s">
        <v>125</v>
      </c>
      <c r="D26" s="173"/>
      <c r="E26" s="177"/>
      <c r="F26" s="184"/>
      <c r="G26" s="184"/>
      <c r="H26" s="183"/>
      <c r="I26" s="195"/>
      <c r="J26" s="160"/>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row>
    <row r="27" spans="1:60" outlineLevel="1" x14ac:dyDescent="0.2">
      <c r="A27" s="190"/>
      <c r="B27" s="169"/>
      <c r="C27" s="220" t="s">
        <v>126</v>
      </c>
      <c r="D27" s="173"/>
      <c r="E27" s="177"/>
      <c r="F27" s="184"/>
      <c r="G27" s="184"/>
      <c r="H27" s="183"/>
      <c r="I27" s="195"/>
      <c r="J27" s="160"/>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row>
    <row r="28" spans="1:60" outlineLevel="1" x14ac:dyDescent="0.2">
      <c r="A28" s="190"/>
      <c r="B28" s="169"/>
      <c r="C28" s="220" t="s">
        <v>127</v>
      </c>
      <c r="D28" s="173"/>
      <c r="E28" s="177"/>
      <c r="F28" s="184"/>
      <c r="G28" s="184"/>
      <c r="H28" s="183"/>
      <c r="I28" s="195"/>
      <c r="J28" s="160"/>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row>
    <row r="29" spans="1:60" outlineLevel="1" x14ac:dyDescent="0.2">
      <c r="A29" s="190"/>
      <c r="B29" s="169"/>
      <c r="C29" s="220" t="s">
        <v>128</v>
      </c>
      <c r="D29" s="173"/>
      <c r="E29" s="177"/>
      <c r="F29" s="184"/>
      <c r="G29" s="184"/>
      <c r="H29" s="183"/>
      <c r="I29" s="195"/>
      <c r="J29" s="160"/>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row>
    <row r="30" spans="1:60" outlineLevel="1" x14ac:dyDescent="0.2">
      <c r="A30" s="190"/>
      <c r="B30" s="169"/>
      <c r="C30" s="220" t="s">
        <v>129</v>
      </c>
      <c r="D30" s="173"/>
      <c r="E30" s="177">
        <v>13.324400000000001</v>
      </c>
      <c r="F30" s="184"/>
      <c r="G30" s="184"/>
      <c r="H30" s="183"/>
      <c r="I30" s="195"/>
      <c r="J30" s="160"/>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row>
    <row r="31" spans="1:60" outlineLevel="1" x14ac:dyDescent="0.2">
      <c r="A31" s="190">
        <v>6</v>
      </c>
      <c r="B31" s="169" t="s">
        <v>130</v>
      </c>
      <c r="C31" s="219" t="s">
        <v>131</v>
      </c>
      <c r="D31" s="172" t="s">
        <v>120</v>
      </c>
      <c r="E31" s="176">
        <v>154.56796</v>
      </c>
      <c r="F31" s="186"/>
      <c r="G31" s="184">
        <f>E31*F31</f>
        <v>0</v>
      </c>
      <c r="H31" s="183"/>
      <c r="I31" s="195" t="s">
        <v>115</v>
      </c>
      <c r="J31" s="160"/>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v>15</v>
      </c>
      <c r="AN31" s="161"/>
      <c r="AO31" s="161"/>
      <c r="AP31" s="161"/>
      <c r="AQ31" s="161"/>
      <c r="AR31" s="161"/>
      <c r="AS31" s="161"/>
      <c r="AT31" s="161"/>
      <c r="AU31" s="161"/>
      <c r="AV31" s="161"/>
      <c r="AW31" s="161"/>
      <c r="AX31" s="161"/>
      <c r="AY31" s="161"/>
      <c r="AZ31" s="161"/>
      <c r="BA31" s="161"/>
      <c r="BB31" s="161"/>
      <c r="BC31" s="161"/>
      <c r="BD31" s="161"/>
      <c r="BE31" s="161"/>
      <c r="BF31" s="161"/>
      <c r="BG31" s="161"/>
      <c r="BH31" s="161"/>
    </row>
    <row r="32" spans="1:60" outlineLevel="1" x14ac:dyDescent="0.2">
      <c r="A32" s="190"/>
      <c r="B32" s="169"/>
      <c r="C32" s="220" t="s">
        <v>121</v>
      </c>
      <c r="D32" s="173"/>
      <c r="E32" s="177">
        <v>133.24359999999999</v>
      </c>
      <c r="F32" s="184"/>
      <c r="G32" s="184"/>
      <c r="H32" s="183"/>
      <c r="I32" s="195"/>
      <c r="J32" s="160"/>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row>
    <row r="33" spans="1:60" outlineLevel="1" x14ac:dyDescent="0.2">
      <c r="A33" s="190"/>
      <c r="B33" s="169"/>
      <c r="C33" s="220" t="s">
        <v>122</v>
      </c>
      <c r="D33" s="173"/>
      <c r="E33" s="177">
        <v>8</v>
      </c>
      <c r="F33" s="184"/>
      <c r="G33" s="184"/>
      <c r="H33" s="183"/>
      <c r="I33" s="195"/>
      <c r="J33" s="160"/>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row>
    <row r="34" spans="1:60" outlineLevel="1" x14ac:dyDescent="0.2">
      <c r="A34" s="190"/>
      <c r="B34" s="169"/>
      <c r="C34" s="220" t="s">
        <v>123</v>
      </c>
      <c r="D34" s="173"/>
      <c r="E34" s="177"/>
      <c r="F34" s="184"/>
      <c r="G34" s="184"/>
      <c r="H34" s="183"/>
      <c r="I34" s="195"/>
      <c r="J34" s="160"/>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row>
    <row r="35" spans="1:60" outlineLevel="1" x14ac:dyDescent="0.2">
      <c r="A35" s="190"/>
      <c r="B35" s="169"/>
      <c r="C35" s="220" t="s">
        <v>132</v>
      </c>
      <c r="D35" s="173"/>
      <c r="E35" s="177"/>
      <c r="F35" s="184"/>
      <c r="G35" s="184"/>
      <c r="H35" s="183"/>
      <c r="I35" s="195"/>
      <c r="J35" s="160"/>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row>
    <row r="36" spans="1:60" outlineLevel="1" x14ac:dyDescent="0.2">
      <c r="A36" s="190"/>
      <c r="B36" s="169"/>
      <c r="C36" s="220" t="s">
        <v>129</v>
      </c>
      <c r="D36" s="173"/>
      <c r="E36" s="177">
        <v>13.324400000000001</v>
      </c>
      <c r="F36" s="184"/>
      <c r="G36" s="184"/>
      <c r="H36" s="183"/>
      <c r="I36" s="195"/>
      <c r="J36" s="160"/>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row>
    <row r="37" spans="1:60" outlineLevel="1" x14ac:dyDescent="0.2">
      <c r="A37" s="190">
        <v>7</v>
      </c>
      <c r="B37" s="169" t="s">
        <v>133</v>
      </c>
      <c r="C37" s="219" t="s">
        <v>134</v>
      </c>
      <c r="D37" s="172" t="s">
        <v>120</v>
      </c>
      <c r="E37" s="176">
        <v>8</v>
      </c>
      <c r="F37" s="186"/>
      <c r="G37" s="184">
        <f>E37*F37</f>
        <v>0</v>
      </c>
      <c r="H37" s="183"/>
      <c r="I37" s="195" t="s">
        <v>115</v>
      </c>
      <c r="J37" s="160"/>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v>15</v>
      </c>
      <c r="AN37" s="161"/>
      <c r="AO37" s="161"/>
      <c r="AP37" s="161"/>
      <c r="AQ37" s="161"/>
      <c r="AR37" s="161"/>
      <c r="AS37" s="161"/>
      <c r="AT37" s="161"/>
      <c r="AU37" s="161"/>
      <c r="AV37" s="161"/>
      <c r="AW37" s="161"/>
      <c r="AX37" s="161"/>
      <c r="AY37" s="161"/>
      <c r="AZ37" s="161"/>
      <c r="BA37" s="161"/>
      <c r="BB37" s="161"/>
      <c r="BC37" s="161"/>
      <c r="BD37" s="161"/>
      <c r="BE37" s="161"/>
      <c r="BF37" s="161"/>
      <c r="BG37" s="161"/>
      <c r="BH37" s="161"/>
    </row>
    <row r="38" spans="1:60" outlineLevel="1" x14ac:dyDescent="0.2">
      <c r="A38" s="190"/>
      <c r="B38" s="169"/>
      <c r="C38" s="220" t="s">
        <v>135</v>
      </c>
      <c r="D38" s="173"/>
      <c r="E38" s="177">
        <v>8</v>
      </c>
      <c r="F38" s="184"/>
      <c r="G38" s="184"/>
      <c r="H38" s="183"/>
      <c r="I38" s="195"/>
      <c r="J38" s="160"/>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row>
    <row r="39" spans="1:60" outlineLevel="1" x14ac:dyDescent="0.2">
      <c r="A39" s="190"/>
      <c r="B39" s="169"/>
      <c r="C39" s="220" t="s">
        <v>136</v>
      </c>
      <c r="D39" s="173"/>
      <c r="E39" s="177"/>
      <c r="F39" s="184"/>
      <c r="G39" s="184"/>
      <c r="H39" s="183"/>
      <c r="I39" s="195"/>
      <c r="J39" s="160"/>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row>
    <row r="40" spans="1:60" outlineLevel="1" x14ac:dyDescent="0.2">
      <c r="A40" s="190"/>
      <c r="B40" s="169"/>
      <c r="C40" s="220" t="s">
        <v>137</v>
      </c>
      <c r="D40" s="173"/>
      <c r="E40" s="177"/>
      <c r="F40" s="184"/>
      <c r="G40" s="184"/>
      <c r="H40" s="183"/>
      <c r="I40" s="195"/>
      <c r="J40" s="160"/>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row>
    <row r="41" spans="1:60" outlineLevel="1" x14ac:dyDescent="0.2">
      <c r="A41" s="190"/>
      <c r="B41" s="169"/>
      <c r="C41" s="220" t="s">
        <v>138</v>
      </c>
      <c r="D41" s="173"/>
      <c r="E41" s="177"/>
      <c r="F41" s="184"/>
      <c r="G41" s="184"/>
      <c r="H41" s="183"/>
      <c r="I41" s="195"/>
      <c r="J41" s="160"/>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row>
    <row r="42" spans="1:60" outlineLevel="1" x14ac:dyDescent="0.2">
      <c r="A42" s="190">
        <v>8</v>
      </c>
      <c r="B42" s="169" t="s">
        <v>139</v>
      </c>
      <c r="C42" s="219" t="s">
        <v>140</v>
      </c>
      <c r="D42" s="172" t="s">
        <v>120</v>
      </c>
      <c r="E42" s="176">
        <v>180.05799999999999</v>
      </c>
      <c r="F42" s="186"/>
      <c r="G42" s="184">
        <f>E42*F42</f>
        <v>0</v>
      </c>
      <c r="H42" s="183"/>
      <c r="I42" s="195" t="s">
        <v>115</v>
      </c>
      <c r="J42" s="160"/>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v>15</v>
      </c>
      <c r="AN42" s="161"/>
      <c r="AO42" s="161"/>
      <c r="AP42" s="161"/>
      <c r="AQ42" s="161"/>
      <c r="AR42" s="161"/>
      <c r="AS42" s="161"/>
      <c r="AT42" s="161"/>
      <c r="AU42" s="161"/>
      <c r="AV42" s="161"/>
      <c r="AW42" s="161"/>
      <c r="AX42" s="161"/>
      <c r="AY42" s="161"/>
      <c r="AZ42" s="161"/>
      <c r="BA42" s="161"/>
      <c r="BB42" s="161"/>
      <c r="BC42" s="161"/>
      <c r="BD42" s="161"/>
      <c r="BE42" s="161"/>
      <c r="BF42" s="161"/>
      <c r="BG42" s="161"/>
      <c r="BH42" s="161"/>
    </row>
    <row r="43" spans="1:60" outlineLevel="1" x14ac:dyDescent="0.2">
      <c r="A43" s="190"/>
      <c r="B43" s="169"/>
      <c r="C43" s="220" t="s">
        <v>141</v>
      </c>
      <c r="D43" s="173"/>
      <c r="E43" s="177">
        <v>156.41999999999999</v>
      </c>
      <c r="F43" s="184"/>
      <c r="G43" s="184"/>
      <c r="H43" s="183"/>
      <c r="I43" s="195"/>
      <c r="J43" s="160"/>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row>
    <row r="44" spans="1:60" outlineLevel="1" x14ac:dyDescent="0.2">
      <c r="A44" s="190"/>
      <c r="B44" s="169"/>
      <c r="C44" s="220" t="s">
        <v>142</v>
      </c>
      <c r="D44" s="173"/>
      <c r="E44" s="177">
        <v>8</v>
      </c>
      <c r="F44" s="184"/>
      <c r="G44" s="184"/>
      <c r="H44" s="183"/>
      <c r="I44" s="195"/>
      <c r="J44" s="160"/>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row>
    <row r="45" spans="1:60" outlineLevel="1" x14ac:dyDescent="0.2">
      <c r="A45" s="190"/>
      <c r="B45" s="169"/>
      <c r="C45" s="220" t="s">
        <v>123</v>
      </c>
      <c r="D45" s="173"/>
      <c r="E45" s="177"/>
      <c r="F45" s="184"/>
      <c r="G45" s="184"/>
      <c r="H45" s="183"/>
      <c r="I45" s="195"/>
      <c r="J45" s="160"/>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row>
    <row r="46" spans="1:60" outlineLevel="1" x14ac:dyDescent="0.2">
      <c r="A46" s="190"/>
      <c r="B46" s="169"/>
      <c r="C46" s="220" t="s">
        <v>143</v>
      </c>
      <c r="D46" s="173"/>
      <c r="E46" s="177"/>
      <c r="F46" s="184"/>
      <c r="G46" s="184"/>
      <c r="H46" s="183"/>
      <c r="I46" s="195"/>
      <c r="J46" s="160"/>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row>
    <row r="47" spans="1:60" outlineLevel="1" x14ac:dyDescent="0.2">
      <c r="A47" s="190"/>
      <c r="B47" s="169"/>
      <c r="C47" s="220" t="s">
        <v>144</v>
      </c>
      <c r="D47" s="173"/>
      <c r="E47" s="177"/>
      <c r="F47" s="184"/>
      <c r="G47" s="184"/>
      <c r="H47" s="183"/>
      <c r="I47" s="195"/>
      <c r="J47" s="160"/>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row>
    <row r="48" spans="1:60" outlineLevel="1" x14ac:dyDescent="0.2">
      <c r="A48" s="190"/>
      <c r="B48" s="169"/>
      <c r="C48" s="220" t="s">
        <v>145</v>
      </c>
      <c r="D48" s="173"/>
      <c r="E48" s="177">
        <v>15.64</v>
      </c>
      <c r="F48" s="184"/>
      <c r="G48" s="184"/>
      <c r="H48" s="183"/>
      <c r="I48" s="195"/>
      <c r="J48" s="160"/>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row>
    <row r="49" spans="1:60" outlineLevel="1" x14ac:dyDescent="0.2">
      <c r="A49" s="190">
        <v>9</v>
      </c>
      <c r="B49" s="169" t="s">
        <v>146</v>
      </c>
      <c r="C49" s="219" t="s">
        <v>147</v>
      </c>
      <c r="D49" s="172" t="s">
        <v>120</v>
      </c>
      <c r="E49" s="176">
        <v>180.05799999999999</v>
      </c>
      <c r="F49" s="186"/>
      <c r="G49" s="184">
        <f>E49*F49</f>
        <v>0</v>
      </c>
      <c r="H49" s="183"/>
      <c r="I49" s="195" t="s">
        <v>115</v>
      </c>
      <c r="J49" s="160"/>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v>15</v>
      </c>
      <c r="AN49" s="161"/>
      <c r="AO49" s="161"/>
      <c r="AP49" s="161"/>
      <c r="AQ49" s="161"/>
      <c r="AR49" s="161"/>
      <c r="AS49" s="161"/>
      <c r="AT49" s="161"/>
      <c r="AU49" s="161"/>
      <c r="AV49" s="161"/>
      <c r="AW49" s="161"/>
      <c r="AX49" s="161"/>
      <c r="AY49" s="161"/>
      <c r="AZ49" s="161"/>
      <c r="BA49" s="161"/>
      <c r="BB49" s="161"/>
      <c r="BC49" s="161"/>
      <c r="BD49" s="161"/>
      <c r="BE49" s="161"/>
      <c r="BF49" s="161"/>
      <c r="BG49" s="161"/>
      <c r="BH49" s="161"/>
    </row>
    <row r="50" spans="1:60" outlineLevel="1" x14ac:dyDescent="0.2">
      <c r="A50" s="190"/>
      <c r="B50" s="169"/>
      <c r="C50" s="220" t="s">
        <v>141</v>
      </c>
      <c r="D50" s="173"/>
      <c r="E50" s="177">
        <v>156.41999999999999</v>
      </c>
      <c r="F50" s="184"/>
      <c r="G50" s="184"/>
      <c r="H50" s="183"/>
      <c r="I50" s="195"/>
      <c r="J50" s="160"/>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row>
    <row r="51" spans="1:60" outlineLevel="1" x14ac:dyDescent="0.2">
      <c r="A51" s="190"/>
      <c r="B51" s="169"/>
      <c r="C51" s="220" t="s">
        <v>142</v>
      </c>
      <c r="D51" s="173"/>
      <c r="E51" s="177">
        <v>8</v>
      </c>
      <c r="F51" s="184"/>
      <c r="G51" s="184"/>
      <c r="H51" s="183"/>
      <c r="I51" s="195"/>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row>
    <row r="52" spans="1:60" outlineLevel="1" x14ac:dyDescent="0.2">
      <c r="A52" s="190"/>
      <c r="B52" s="169"/>
      <c r="C52" s="220" t="s">
        <v>123</v>
      </c>
      <c r="D52" s="173"/>
      <c r="E52" s="177"/>
      <c r="F52" s="184"/>
      <c r="G52" s="184"/>
      <c r="H52" s="183"/>
      <c r="I52" s="195"/>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row>
    <row r="53" spans="1:60" outlineLevel="1" x14ac:dyDescent="0.2">
      <c r="A53" s="190"/>
      <c r="B53" s="169"/>
      <c r="C53" s="220" t="s">
        <v>148</v>
      </c>
      <c r="D53" s="173"/>
      <c r="E53" s="177"/>
      <c r="F53" s="184"/>
      <c r="G53" s="184"/>
      <c r="H53" s="183"/>
      <c r="I53" s="195"/>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row>
    <row r="54" spans="1:60" outlineLevel="1" x14ac:dyDescent="0.2">
      <c r="A54" s="190"/>
      <c r="B54" s="169"/>
      <c r="C54" s="220" t="s">
        <v>149</v>
      </c>
      <c r="D54" s="173"/>
      <c r="E54" s="177"/>
      <c r="F54" s="184"/>
      <c r="G54" s="184"/>
      <c r="H54" s="183"/>
      <c r="I54" s="195"/>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row>
    <row r="55" spans="1:60" outlineLevel="1" x14ac:dyDescent="0.2">
      <c r="A55" s="190"/>
      <c r="B55" s="169"/>
      <c r="C55" s="220" t="s">
        <v>145</v>
      </c>
      <c r="D55" s="173"/>
      <c r="E55" s="177">
        <v>15.64</v>
      </c>
      <c r="F55" s="184"/>
      <c r="G55" s="184"/>
      <c r="H55" s="183"/>
      <c r="I55" s="195"/>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row>
    <row r="56" spans="1:60" outlineLevel="1" x14ac:dyDescent="0.2">
      <c r="A56" s="190">
        <v>10</v>
      </c>
      <c r="B56" s="169" t="s">
        <v>150</v>
      </c>
      <c r="C56" s="219" t="s">
        <v>151</v>
      </c>
      <c r="D56" s="172" t="s">
        <v>152</v>
      </c>
      <c r="E56" s="176">
        <v>1</v>
      </c>
      <c r="F56" s="186"/>
      <c r="G56" s="184">
        <f>E56*F56</f>
        <v>0</v>
      </c>
      <c r="H56" s="183"/>
      <c r="I56" s="195" t="s">
        <v>115</v>
      </c>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v>15</v>
      </c>
      <c r="AN56" s="161"/>
      <c r="AO56" s="161"/>
      <c r="AP56" s="161"/>
      <c r="AQ56" s="161"/>
      <c r="AR56" s="161"/>
      <c r="AS56" s="161"/>
      <c r="AT56" s="161"/>
      <c r="AU56" s="161"/>
      <c r="AV56" s="161"/>
      <c r="AW56" s="161"/>
      <c r="AX56" s="161"/>
      <c r="AY56" s="161"/>
      <c r="AZ56" s="161"/>
      <c r="BA56" s="161"/>
      <c r="BB56" s="161"/>
      <c r="BC56" s="161"/>
      <c r="BD56" s="161"/>
      <c r="BE56" s="161"/>
      <c r="BF56" s="161"/>
      <c r="BG56" s="161"/>
      <c r="BH56" s="161"/>
    </row>
    <row r="57" spans="1:60" outlineLevel="1" x14ac:dyDescent="0.2">
      <c r="A57" s="190"/>
      <c r="B57" s="169"/>
      <c r="C57" s="220" t="s">
        <v>153</v>
      </c>
      <c r="D57" s="173"/>
      <c r="E57" s="177">
        <v>1</v>
      </c>
      <c r="F57" s="184"/>
      <c r="G57" s="184"/>
      <c r="H57" s="183"/>
      <c r="I57" s="195"/>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row>
    <row r="58" spans="1:60" outlineLevel="1" x14ac:dyDescent="0.2">
      <c r="A58" s="190">
        <v>11</v>
      </c>
      <c r="B58" s="169" t="s">
        <v>154</v>
      </c>
      <c r="C58" s="219" t="s">
        <v>155</v>
      </c>
      <c r="D58" s="172" t="s">
        <v>152</v>
      </c>
      <c r="E58" s="176">
        <v>1</v>
      </c>
      <c r="F58" s="186"/>
      <c r="G58" s="184">
        <f>E58*F58</f>
        <v>0</v>
      </c>
      <c r="H58" s="183"/>
      <c r="I58" s="195" t="s">
        <v>115</v>
      </c>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v>15</v>
      </c>
      <c r="AN58" s="161"/>
      <c r="AO58" s="161"/>
      <c r="AP58" s="161"/>
      <c r="AQ58" s="161"/>
      <c r="AR58" s="161"/>
      <c r="AS58" s="161"/>
      <c r="AT58" s="161"/>
      <c r="AU58" s="161"/>
      <c r="AV58" s="161"/>
      <c r="AW58" s="161"/>
      <c r="AX58" s="161"/>
      <c r="AY58" s="161"/>
      <c r="AZ58" s="161"/>
      <c r="BA58" s="161"/>
      <c r="BB58" s="161"/>
      <c r="BC58" s="161"/>
      <c r="BD58" s="161"/>
      <c r="BE58" s="161"/>
      <c r="BF58" s="161"/>
      <c r="BG58" s="161"/>
      <c r="BH58" s="161"/>
    </row>
    <row r="59" spans="1:60" outlineLevel="1" x14ac:dyDescent="0.2">
      <c r="A59" s="190"/>
      <c r="B59" s="169"/>
      <c r="C59" s="220" t="s">
        <v>156</v>
      </c>
      <c r="D59" s="173"/>
      <c r="E59" s="177">
        <v>1</v>
      </c>
      <c r="F59" s="184"/>
      <c r="G59" s="184"/>
      <c r="H59" s="183"/>
      <c r="I59" s="195"/>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row>
    <row r="60" spans="1:60" outlineLevel="1" x14ac:dyDescent="0.2">
      <c r="A60" s="190">
        <v>12</v>
      </c>
      <c r="B60" s="169" t="s">
        <v>157</v>
      </c>
      <c r="C60" s="219" t="s">
        <v>158</v>
      </c>
      <c r="D60" s="172" t="s">
        <v>152</v>
      </c>
      <c r="E60" s="176">
        <v>1</v>
      </c>
      <c r="F60" s="186"/>
      <c r="G60" s="184">
        <f>E60*F60</f>
        <v>0</v>
      </c>
      <c r="H60" s="183"/>
      <c r="I60" s="195" t="s">
        <v>115</v>
      </c>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v>15</v>
      </c>
      <c r="AN60" s="161"/>
      <c r="AO60" s="161"/>
      <c r="AP60" s="161"/>
      <c r="AQ60" s="161"/>
      <c r="AR60" s="161"/>
      <c r="AS60" s="161"/>
      <c r="AT60" s="161"/>
      <c r="AU60" s="161"/>
      <c r="AV60" s="161"/>
      <c r="AW60" s="161"/>
      <c r="AX60" s="161"/>
      <c r="AY60" s="161"/>
      <c r="AZ60" s="161"/>
      <c r="BA60" s="161"/>
      <c r="BB60" s="161"/>
      <c r="BC60" s="161"/>
      <c r="BD60" s="161"/>
      <c r="BE60" s="161"/>
      <c r="BF60" s="161"/>
      <c r="BG60" s="161"/>
      <c r="BH60" s="161"/>
    </row>
    <row r="61" spans="1:60" outlineLevel="1" x14ac:dyDescent="0.2">
      <c r="A61" s="190"/>
      <c r="B61" s="169"/>
      <c r="C61" s="220" t="s">
        <v>159</v>
      </c>
      <c r="D61" s="173"/>
      <c r="E61" s="177">
        <v>1</v>
      </c>
      <c r="F61" s="184"/>
      <c r="G61" s="184"/>
      <c r="H61" s="183"/>
      <c r="I61" s="195"/>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row>
    <row r="62" spans="1:60" outlineLevel="1" x14ac:dyDescent="0.2">
      <c r="A62" s="190"/>
      <c r="B62" s="169"/>
      <c r="C62" s="220" t="s">
        <v>160</v>
      </c>
      <c r="D62" s="173"/>
      <c r="E62" s="177"/>
      <c r="F62" s="184"/>
      <c r="G62" s="184"/>
      <c r="H62" s="183"/>
      <c r="I62" s="195"/>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row>
    <row r="63" spans="1:60" outlineLevel="1" x14ac:dyDescent="0.2">
      <c r="A63" s="190">
        <v>13</v>
      </c>
      <c r="B63" s="169" t="s">
        <v>161</v>
      </c>
      <c r="C63" s="219" t="s">
        <v>162</v>
      </c>
      <c r="D63" s="172" t="s">
        <v>152</v>
      </c>
      <c r="E63" s="176">
        <v>1</v>
      </c>
      <c r="F63" s="186"/>
      <c r="G63" s="184">
        <f>E63*F63</f>
        <v>0</v>
      </c>
      <c r="H63" s="183"/>
      <c r="I63" s="195" t="s">
        <v>115</v>
      </c>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v>15</v>
      </c>
      <c r="AN63" s="161"/>
      <c r="AO63" s="161"/>
      <c r="AP63" s="161"/>
      <c r="AQ63" s="161"/>
      <c r="AR63" s="161"/>
      <c r="AS63" s="161"/>
      <c r="AT63" s="161"/>
      <c r="AU63" s="161"/>
      <c r="AV63" s="161"/>
      <c r="AW63" s="161"/>
      <c r="AX63" s="161"/>
      <c r="AY63" s="161"/>
      <c r="AZ63" s="161"/>
      <c r="BA63" s="161"/>
      <c r="BB63" s="161"/>
      <c r="BC63" s="161"/>
      <c r="BD63" s="161"/>
      <c r="BE63" s="161"/>
      <c r="BF63" s="161"/>
      <c r="BG63" s="161"/>
      <c r="BH63" s="161"/>
    </row>
    <row r="64" spans="1:60" outlineLevel="1" x14ac:dyDescent="0.2">
      <c r="A64" s="190"/>
      <c r="B64" s="169"/>
      <c r="C64" s="220" t="s">
        <v>163</v>
      </c>
      <c r="D64" s="173"/>
      <c r="E64" s="177">
        <v>1</v>
      </c>
      <c r="F64" s="184"/>
      <c r="G64" s="184"/>
      <c r="H64" s="183"/>
      <c r="I64" s="195"/>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row>
    <row r="65" spans="1:60" ht="13.5" outlineLevel="1" thickBot="1" x14ac:dyDescent="0.25">
      <c r="A65" s="205"/>
      <c r="B65" s="206"/>
      <c r="C65" s="221" t="s">
        <v>160</v>
      </c>
      <c r="D65" s="207"/>
      <c r="E65" s="208"/>
      <c r="F65" s="209"/>
      <c r="G65" s="209"/>
      <c r="H65" s="210"/>
      <c r="I65" s="21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row>
    <row r="66" spans="1:60" hidden="1" x14ac:dyDescent="0.2">
      <c r="C66" s="222"/>
      <c r="AK66">
        <f>SUM(AK1:AK65)</f>
        <v>0</v>
      </c>
      <c r="AL66">
        <f>SUM(AL1:AL65)</f>
        <v>0</v>
      </c>
      <c r="AN66">
        <v>15</v>
      </c>
      <c r="AO66">
        <v>21</v>
      </c>
    </row>
    <row r="67" spans="1:60" ht="13.5" hidden="1" thickBot="1" x14ac:dyDescent="0.25">
      <c r="A67" s="212"/>
      <c r="B67" s="213" t="s">
        <v>164</v>
      </c>
      <c r="C67" s="223"/>
      <c r="D67" s="214"/>
      <c r="E67" s="214"/>
      <c r="F67" s="214"/>
      <c r="G67" s="215">
        <f>F8+F20</f>
        <v>0</v>
      </c>
      <c r="AN67">
        <f>SUMIF(AM8:AM66,AN66,G8:G66)</f>
        <v>0</v>
      </c>
      <c r="AO67">
        <f>SUMIF(AM8:AM66,AO66,G8:G66)</f>
        <v>0</v>
      </c>
    </row>
  </sheetData>
  <sheetProtection algorithmName="SHA-512" hashValue="6SVz9uXaif0xMfPaMzeSt0HiU3IUzZ2dqj1Ovfqk6Uqd1k0ye1EIWvnashXHApobwpkgMyAXgCULPZqaSgKjXw==" saltValue="AeGRmatmwnjP0SrrjU6glA==" spinCount="100000" sheet="1"/>
  <mergeCells count="12">
    <mergeCell ref="B9:G9"/>
    <mergeCell ref="B10:G10"/>
    <mergeCell ref="B13:G13"/>
    <mergeCell ref="B16:G16"/>
    <mergeCell ref="B17:G17"/>
    <mergeCell ref="F20:G20"/>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verticalDpi="0" r:id="rId1"/>
  <headerFooter>
    <oddFooter>&amp;R&amp;"Arial,Obyčejné"Strana &amp;P z &amp;N&amp;L&amp;9Zpracováno programem &amp;"Arial CE,Tučné"BUILDpower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50"/>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25">
      <c r="A1" s="95" t="s">
        <v>89</v>
      </c>
      <c r="B1" s="95"/>
      <c r="C1" s="96"/>
      <c r="D1" s="95"/>
      <c r="E1" s="95"/>
      <c r="F1" s="95"/>
      <c r="G1" s="95"/>
      <c r="H1" s="54"/>
      <c r="I1" s="54"/>
      <c r="J1" s="54"/>
    </row>
    <row r="2" spans="1:60" ht="13.5" thickTop="1" x14ac:dyDescent="0.2">
      <c r="A2" s="55" t="s">
        <v>31</v>
      </c>
      <c r="B2" s="56" t="s">
        <v>42</v>
      </c>
      <c r="C2" s="162" t="s">
        <v>43</v>
      </c>
      <c r="D2" s="97"/>
      <c r="E2" s="97"/>
      <c r="F2" s="97"/>
      <c r="G2" s="98"/>
      <c r="H2" s="54"/>
      <c r="I2" s="54"/>
      <c r="J2" s="54"/>
    </row>
    <row r="3" spans="1:60" x14ac:dyDescent="0.2">
      <c r="A3" s="57" t="s">
        <v>32</v>
      </c>
      <c r="B3" s="58" t="s">
        <v>46</v>
      </c>
      <c r="C3" s="163" t="s">
        <v>47</v>
      </c>
      <c r="D3" s="99"/>
      <c r="E3" s="99"/>
      <c r="F3" s="99"/>
      <c r="G3" s="100"/>
      <c r="H3" s="54"/>
      <c r="I3" s="54"/>
      <c r="J3" s="54"/>
    </row>
    <row r="4" spans="1:60" ht="13.5" thickBot="1" x14ac:dyDescent="0.25">
      <c r="A4" s="150" t="s">
        <v>33</v>
      </c>
      <c r="B4" s="151" t="s">
        <v>84</v>
      </c>
      <c r="C4" s="164" t="s">
        <v>85</v>
      </c>
      <c r="D4" s="152"/>
      <c r="E4" s="152"/>
      <c r="F4" s="152"/>
      <c r="G4" s="153"/>
      <c r="H4" s="54"/>
      <c r="I4" s="54"/>
      <c r="J4" s="54"/>
    </row>
    <row r="5" spans="1:60" ht="14.25" thickTop="1" thickBot="1" x14ac:dyDescent="0.25">
      <c r="A5" s="54"/>
      <c r="B5" s="61"/>
      <c r="C5" s="62"/>
      <c r="D5" s="63"/>
      <c r="E5" s="54"/>
      <c r="F5" s="54"/>
      <c r="G5" s="54"/>
      <c r="H5" s="54"/>
      <c r="I5" s="54"/>
      <c r="J5" s="54"/>
    </row>
    <row r="6" spans="1:60" ht="27" thickTop="1" thickBot="1" x14ac:dyDescent="0.25">
      <c r="A6" s="154" t="s">
        <v>34</v>
      </c>
      <c r="B6" s="157" t="s">
        <v>35</v>
      </c>
      <c r="C6" s="158" t="s">
        <v>36</v>
      </c>
      <c r="D6" s="155" t="s">
        <v>37</v>
      </c>
      <c r="E6" s="156" t="s">
        <v>38</v>
      </c>
      <c r="F6" s="159" t="s">
        <v>39</v>
      </c>
      <c r="G6" s="196" t="s">
        <v>40</v>
      </c>
      <c r="H6" s="197" t="s">
        <v>90</v>
      </c>
      <c r="I6" s="167" t="s">
        <v>91</v>
      </c>
      <c r="J6" s="54"/>
    </row>
    <row r="7" spans="1:60" x14ac:dyDescent="0.2">
      <c r="A7" s="198"/>
      <c r="B7" s="199" t="s">
        <v>92</v>
      </c>
      <c r="C7" s="200" t="s">
        <v>93</v>
      </c>
      <c r="D7" s="227"/>
      <c r="E7" s="201"/>
      <c r="F7" s="202"/>
      <c r="G7" s="202"/>
      <c r="H7" s="203"/>
      <c r="I7" s="204"/>
      <c r="J7" s="54"/>
    </row>
    <row r="8" spans="1:60" x14ac:dyDescent="0.2">
      <c r="A8" s="189" t="s">
        <v>94</v>
      </c>
      <c r="B8" s="168" t="s">
        <v>95</v>
      </c>
      <c r="C8" s="216" t="s">
        <v>96</v>
      </c>
      <c r="D8" s="224"/>
      <c r="E8" s="174"/>
      <c r="F8" s="178">
        <f>SUM(G9:G13)</f>
        <v>0</v>
      </c>
      <c r="G8" s="179"/>
      <c r="H8" s="180"/>
      <c r="I8" s="194"/>
      <c r="J8" s="54"/>
    </row>
    <row r="9" spans="1:60" outlineLevel="1" x14ac:dyDescent="0.2">
      <c r="A9" s="190">
        <v>1</v>
      </c>
      <c r="B9" s="169" t="s">
        <v>165</v>
      </c>
      <c r="C9" s="219" t="s">
        <v>166</v>
      </c>
      <c r="D9" s="225" t="s">
        <v>120</v>
      </c>
      <c r="E9" s="176">
        <v>315</v>
      </c>
      <c r="F9" s="186"/>
      <c r="G9" s="184">
        <f>E9*F9</f>
        <v>0</v>
      </c>
      <c r="H9" s="183"/>
      <c r="I9" s="195" t="s">
        <v>115</v>
      </c>
      <c r="J9" s="160"/>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v>21</v>
      </c>
      <c r="AN9" s="161"/>
      <c r="AO9" s="161"/>
      <c r="AP9" s="161"/>
      <c r="AQ9" s="161"/>
      <c r="AR9" s="161"/>
      <c r="AS9" s="161"/>
      <c r="AT9" s="161"/>
      <c r="AU9" s="161"/>
      <c r="AV9" s="161"/>
      <c r="AW9" s="161"/>
      <c r="AX9" s="161"/>
      <c r="AY9" s="161"/>
      <c r="AZ9" s="161"/>
      <c r="BA9" s="161"/>
      <c r="BB9" s="161"/>
      <c r="BC9" s="161"/>
      <c r="BD9" s="161"/>
      <c r="BE9" s="161"/>
      <c r="BF9" s="161"/>
      <c r="BG9" s="161"/>
      <c r="BH9" s="161"/>
    </row>
    <row r="10" spans="1:60" outlineLevel="1" x14ac:dyDescent="0.2">
      <c r="A10" s="190">
        <v>2</v>
      </c>
      <c r="B10" s="169" t="s">
        <v>167</v>
      </c>
      <c r="C10" s="219" t="s">
        <v>168</v>
      </c>
      <c r="D10" s="225" t="s">
        <v>120</v>
      </c>
      <c r="E10" s="176">
        <v>945</v>
      </c>
      <c r="F10" s="186"/>
      <c r="G10" s="184">
        <f>E10*F10</f>
        <v>0</v>
      </c>
      <c r="H10" s="183"/>
      <c r="I10" s="195" t="s">
        <v>115</v>
      </c>
      <c r="J10" s="160"/>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v>21</v>
      </c>
      <c r="AN10" s="161"/>
      <c r="AO10" s="161"/>
      <c r="AP10" s="161"/>
      <c r="AQ10" s="161"/>
      <c r="AR10" s="161"/>
      <c r="AS10" s="161"/>
      <c r="AT10" s="161"/>
      <c r="AU10" s="161"/>
      <c r="AV10" s="161"/>
      <c r="AW10" s="161"/>
      <c r="AX10" s="161"/>
      <c r="AY10" s="161"/>
      <c r="AZ10" s="161"/>
      <c r="BA10" s="161"/>
      <c r="BB10" s="161"/>
      <c r="BC10" s="161"/>
      <c r="BD10" s="161"/>
      <c r="BE10" s="161"/>
      <c r="BF10" s="161"/>
      <c r="BG10" s="161"/>
      <c r="BH10" s="161"/>
    </row>
    <row r="11" spans="1:60" outlineLevel="1" x14ac:dyDescent="0.2">
      <c r="A11" s="190"/>
      <c r="B11" s="169"/>
      <c r="C11" s="220" t="s">
        <v>169</v>
      </c>
      <c r="D11" s="226"/>
      <c r="E11" s="177">
        <v>945</v>
      </c>
      <c r="F11" s="184"/>
      <c r="G11" s="184"/>
      <c r="H11" s="183"/>
      <c r="I11" s="195"/>
      <c r="J11" s="160"/>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row>
    <row r="12" spans="1:60" outlineLevel="1" x14ac:dyDescent="0.2">
      <c r="A12" s="190">
        <v>3</v>
      </c>
      <c r="B12" s="169" t="s">
        <v>170</v>
      </c>
      <c r="C12" s="219" t="s">
        <v>171</v>
      </c>
      <c r="D12" s="225" t="s">
        <v>120</v>
      </c>
      <c r="E12" s="176">
        <v>315</v>
      </c>
      <c r="F12" s="186"/>
      <c r="G12" s="184">
        <f>E12*F12</f>
        <v>0</v>
      </c>
      <c r="H12" s="183"/>
      <c r="I12" s="195" t="s">
        <v>115</v>
      </c>
      <c r="J12" s="160"/>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v>21</v>
      </c>
      <c r="AN12" s="161"/>
      <c r="AO12" s="161"/>
      <c r="AP12" s="161"/>
      <c r="AQ12" s="161"/>
      <c r="AR12" s="161"/>
      <c r="AS12" s="161"/>
      <c r="AT12" s="161"/>
      <c r="AU12" s="161"/>
      <c r="AV12" s="161"/>
      <c r="AW12" s="161"/>
      <c r="AX12" s="161"/>
      <c r="AY12" s="161"/>
      <c r="AZ12" s="161"/>
      <c r="BA12" s="161"/>
      <c r="BB12" s="161"/>
      <c r="BC12" s="161"/>
      <c r="BD12" s="161"/>
      <c r="BE12" s="161"/>
      <c r="BF12" s="161"/>
      <c r="BG12" s="161"/>
      <c r="BH12" s="161"/>
    </row>
    <row r="13" spans="1:60" outlineLevel="1" x14ac:dyDescent="0.2">
      <c r="A13" s="190">
        <v>4</v>
      </c>
      <c r="B13" s="169" t="s">
        <v>112</v>
      </c>
      <c r="C13" s="219" t="s">
        <v>113</v>
      </c>
      <c r="D13" s="225" t="s">
        <v>114</v>
      </c>
      <c r="E13" s="176">
        <v>6.7063499999999996</v>
      </c>
      <c r="F13" s="186"/>
      <c r="G13" s="184">
        <f>E13*F13</f>
        <v>0</v>
      </c>
      <c r="H13" s="183"/>
      <c r="I13" s="195" t="s">
        <v>115</v>
      </c>
      <c r="J13" s="160"/>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v>21</v>
      </c>
      <c r="AN13" s="161"/>
      <c r="AO13" s="161"/>
      <c r="AP13" s="161"/>
      <c r="AQ13" s="161"/>
      <c r="AR13" s="161"/>
      <c r="AS13" s="161"/>
      <c r="AT13" s="161"/>
      <c r="AU13" s="161"/>
      <c r="AV13" s="161"/>
      <c r="AW13" s="161"/>
      <c r="AX13" s="161"/>
      <c r="AY13" s="161"/>
      <c r="AZ13" s="161"/>
      <c r="BA13" s="161"/>
      <c r="BB13" s="161"/>
      <c r="BC13" s="161"/>
      <c r="BD13" s="161"/>
      <c r="BE13" s="161"/>
      <c r="BF13" s="161"/>
      <c r="BG13" s="161"/>
      <c r="BH13" s="161"/>
    </row>
    <row r="14" spans="1:60" x14ac:dyDescent="0.2">
      <c r="A14" s="189" t="s">
        <v>94</v>
      </c>
      <c r="B14" s="168" t="s">
        <v>116</v>
      </c>
      <c r="C14" s="216" t="s">
        <v>117</v>
      </c>
      <c r="D14" s="224"/>
      <c r="E14" s="174"/>
      <c r="F14" s="187">
        <f>SUM(G15:G35)</f>
        <v>0</v>
      </c>
      <c r="G14" s="188"/>
      <c r="H14" s="180"/>
      <c r="I14" s="194"/>
      <c r="J14" s="54"/>
    </row>
    <row r="15" spans="1:60" outlineLevel="1" x14ac:dyDescent="0.2">
      <c r="A15" s="190">
        <v>5</v>
      </c>
      <c r="B15" s="169" t="s">
        <v>118</v>
      </c>
      <c r="C15" s="219" t="s">
        <v>172</v>
      </c>
      <c r="D15" s="225" t="s">
        <v>120</v>
      </c>
      <c r="E15" s="176">
        <v>106.1</v>
      </c>
      <c r="F15" s="186"/>
      <c r="G15" s="184">
        <f>E15*F15</f>
        <v>0</v>
      </c>
      <c r="H15" s="183"/>
      <c r="I15" s="195" t="s">
        <v>115</v>
      </c>
      <c r="J15" s="160"/>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v>15</v>
      </c>
      <c r="AN15" s="161"/>
      <c r="AO15" s="161"/>
      <c r="AP15" s="161"/>
      <c r="AQ15" s="161"/>
      <c r="AR15" s="161"/>
      <c r="AS15" s="161"/>
      <c r="AT15" s="161"/>
      <c r="AU15" s="161"/>
      <c r="AV15" s="161"/>
      <c r="AW15" s="161"/>
      <c r="AX15" s="161"/>
      <c r="AY15" s="161"/>
      <c r="AZ15" s="161"/>
      <c r="BA15" s="161"/>
      <c r="BB15" s="161"/>
      <c r="BC15" s="161"/>
      <c r="BD15" s="161"/>
      <c r="BE15" s="161"/>
      <c r="BF15" s="161"/>
      <c r="BG15" s="161"/>
      <c r="BH15" s="161"/>
    </row>
    <row r="16" spans="1:60" outlineLevel="1" x14ac:dyDescent="0.2">
      <c r="A16" s="190"/>
      <c r="B16" s="169"/>
      <c r="C16" s="220" t="s">
        <v>173</v>
      </c>
      <c r="D16" s="226"/>
      <c r="E16" s="177"/>
      <c r="F16" s="184"/>
      <c r="G16" s="184"/>
      <c r="H16" s="183"/>
      <c r="I16" s="195"/>
      <c r="J16" s="160"/>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row>
    <row r="17" spans="1:60" outlineLevel="1" x14ac:dyDescent="0.2">
      <c r="A17" s="190"/>
      <c r="B17" s="169"/>
      <c r="C17" s="220" t="s">
        <v>174</v>
      </c>
      <c r="D17" s="226"/>
      <c r="E17" s="177">
        <v>88.4</v>
      </c>
      <c r="F17" s="184"/>
      <c r="G17" s="184"/>
      <c r="H17" s="183"/>
      <c r="I17" s="195"/>
      <c r="J17" s="160"/>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row>
    <row r="18" spans="1:60" outlineLevel="1" x14ac:dyDescent="0.2">
      <c r="A18" s="190"/>
      <c r="B18" s="169"/>
      <c r="C18" s="220" t="s">
        <v>175</v>
      </c>
      <c r="D18" s="226"/>
      <c r="E18" s="177">
        <v>17.7</v>
      </c>
      <c r="F18" s="184"/>
      <c r="G18" s="184"/>
      <c r="H18" s="183"/>
      <c r="I18" s="195"/>
      <c r="J18" s="160"/>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row>
    <row r="19" spans="1:60" outlineLevel="1" x14ac:dyDescent="0.2">
      <c r="A19" s="190"/>
      <c r="B19" s="169"/>
      <c r="C19" s="220" t="s">
        <v>176</v>
      </c>
      <c r="D19" s="226"/>
      <c r="E19" s="177"/>
      <c r="F19" s="184"/>
      <c r="G19" s="184"/>
      <c r="H19" s="183"/>
      <c r="I19" s="195"/>
      <c r="J19" s="160"/>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row>
    <row r="20" spans="1:60" outlineLevel="1" x14ac:dyDescent="0.2">
      <c r="A20" s="190"/>
      <c r="B20" s="169"/>
      <c r="C20" s="220" t="s">
        <v>177</v>
      </c>
      <c r="D20" s="226"/>
      <c r="E20" s="177"/>
      <c r="F20" s="184"/>
      <c r="G20" s="184"/>
      <c r="H20" s="183"/>
      <c r="I20" s="195"/>
      <c r="J20" s="160"/>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row>
    <row r="21" spans="1:60" outlineLevel="1" x14ac:dyDescent="0.2">
      <c r="A21" s="190">
        <v>6</v>
      </c>
      <c r="B21" s="169" t="s">
        <v>130</v>
      </c>
      <c r="C21" s="219" t="s">
        <v>178</v>
      </c>
      <c r="D21" s="225" t="s">
        <v>120</v>
      </c>
      <c r="E21" s="176">
        <v>106.1</v>
      </c>
      <c r="F21" s="186"/>
      <c r="G21" s="184">
        <f>E21*F21</f>
        <v>0</v>
      </c>
      <c r="H21" s="183"/>
      <c r="I21" s="195" t="s">
        <v>115</v>
      </c>
      <c r="J21" s="160"/>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v>15</v>
      </c>
      <c r="AN21" s="161"/>
      <c r="AO21" s="161"/>
      <c r="AP21" s="161"/>
      <c r="AQ21" s="161"/>
      <c r="AR21" s="161"/>
      <c r="AS21" s="161"/>
      <c r="AT21" s="161"/>
      <c r="AU21" s="161"/>
      <c r="AV21" s="161"/>
      <c r="AW21" s="161"/>
      <c r="AX21" s="161"/>
      <c r="AY21" s="161"/>
      <c r="AZ21" s="161"/>
      <c r="BA21" s="161"/>
      <c r="BB21" s="161"/>
      <c r="BC21" s="161"/>
      <c r="BD21" s="161"/>
      <c r="BE21" s="161"/>
      <c r="BF21" s="161"/>
      <c r="BG21" s="161"/>
      <c r="BH21" s="161"/>
    </row>
    <row r="22" spans="1:60" outlineLevel="1" x14ac:dyDescent="0.2">
      <c r="A22" s="190"/>
      <c r="B22" s="169"/>
      <c r="C22" s="220" t="s">
        <v>173</v>
      </c>
      <c r="D22" s="226"/>
      <c r="E22" s="177"/>
      <c r="F22" s="184"/>
      <c r="G22" s="184"/>
      <c r="H22" s="183"/>
      <c r="I22" s="195"/>
      <c r="J22" s="160"/>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row>
    <row r="23" spans="1:60" outlineLevel="1" x14ac:dyDescent="0.2">
      <c r="A23" s="190"/>
      <c r="B23" s="169"/>
      <c r="C23" s="220" t="s">
        <v>174</v>
      </c>
      <c r="D23" s="226"/>
      <c r="E23" s="177">
        <v>88.4</v>
      </c>
      <c r="F23" s="184"/>
      <c r="G23" s="184"/>
      <c r="H23" s="183"/>
      <c r="I23" s="195"/>
      <c r="J23" s="160"/>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row>
    <row r="24" spans="1:60" outlineLevel="1" x14ac:dyDescent="0.2">
      <c r="A24" s="190"/>
      <c r="B24" s="169"/>
      <c r="C24" s="220" t="s">
        <v>175</v>
      </c>
      <c r="D24" s="226"/>
      <c r="E24" s="177">
        <v>17.7</v>
      </c>
      <c r="F24" s="184"/>
      <c r="G24" s="184"/>
      <c r="H24" s="183"/>
      <c r="I24" s="195"/>
      <c r="J24" s="160"/>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row>
    <row r="25" spans="1:60" outlineLevel="1" x14ac:dyDescent="0.2">
      <c r="A25" s="190"/>
      <c r="B25" s="169"/>
      <c r="C25" s="220" t="s">
        <v>132</v>
      </c>
      <c r="D25" s="226"/>
      <c r="E25" s="177"/>
      <c r="F25" s="184"/>
      <c r="G25" s="184"/>
      <c r="H25" s="183"/>
      <c r="I25" s="195"/>
      <c r="J25" s="160"/>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row>
    <row r="26" spans="1:60" outlineLevel="1" x14ac:dyDescent="0.2">
      <c r="A26" s="190">
        <v>7</v>
      </c>
      <c r="B26" s="169" t="s">
        <v>150</v>
      </c>
      <c r="C26" s="219" t="s">
        <v>151</v>
      </c>
      <c r="D26" s="225" t="s">
        <v>152</v>
      </c>
      <c r="E26" s="176">
        <v>1</v>
      </c>
      <c r="F26" s="186"/>
      <c r="G26" s="184">
        <f>E26*F26</f>
        <v>0</v>
      </c>
      <c r="H26" s="183"/>
      <c r="I26" s="195" t="s">
        <v>115</v>
      </c>
      <c r="J26" s="160"/>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v>15</v>
      </c>
      <c r="AN26" s="161"/>
      <c r="AO26" s="161"/>
      <c r="AP26" s="161"/>
      <c r="AQ26" s="161"/>
      <c r="AR26" s="161"/>
      <c r="AS26" s="161"/>
      <c r="AT26" s="161"/>
      <c r="AU26" s="161"/>
      <c r="AV26" s="161"/>
      <c r="AW26" s="161"/>
      <c r="AX26" s="161"/>
      <c r="AY26" s="161"/>
      <c r="AZ26" s="161"/>
      <c r="BA26" s="161"/>
      <c r="BB26" s="161"/>
      <c r="BC26" s="161"/>
      <c r="BD26" s="161"/>
      <c r="BE26" s="161"/>
      <c r="BF26" s="161"/>
      <c r="BG26" s="161"/>
      <c r="BH26" s="161"/>
    </row>
    <row r="27" spans="1:60" outlineLevel="1" x14ac:dyDescent="0.2">
      <c r="A27" s="190"/>
      <c r="B27" s="169"/>
      <c r="C27" s="220" t="s">
        <v>153</v>
      </c>
      <c r="D27" s="226"/>
      <c r="E27" s="177">
        <v>1</v>
      </c>
      <c r="F27" s="184"/>
      <c r="G27" s="184"/>
      <c r="H27" s="183"/>
      <c r="I27" s="195"/>
      <c r="J27" s="160"/>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row>
    <row r="28" spans="1:60" outlineLevel="1" x14ac:dyDescent="0.2">
      <c r="A28" s="190">
        <v>8</v>
      </c>
      <c r="B28" s="169" t="s">
        <v>154</v>
      </c>
      <c r="C28" s="219" t="s">
        <v>155</v>
      </c>
      <c r="D28" s="225" t="s">
        <v>152</v>
      </c>
      <c r="E28" s="176">
        <v>1</v>
      </c>
      <c r="F28" s="186"/>
      <c r="G28" s="184">
        <f>E28*F28</f>
        <v>0</v>
      </c>
      <c r="H28" s="183"/>
      <c r="I28" s="195" t="s">
        <v>115</v>
      </c>
      <c r="J28" s="160"/>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v>15</v>
      </c>
      <c r="AN28" s="161"/>
      <c r="AO28" s="161"/>
      <c r="AP28" s="161"/>
      <c r="AQ28" s="161"/>
      <c r="AR28" s="161"/>
      <c r="AS28" s="161"/>
      <c r="AT28" s="161"/>
      <c r="AU28" s="161"/>
      <c r="AV28" s="161"/>
      <c r="AW28" s="161"/>
      <c r="AX28" s="161"/>
      <c r="AY28" s="161"/>
      <c r="AZ28" s="161"/>
      <c r="BA28" s="161"/>
      <c r="BB28" s="161"/>
      <c r="BC28" s="161"/>
      <c r="BD28" s="161"/>
      <c r="BE28" s="161"/>
      <c r="BF28" s="161"/>
      <c r="BG28" s="161"/>
      <c r="BH28" s="161"/>
    </row>
    <row r="29" spans="1:60" outlineLevel="1" x14ac:dyDescent="0.2">
      <c r="A29" s="190"/>
      <c r="B29" s="169"/>
      <c r="C29" s="220" t="s">
        <v>153</v>
      </c>
      <c r="D29" s="226"/>
      <c r="E29" s="177">
        <v>1</v>
      </c>
      <c r="F29" s="184"/>
      <c r="G29" s="184"/>
      <c r="H29" s="183"/>
      <c r="I29" s="195"/>
      <c r="J29" s="160"/>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row>
    <row r="30" spans="1:60" outlineLevel="1" x14ac:dyDescent="0.2">
      <c r="A30" s="190">
        <v>9</v>
      </c>
      <c r="B30" s="169" t="s">
        <v>157</v>
      </c>
      <c r="C30" s="219" t="s">
        <v>158</v>
      </c>
      <c r="D30" s="225" t="s">
        <v>152</v>
      </c>
      <c r="E30" s="176">
        <v>1</v>
      </c>
      <c r="F30" s="186"/>
      <c r="G30" s="184">
        <f>E30*F30</f>
        <v>0</v>
      </c>
      <c r="H30" s="183"/>
      <c r="I30" s="195" t="s">
        <v>115</v>
      </c>
      <c r="J30" s="160"/>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v>15</v>
      </c>
      <c r="AN30" s="161"/>
      <c r="AO30" s="161"/>
      <c r="AP30" s="161"/>
      <c r="AQ30" s="161"/>
      <c r="AR30" s="161"/>
      <c r="AS30" s="161"/>
      <c r="AT30" s="161"/>
      <c r="AU30" s="161"/>
      <c r="AV30" s="161"/>
      <c r="AW30" s="161"/>
      <c r="AX30" s="161"/>
      <c r="AY30" s="161"/>
      <c r="AZ30" s="161"/>
      <c r="BA30" s="161"/>
      <c r="BB30" s="161"/>
      <c r="BC30" s="161"/>
      <c r="BD30" s="161"/>
      <c r="BE30" s="161"/>
      <c r="BF30" s="161"/>
      <c r="BG30" s="161"/>
      <c r="BH30" s="161"/>
    </row>
    <row r="31" spans="1:60" outlineLevel="1" x14ac:dyDescent="0.2">
      <c r="A31" s="190"/>
      <c r="B31" s="169"/>
      <c r="C31" s="220" t="s">
        <v>179</v>
      </c>
      <c r="D31" s="226"/>
      <c r="E31" s="177">
        <v>1</v>
      </c>
      <c r="F31" s="184"/>
      <c r="G31" s="184"/>
      <c r="H31" s="183"/>
      <c r="I31" s="195"/>
      <c r="J31" s="160"/>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row>
    <row r="32" spans="1:60" outlineLevel="1" x14ac:dyDescent="0.2">
      <c r="A32" s="190"/>
      <c r="B32" s="169"/>
      <c r="C32" s="220" t="s">
        <v>160</v>
      </c>
      <c r="D32" s="226"/>
      <c r="E32" s="177"/>
      <c r="F32" s="184"/>
      <c r="G32" s="184"/>
      <c r="H32" s="183"/>
      <c r="I32" s="195"/>
      <c r="J32" s="160"/>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row>
    <row r="33" spans="1:60" outlineLevel="1" x14ac:dyDescent="0.2">
      <c r="A33" s="190">
        <v>10</v>
      </c>
      <c r="B33" s="169" t="s">
        <v>161</v>
      </c>
      <c r="C33" s="219" t="s">
        <v>162</v>
      </c>
      <c r="D33" s="225" t="s">
        <v>152</v>
      </c>
      <c r="E33" s="176">
        <v>1</v>
      </c>
      <c r="F33" s="186"/>
      <c r="G33" s="184">
        <f>E33*F33</f>
        <v>0</v>
      </c>
      <c r="H33" s="183"/>
      <c r="I33" s="195" t="s">
        <v>115</v>
      </c>
      <c r="J33" s="160"/>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v>15</v>
      </c>
      <c r="AN33" s="161"/>
      <c r="AO33" s="161"/>
      <c r="AP33" s="161"/>
      <c r="AQ33" s="161"/>
      <c r="AR33" s="161"/>
      <c r="AS33" s="161"/>
      <c r="AT33" s="161"/>
      <c r="AU33" s="161"/>
      <c r="AV33" s="161"/>
      <c r="AW33" s="161"/>
      <c r="AX33" s="161"/>
      <c r="AY33" s="161"/>
      <c r="AZ33" s="161"/>
      <c r="BA33" s="161"/>
      <c r="BB33" s="161"/>
      <c r="BC33" s="161"/>
      <c r="BD33" s="161"/>
      <c r="BE33" s="161"/>
      <c r="BF33" s="161"/>
      <c r="BG33" s="161"/>
      <c r="BH33" s="161"/>
    </row>
    <row r="34" spans="1:60" outlineLevel="1" x14ac:dyDescent="0.2">
      <c r="A34" s="190"/>
      <c r="B34" s="169"/>
      <c r="C34" s="220" t="s">
        <v>180</v>
      </c>
      <c r="D34" s="226"/>
      <c r="E34" s="177">
        <v>1</v>
      </c>
      <c r="F34" s="184"/>
      <c r="G34" s="184"/>
      <c r="H34" s="183"/>
      <c r="I34" s="195"/>
      <c r="J34" s="160"/>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row>
    <row r="35" spans="1:60" ht="13.5" outlineLevel="1" thickBot="1" x14ac:dyDescent="0.25">
      <c r="A35" s="205"/>
      <c r="B35" s="206"/>
      <c r="C35" s="221" t="s">
        <v>160</v>
      </c>
      <c r="D35" s="228"/>
      <c r="E35" s="208"/>
      <c r="F35" s="209"/>
      <c r="G35" s="209"/>
      <c r="H35" s="210"/>
      <c r="I35" s="211"/>
      <c r="J35" s="160"/>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row>
    <row r="36" spans="1:60" ht="12.75" hidden="1" customHeight="1" x14ac:dyDescent="0.2">
      <c r="A36" s="54"/>
      <c r="B36" s="61"/>
      <c r="C36" s="233"/>
      <c r="D36" s="54"/>
      <c r="E36" s="54"/>
      <c r="F36" s="54"/>
      <c r="G36" s="54"/>
      <c r="H36" s="54"/>
      <c r="I36" s="54"/>
      <c r="J36" s="54"/>
      <c r="AK36">
        <f>SUM(AK1:AK35)</f>
        <v>0</v>
      </c>
      <c r="AL36">
        <f>SUM(AL1:AL35)</f>
        <v>0</v>
      </c>
      <c r="AN36">
        <v>15</v>
      </c>
      <c r="AO36">
        <v>21</v>
      </c>
    </row>
    <row r="37" spans="1:60" ht="12.75" hidden="1" customHeight="1" x14ac:dyDescent="0.2">
      <c r="A37" s="229"/>
      <c r="B37" s="230" t="s">
        <v>164</v>
      </c>
      <c r="C37" s="234"/>
      <c r="D37" s="231"/>
      <c r="E37" s="231"/>
      <c r="F37" s="231"/>
      <c r="G37" s="232">
        <f>F8+F14</f>
        <v>0</v>
      </c>
      <c r="H37" s="54"/>
      <c r="I37" s="54"/>
      <c r="J37" s="54"/>
      <c r="AN37">
        <f>SUMIF(AM8:AM36,AN36,G8:G36)</f>
        <v>0</v>
      </c>
      <c r="AO37">
        <f>SUMIF(AM8:AM36,AO36,G8:G36)</f>
        <v>0</v>
      </c>
    </row>
    <row r="38" spans="1:60" ht="12.75" customHeight="1" x14ac:dyDescent="0.2">
      <c r="A38" s="54"/>
      <c r="B38" s="61"/>
      <c r="C38" s="62"/>
      <c r="D38" s="54"/>
      <c r="E38" s="54"/>
      <c r="F38" s="54"/>
      <c r="G38" s="54"/>
      <c r="H38" s="54"/>
      <c r="I38" s="54"/>
      <c r="J38" s="54"/>
    </row>
    <row r="39" spans="1:60" ht="12.75" customHeight="1" x14ac:dyDescent="0.2">
      <c r="A39" s="54"/>
      <c r="B39" s="61"/>
      <c r="C39" s="62"/>
      <c r="D39" s="54"/>
      <c r="E39" s="54"/>
      <c r="F39" s="54"/>
      <c r="G39" s="54"/>
      <c r="H39" s="54"/>
      <c r="I39" s="54"/>
      <c r="J39" s="54"/>
    </row>
    <row r="40" spans="1:60" ht="12.75" customHeight="1" x14ac:dyDescent="0.2">
      <c r="A40" s="54"/>
      <c r="B40" s="61"/>
      <c r="C40" s="62"/>
      <c r="D40" s="54"/>
      <c r="E40" s="54"/>
      <c r="F40" s="54"/>
      <c r="G40" s="54"/>
      <c r="H40" s="54"/>
      <c r="I40" s="54"/>
      <c r="J40" s="54"/>
    </row>
    <row r="41" spans="1:60" ht="12.75" customHeight="1" x14ac:dyDescent="0.2">
      <c r="A41" s="54"/>
      <c r="B41" s="61"/>
      <c r="C41" s="62"/>
      <c r="D41" s="54"/>
      <c r="E41" s="54"/>
      <c r="F41" s="54"/>
      <c r="G41" s="54"/>
      <c r="H41" s="54"/>
      <c r="I41" s="54"/>
      <c r="J41" s="54"/>
    </row>
    <row r="42" spans="1:60" ht="12.75" customHeight="1" x14ac:dyDescent="0.2">
      <c r="A42" s="54"/>
      <c r="B42" s="61"/>
      <c r="C42" s="62"/>
      <c r="D42" s="54"/>
      <c r="E42" s="54"/>
      <c r="F42" s="54"/>
      <c r="G42" s="54"/>
      <c r="H42" s="54"/>
      <c r="I42" s="54"/>
      <c r="J42" s="54"/>
    </row>
    <row r="43" spans="1:60" ht="12.75" customHeight="1" x14ac:dyDescent="0.2">
      <c r="A43" s="54"/>
      <c r="B43" s="61"/>
      <c r="C43" s="62"/>
      <c r="D43" s="54"/>
      <c r="E43" s="54"/>
      <c r="F43" s="54"/>
      <c r="G43" s="54"/>
      <c r="H43" s="54"/>
      <c r="I43" s="54"/>
      <c r="J43" s="54"/>
    </row>
    <row r="44" spans="1:60" ht="12.75" customHeight="1" x14ac:dyDescent="0.2">
      <c r="A44" s="54"/>
      <c r="B44" s="61"/>
      <c r="C44" s="62"/>
      <c r="D44" s="54"/>
      <c r="E44" s="54"/>
      <c r="F44" s="54"/>
      <c r="G44" s="54"/>
      <c r="H44" s="54"/>
      <c r="I44" s="54"/>
      <c r="J44" s="54"/>
    </row>
    <row r="45" spans="1:60" ht="12.75" customHeight="1" x14ac:dyDescent="0.2">
      <c r="A45" s="54"/>
      <c r="B45" s="61"/>
      <c r="C45" s="62"/>
      <c r="D45" s="54"/>
      <c r="E45" s="54"/>
      <c r="F45" s="54"/>
      <c r="G45" s="54"/>
      <c r="H45" s="54"/>
      <c r="I45" s="54"/>
      <c r="J45" s="54"/>
    </row>
    <row r="46" spans="1:60" ht="12.75" customHeight="1" x14ac:dyDescent="0.2">
      <c r="A46" s="54"/>
      <c r="B46" s="61"/>
      <c r="C46" s="62"/>
      <c r="D46" s="54"/>
      <c r="E46" s="54"/>
      <c r="F46" s="54"/>
      <c r="G46" s="54"/>
      <c r="H46" s="54"/>
      <c r="I46" s="54"/>
      <c r="J46" s="54"/>
    </row>
    <row r="47" spans="1:60" ht="12.75" customHeight="1" x14ac:dyDescent="0.2">
      <c r="A47" s="54"/>
      <c r="B47" s="61"/>
      <c r="C47" s="62"/>
      <c r="D47" s="54"/>
      <c r="E47" s="54"/>
      <c r="F47" s="54"/>
      <c r="G47" s="54"/>
      <c r="H47" s="54"/>
      <c r="I47" s="54"/>
      <c r="J47" s="54"/>
    </row>
    <row r="48" spans="1:60" ht="12.75" customHeight="1" x14ac:dyDescent="0.2">
      <c r="A48" s="54"/>
      <c r="B48" s="61"/>
      <c r="C48" s="62"/>
      <c r="D48" s="54"/>
      <c r="E48" s="54"/>
      <c r="F48" s="54"/>
      <c r="G48" s="54"/>
      <c r="H48" s="54"/>
      <c r="I48" s="54"/>
      <c r="J48" s="54"/>
    </row>
    <row r="49" spans="1:10" ht="12.75" customHeight="1" x14ac:dyDescent="0.2">
      <c r="A49" s="54"/>
      <c r="B49" s="61"/>
      <c r="C49" s="62"/>
      <c r="D49" s="54"/>
      <c r="E49" s="54"/>
      <c r="F49" s="54"/>
      <c r="G49" s="54"/>
      <c r="H49" s="54"/>
      <c r="I49" s="54"/>
      <c r="J49" s="54"/>
    </row>
    <row r="50" spans="1:10" ht="12.75" customHeight="1" x14ac:dyDescent="0.2">
      <c r="A50" s="54"/>
      <c r="B50" s="61"/>
      <c r="C50" s="62"/>
      <c r="D50" s="54"/>
      <c r="E50" s="54"/>
      <c r="F50" s="54"/>
      <c r="G50" s="54"/>
      <c r="H50" s="54"/>
      <c r="I50" s="54"/>
      <c r="J50" s="54"/>
    </row>
  </sheetData>
  <sheetProtection algorithmName="SHA-512" hashValue="hiAtG4ryWvYnJ5BYdU3B8fNPARpNd7pAnwMlbyuBnb1JNkqvLSLrF/qZ6OOx1Nslsasdxs1fVFmIO/bdEfd8mA==" saltValue="q7LCZNFQt6GBEJd/3OBBew==" spinCount="100000" sheet="1"/>
  <mergeCells count="7">
    <mergeCell ref="F14:G14"/>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verticalDpi="0" r:id="rId1"/>
  <headerFooter>
    <oddFooter>&amp;R&amp;"Arial,Obyčejné"Strana &amp;P z &amp;N&amp;L&amp;9Zpracováno programem &amp;"Arial CE,Tučné"BUILDpower S,  © RTS, 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50"/>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25">
      <c r="A1" s="95" t="s">
        <v>89</v>
      </c>
      <c r="B1" s="95"/>
      <c r="C1" s="96"/>
      <c r="D1" s="95"/>
      <c r="E1" s="95"/>
      <c r="F1" s="95"/>
      <c r="G1" s="95"/>
      <c r="H1" s="54"/>
      <c r="I1" s="54"/>
      <c r="J1" s="54"/>
    </row>
    <row r="2" spans="1:60" ht="13.5" thickTop="1" x14ac:dyDescent="0.2">
      <c r="A2" s="55" t="s">
        <v>31</v>
      </c>
      <c r="B2" s="56" t="s">
        <v>42</v>
      </c>
      <c r="C2" s="162" t="s">
        <v>43</v>
      </c>
      <c r="D2" s="97"/>
      <c r="E2" s="97"/>
      <c r="F2" s="97"/>
      <c r="G2" s="98"/>
      <c r="H2" s="54"/>
      <c r="I2" s="54"/>
      <c r="J2" s="54"/>
    </row>
    <row r="3" spans="1:60" x14ac:dyDescent="0.2">
      <c r="A3" s="57" t="s">
        <v>32</v>
      </c>
      <c r="B3" s="58" t="s">
        <v>46</v>
      </c>
      <c r="C3" s="163" t="s">
        <v>47</v>
      </c>
      <c r="D3" s="99"/>
      <c r="E3" s="99"/>
      <c r="F3" s="99"/>
      <c r="G3" s="100"/>
      <c r="H3" s="54"/>
      <c r="I3" s="54"/>
      <c r="J3" s="54"/>
    </row>
    <row r="4" spans="1:60" ht="13.5" thickBot="1" x14ac:dyDescent="0.25">
      <c r="A4" s="150" t="s">
        <v>33</v>
      </c>
      <c r="B4" s="151" t="s">
        <v>86</v>
      </c>
      <c r="C4" s="164" t="s">
        <v>87</v>
      </c>
      <c r="D4" s="152"/>
      <c r="E4" s="152"/>
      <c r="F4" s="152"/>
      <c r="G4" s="153"/>
      <c r="H4" s="54"/>
      <c r="I4" s="54"/>
      <c r="J4" s="54"/>
    </row>
    <row r="5" spans="1:60" ht="14.25" thickTop="1" thickBot="1" x14ac:dyDescent="0.25">
      <c r="A5" s="54"/>
      <c r="B5" s="61"/>
      <c r="C5" s="62"/>
      <c r="D5" s="63"/>
      <c r="E5" s="54"/>
      <c r="F5" s="54"/>
      <c r="G5" s="54"/>
      <c r="H5" s="54"/>
      <c r="I5" s="54"/>
      <c r="J5" s="54"/>
    </row>
    <row r="6" spans="1:60" ht="27" thickTop="1" thickBot="1" x14ac:dyDescent="0.25">
      <c r="A6" s="154" t="s">
        <v>34</v>
      </c>
      <c r="B6" s="157" t="s">
        <v>35</v>
      </c>
      <c r="C6" s="158" t="s">
        <v>36</v>
      </c>
      <c r="D6" s="155" t="s">
        <v>37</v>
      </c>
      <c r="E6" s="156" t="s">
        <v>38</v>
      </c>
      <c r="F6" s="159" t="s">
        <v>39</v>
      </c>
      <c r="G6" s="196" t="s">
        <v>40</v>
      </c>
      <c r="H6" s="197" t="s">
        <v>90</v>
      </c>
      <c r="I6" s="167" t="s">
        <v>91</v>
      </c>
      <c r="J6" s="54"/>
    </row>
    <row r="7" spans="1:60" x14ac:dyDescent="0.2">
      <c r="A7" s="198"/>
      <c r="B7" s="199" t="s">
        <v>92</v>
      </c>
      <c r="C7" s="200" t="s">
        <v>93</v>
      </c>
      <c r="D7" s="227"/>
      <c r="E7" s="201"/>
      <c r="F7" s="202"/>
      <c r="G7" s="202"/>
      <c r="H7" s="203"/>
      <c r="I7" s="204"/>
      <c r="J7" s="54"/>
    </row>
    <row r="8" spans="1:60" x14ac:dyDescent="0.2">
      <c r="A8" s="189" t="s">
        <v>94</v>
      </c>
      <c r="B8" s="168" t="s">
        <v>95</v>
      </c>
      <c r="C8" s="216" t="s">
        <v>96</v>
      </c>
      <c r="D8" s="224"/>
      <c r="E8" s="174"/>
      <c r="F8" s="178">
        <f>SUM(G9:G15)</f>
        <v>0</v>
      </c>
      <c r="G8" s="179"/>
      <c r="H8" s="180"/>
      <c r="I8" s="194"/>
      <c r="J8" s="54"/>
    </row>
    <row r="9" spans="1:60" outlineLevel="1" x14ac:dyDescent="0.2">
      <c r="A9" s="190">
        <v>1</v>
      </c>
      <c r="B9" s="169" t="s">
        <v>165</v>
      </c>
      <c r="C9" s="219" t="s">
        <v>181</v>
      </c>
      <c r="D9" s="225" t="s">
        <v>120</v>
      </c>
      <c r="E9" s="176">
        <v>400</v>
      </c>
      <c r="F9" s="186"/>
      <c r="G9" s="184">
        <f>E9*F9</f>
        <v>0</v>
      </c>
      <c r="H9" s="183"/>
      <c r="I9" s="195" t="s">
        <v>115</v>
      </c>
      <c r="J9" s="160"/>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v>21</v>
      </c>
      <c r="AN9" s="161"/>
      <c r="AO9" s="161"/>
      <c r="AP9" s="161"/>
      <c r="AQ9" s="161"/>
      <c r="AR9" s="161"/>
      <c r="AS9" s="161"/>
      <c r="AT9" s="161"/>
      <c r="AU9" s="161"/>
      <c r="AV9" s="161"/>
      <c r="AW9" s="161"/>
      <c r="AX9" s="161"/>
      <c r="AY9" s="161"/>
      <c r="AZ9" s="161"/>
      <c r="BA9" s="161"/>
      <c r="BB9" s="161"/>
      <c r="BC9" s="161"/>
      <c r="BD9" s="161"/>
      <c r="BE9" s="161"/>
      <c r="BF9" s="161"/>
      <c r="BG9" s="161"/>
      <c r="BH9" s="161"/>
    </row>
    <row r="10" spans="1:60" outlineLevel="1" x14ac:dyDescent="0.2">
      <c r="A10" s="190">
        <v>2</v>
      </c>
      <c r="B10" s="169" t="s">
        <v>167</v>
      </c>
      <c r="C10" s="219" t="s">
        <v>182</v>
      </c>
      <c r="D10" s="225" t="s">
        <v>120</v>
      </c>
      <c r="E10" s="176">
        <v>1600</v>
      </c>
      <c r="F10" s="186"/>
      <c r="G10" s="184">
        <f>E10*F10</f>
        <v>0</v>
      </c>
      <c r="H10" s="183"/>
      <c r="I10" s="195" t="s">
        <v>115</v>
      </c>
      <c r="J10" s="160"/>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v>21</v>
      </c>
      <c r="AN10" s="161"/>
      <c r="AO10" s="161"/>
      <c r="AP10" s="161"/>
      <c r="AQ10" s="161"/>
      <c r="AR10" s="161"/>
      <c r="AS10" s="161"/>
      <c r="AT10" s="161"/>
      <c r="AU10" s="161"/>
      <c r="AV10" s="161"/>
      <c r="AW10" s="161"/>
      <c r="AX10" s="161"/>
      <c r="AY10" s="161"/>
      <c r="AZ10" s="161"/>
      <c r="BA10" s="161"/>
      <c r="BB10" s="161"/>
      <c r="BC10" s="161"/>
      <c r="BD10" s="161"/>
      <c r="BE10" s="161"/>
      <c r="BF10" s="161"/>
      <c r="BG10" s="161"/>
      <c r="BH10" s="161"/>
    </row>
    <row r="11" spans="1:60" outlineLevel="1" x14ac:dyDescent="0.2">
      <c r="A11" s="190"/>
      <c r="B11" s="169"/>
      <c r="C11" s="220" t="s">
        <v>183</v>
      </c>
      <c r="D11" s="226"/>
      <c r="E11" s="177">
        <v>1600</v>
      </c>
      <c r="F11" s="184"/>
      <c r="G11" s="184"/>
      <c r="H11" s="183"/>
      <c r="I11" s="195"/>
      <c r="J11" s="160"/>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row>
    <row r="12" spans="1:60" outlineLevel="1" x14ac:dyDescent="0.2">
      <c r="A12" s="190">
        <v>3</v>
      </c>
      <c r="B12" s="169" t="s">
        <v>170</v>
      </c>
      <c r="C12" s="219" t="s">
        <v>171</v>
      </c>
      <c r="D12" s="225" t="s">
        <v>120</v>
      </c>
      <c r="E12" s="176">
        <v>400</v>
      </c>
      <c r="F12" s="186"/>
      <c r="G12" s="184">
        <f>E12*F12</f>
        <v>0</v>
      </c>
      <c r="H12" s="183"/>
      <c r="I12" s="195" t="s">
        <v>115</v>
      </c>
      <c r="J12" s="160"/>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v>21</v>
      </c>
      <c r="AN12" s="161"/>
      <c r="AO12" s="161"/>
      <c r="AP12" s="161"/>
      <c r="AQ12" s="161"/>
      <c r="AR12" s="161"/>
      <c r="AS12" s="161"/>
      <c r="AT12" s="161"/>
      <c r="AU12" s="161"/>
      <c r="AV12" s="161"/>
      <c r="AW12" s="161"/>
      <c r="AX12" s="161"/>
      <c r="AY12" s="161"/>
      <c r="AZ12" s="161"/>
      <c r="BA12" s="161"/>
      <c r="BB12" s="161"/>
      <c r="BC12" s="161"/>
      <c r="BD12" s="161"/>
      <c r="BE12" s="161"/>
      <c r="BF12" s="161"/>
      <c r="BG12" s="161"/>
      <c r="BH12" s="161"/>
    </row>
    <row r="13" spans="1:60" outlineLevel="1" x14ac:dyDescent="0.2">
      <c r="A13" s="190">
        <v>4</v>
      </c>
      <c r="B13" s="169" t="s">
        <v>184</v>
      </c>
      <c r="C13" s="219" t="s">
        <v>185</v>
      </c>
      <c r="D13" s="225" t="s">
        <v>120</v>
      </c>
      <c r="E13" s="176">
        <v>30</v>
      </c>
      <c r="F13" s="186"/>
      <c r="G13" s="184">
        <f>E13*F13</f>
        <v>0</v>
      </c>
      <c r="H13" s="183"/>
      <c r="I13" s="195" t="s">
        <v>115</v>
      </c>
      <c r="J13" s="160"/>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v>21</v>
      </c>
      <c r="AN13" s="161"/>
      <c r="AO13" s="161"/>
      <c r="AP13" s="161"/>
      <c r="AQ13" s="161"/>
      <c r="AR13" s="161"/>
      <c r="AS13" s="161"/>
      <c r="AT13" s="161"/>
      <c r="AU13" s="161"/>
      <c r="AV13" s="161"/>
      <c r="AW13" s="161"/>
      <c r="AX13" s="161"/>
      <c r="AY13" s="161"/>
      <c r="AZ13" s="161"/>
      <c r="BA13" s="161"/>
      <c r="BB13" s="161"/>
      <c r="BC13" s="161"/>
      <c r="BD13" s="161"/>
      <c r="BE13" s="161"/>
      <c r="BF13" s="161"/>
      <c r="BG13" s="161"/>
      <c r="BH13" s="161"/>
    </row>
    <row r="14" spans="1:60" outlineLevel="1" x14ac:dyDescent="0.2">
      <c r="A14" s="190"/>
      <c r="B14" s="169"/>
      <c r="C14" s="220" t="s">
        <v>186</v>
      </c>
      <c r="D14" s="226"/>
      <c r="E14" s="177">
        <v>30</v>
      </c>
      <c r="F14" s="184"/>
      <c r="G14" s="184"/>
      <c r="H14" s="183"/>
      <c r="I14" s="195"/>
      <c r="J14" s="160"/>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row>
    <row r="15" spans="1:60" outlineLevel="1" x14ac:dyDescent="0.2">
      <c r="A15" s="190">
        <v>5</v>
      </c>
      <c r="B15" s="169" t="s">
        <v>112</v>
      </c>
      <c r="C15" s="219" t="s">
        <v>113</v>
      </c>
      <c r="D15" s="225" t="s">
        <v>114</v>
      </c>
      <c r="E15" s="176">
        <v>9.0815999999999999</v>
      </c>
      <c r="F15" s="186"/>
      <c r="G15" s="184">
        <f>E15*F15</f>
        <v>0</v>
      </c>
      <c r="H15" s="183"/>
      <c r="I15" s="195" t="s">
        <v>115</v>
      </c>
      <c r="J15" s="160"/>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v>21</v>
      </c>
      <c r="AN15" s="161"/>
      <c r="AO15" s="161"/>
      <c r="AP15" s="161"/>
      <c r="AQ15" s="161"/>
      <c r="AR15" s="161"/>
      <c r="AS15" s="161"/>
      <c r="AT15" s="161"/>
      <c r="AU15" s="161"/>
      <c r="AV15" s="161"/>
      <c r="AW15" s="161"/>
      <c r="AX15" s="161"/>
      <c r="AY15" s="161"/>
      <c r="AZ15" s="161"/>
      <c r="BA15" s="161"/>
      <c r="BB15" s="161"/>
      <c r="BC15" s="161"/>
      <c r="BD15" s="161"/>
      <c r="BE15" s="161"/>
      <c r="BF15" s="161"/>
      <c r="BG15" s="161"/>
      <c r="BH15" s="161"/>
    </row>
    <row r="16" spans="1:60" x14ac:dyDescent="0.2">
      <c r="A16" s="189" t="s">
        <v>94</v>
      </c>
      <c r="B16" s="168" t="s">
        <v>116</v>
      </c>
      <c r="C16" s="216" t="s">
        <v>117</v>
      </c>
      <c r="D16" s="224"/>
      <c r="E16" s="174"/>
      <c r="F16" s="187">
        <f>SUM(G17:G36)</f>
        <v>0</v>
      </c>
      <c r="G16" s="188"/>
      <c r="H16" s="180"/>
      <c r="I16" s="194"/>
      <c r="J16" s="54"/>
    </row>
    <row r="17" spans="1:60" outlineLevel="1" x14ac:dyDescent="0.2">
      <c r="A17" s="190">
        <v>6</v>
      </c>
      <c r="B17" s="169" t="s">
        <v>118</v>
      </c>
      <c r="C17" s="219" t="s">
        <v>187</v>
      </c>
      <c r="D17" s="225" t="s">
        <v>120</v>
      </c>
      <c r="E17" s="176">
        <v>195</v>
      </c>
      <c r="F17" s="186"/>
      <c r="G17" s="184">
        <f>E17*F17</f>
        <v>0</v>
      </c>
      <c r="H17" s="183"/>
      <c r="I17" s="195" t="s">
        <v>115</v>
      </c>
      <c r="J17" s="160"/>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v>15</v>
      </c>
      <c r="AN17" s="161"/>
      <c r="AO17" s="161"/>
      <c r="AP17" s="161"/>
      <c r="AQ17" s="161"/>
      <c r="AR17" s="161"/>
      <c r="AS17" s="161"/>
      <c r="AT17" s="161"/>
      <c r="AU17" s="161"/>
      <c r="AV17" s="161"/>
      <c r="AW17" s="161"/>
      <c r="AX17" s="161"/>
      <c r="AY17" s="161"/>
      <c r="AZ17" s="161"/>
      <c r="BA17" s="161"/>
      <c r="BB17" s="161"/>
      <c r="BC17" s="161"/>
      <c r="BD17" s="161"/>
      <c r="BE17" s="161"/>
      <c r="BF17" s="161"/>
      <c r="BG17" s="161"/>
      <c r="BH17" s="161"/>
    </row>
    <row r="18" spans="1:60" outlineLevel="1" x14ac:dyDescent="0.2">
      <c r="A18" s="190"/>
      <c r="B18" s="169"/>
      <c r="C18" s="220" t="s">
        <v>188</v>
      </c>
      <c r="D18" s="226"/>
      <c r="E18" s="177">
        <v>195</v>
      </c>
      <c r="F18" s="184"/>
      <c r="G18" s="184"/>
      <c r="H18" s="183"/>
      <c r="I18" s="195"/>
      <c r="J18" s="160"/>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row>
    <row r="19" spans="1:60" outlineLevel="1" x14ac:dyDescent="0.2">
      <c r="A19" s="190"/>
      <c r="B19" s="169"/>
      <c r="C19" s="220" t="s">
        <v>176</v>
      </c>
      <c r="D19" s="226"/>
      <c r="E19" s="177"/>
      <c r="F19" s="184"/>
      <c r="G19" s="184"/>
      <c r="H19" s="183"/>
      <c r="I19" s="195"/>
      <c r="J19" s="160"/>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row>
    <row r="20" spans="1:60" outlineLevel="1" x14ac:dyDescent="0.2">
      <c r="A20" s="190"/>
      <c r="B20" s="169"/>
      <c r="C20" s="220" t="s">
        <v>177</v>
      </c>
      <c r="D20" s="226"/>
      <c r="E20" s="177"/>
      <c r="F20" s="184"/>
      <c r="G20" s="184"/>
      <c r="H20" s="183"/>
      <c r="I20" s="195"/>
      <c r="J20" s="160"/>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row>
    <row r="21" spans="1:60" outlineLevel="1" x14ac:dyDescent="0.2">
      <c r="A21" s="190">
        <v>7</v>
      </c>
      <c r="B21" s="169" t="s">
        <v>130</v>
      </c>
      <c r="C21" s="219" t="s">
        <v>178</v>
      </c>
      <c r="D21" s="225" t="s">
        <v>120</v>
      </c>
      <c r="E21" s="176">
        <v>195</v>
      </c>
      <c r="F21" s="186"/>
      <c r="G21" s="184">
        <f>E21*F21</f>
        <v>0</v>
      </c>
      <c r="H21" s="183"/>
      <c r="I21" s="195" t="s">
        <v>115</v>
      </c>
      <c r="J21" s="160"/>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v>15</v>
      </c>
      <c r="AN21" s="161"/>
      <c r="AO21" s="161"/>
      <c r="AP21" s="161"/>
      <c r="AQ21" s="161"/>
      <c r="AR21" s="161"/>
      <c r="AS21" s="161"/>
      <c r="AT21" s="161"/>
      <c r="AU21" s="161"/>
      <c r="AV21" s="161"/>
      <c r="AW21" s="161"/>
      <c r="AX21" s="161"/>
      <c r="AY21" s="161"/>
      <c r="AZ21" s="161"/>
      <c r="BA21" s="161"/>
      <c r="BB21" s="161"/>
      <c r="BC21" s="161"/>
      <c r="BD21" s="161"/>
      <c r="BE21" s="161"/>
      <c r="BF21" s="161"/>
      <c r="BG21" s="161"/>
      <c r="BH21" s="161"/>
    </row>
    <row r="22" spans="1:60" outlineLevel="1" x14ac:dyDescent="0.2">
      <c r="A22" s="190"/>
      <c r="B22" s="169"/>
      <c r="C22" s="220" t="s">
        <v>188</v>
      </c>
      <c r="D22" s="226"/>
      <c r="E22" s="177">
        <v>195</v>
      </c>
      <c r="F22" s="184"/>
      <c r="G22" s="184"/>
      <c r="H22" s="183"/>
      <c r="I22" s="195"/>
      <c r="J22" s="160"/>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row>
    <row r="23" spans="1:60" outlineLevel="1" x14ac:dyDescent="0.2">
      <c r="A23" s="190"/>
      <c r="B23" s="169"/>
      <c r="C23" s="220" t="s">
        <v>132</v>
      </c>
      <c r="D23" s="226"/>
      <c r="E23" s="177"/>
      <c r="F23" s="184"/>
      <c r="G23" s="184"/>
      <c r="H23" s="183"/>
      <c r="I23" s="195"/>
      <c r="J23" s="160"/>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row>
    <row r="24" spans="1:60" outlineLevel="1" x14ac:dyDescent="0.2">
      <c r="A24" s="190">
        <v>8</v>
      </c>
      <c r="B24" s="169" t="s">
        <v>133</v>
      </c>
      <c r="C24" s="219" t="s">
        <v>189</v>
      </c>
      <c r="D24" s="225" t="s">
        <v>120</v>
      </c>
      <c r="E24" s="176">
        <v>546</v>
      </c>
      <c r="F24" s="186"/>
      <c r="G24" s="184">
        <f>E24*F24</f>
        <v>0</v>
      </c>
      <c r="H24" s="183"/>
      <c r="I24" s="195" t="s">
        <v>115</v>
      </c>
      <c r="J24" s="160"/>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v>15</v>
      </c>
      <c r="AN24" s="161"/>
      <c r="AO24" s="161"/>
      <c r="AP24" s="161"/>
      <c r="AQ24" s="161"/>
      <c r="AR24" s="161"/>
      <c r="AS24" s="161"/>
      <c r="AT24" s="161"/>
      <c r="AU24" s="161"/>
      <c r="AV24" s="161"/>
      <c r="AW24" s="161"/>
      <c r="AX24" s="161"/>
      <c r="AY24" s="161"/>
      <c r="AZ24" s="161"/>
      <c r="BA24" s="161"/>
      <c r="BB24" s="161"/>
      <c r="BC24" s="161"/>
      <c r="BD24" s="161"/>
      <c r="BE24" s="161"/>
      <c r="BF24" s="161"/>
      <c r="BG24" s="161"/>
      <c r="BH24" s="161"/>
    </row>
    <row r="25" spans="1:60" outlineLevel="1" x14ac:dyDescent="0.2">
      <c r="A25" s="190"/>
      <c r="B25" s="169"/>
      <c r="C25" s="220" t="s">
        <v>190</v>
      </c>
      <c r="D25" s="226"/>
      <c r="E25" s="177">
        <v>546</v>
      </c>
      <c r="F25" s="184"/>
      <c r="G25" s="184"/>
      <c r="H25" s="183"/>
      <c r="I25" s="195"/>
      <c r="J25" s="160"/>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row>
    <row r="26" spans="1:60" outlineLevel="1" x14ac:dyDescent="0.2">
      <c r="A26" s="190">
        <v>9</v>
      </c>
      <c r="B26" s="169" t="s">
        <v>139</v>
      </c>
      <c r="C26" s="219" t="s">
        <v>191</v>
      </c>
      <c r="D26" s="225" t="s">
        <v>152</v>
      </c>
      <c r="E26" s="176">
        <v>1</v>
      </c>
      <c r="F26" s="186"/>
      <c r="G26" s="184">
        <f>E26*F26</f>
        <v>0</v>
      </c>
      <c r="H26" s="183"/>
      <c r="I26" s="195" t="s">
        <v>115</v>
      </c>
      <c r="J26" s="160"/>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v>15</v>
      </c>
      <c r="AN26" s="161"/>
      <c r="AO26" s="161"/>
      <c r="AP26" s="161"/>
      <c r="AQ26" s="161"/>
      <c r="AR26" s="161"/>
      <c r="AS26" s="161"/>
      <c r="AT26" s="161"/>
      <c r="AU26" s="161"/>
      <c r="AV26" s="161"/>
      <c r="AW26" s="161"/>
      <c r="AX26" s="161"/>
      <c r="AY26" s="161"/>
      <c r="AZ26" s="161"/>
      <c r="BA26" s="161"/>
      <c r="BB26" s="161"/>
      <c r="BC26" s="161"/>
      <c r="BD26" s="161"/>
      <c r="BE26" s="161"/>
      <c r="BF26" s="161"/>
      <c r="BG26" s="161"/>
      <c r="BH26" s="161"/>
    </row>
    <row r="27" spans="1:60" outlineLevel="1" x14ac:dyDescent="0.2">
      <c r="A27" s="190">
        <v>10</v>
      </c>
      <c r="B27" s="169" t="s">
        <v>146</v>
      </c>
      <c r="C27" s="219" t="s">
        <v>192</v>
      </c>
      <c r="D27" s="225" t="s">
        <v>120</v>
      </c>
      <c r="E27" s="176">
        <v>195</v>
      </c>
      <c r="F27" s="186"/>
      <c r="G27" s="184">
        <f>E27*F27</f>
        <v>0</v>
      </c>
      <c r="H27" s="183"/>
      <c r="I27" s="195" t="s">
        <v>115</v>
      </c>
      <c r="J27" s="160"/>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v>15</v>
      </c>
      <c r="AN27" s="161"/>
      <c r="AO27" s="161"/>
      <c r="AP27" s="161"/>
      <c r="AQ27" s="161"/>
      <c r="AR27" s="161"/>
      <c r="AS27" s="161"/>
      <c r="AT27" s="161"/>
      <c r="AU27" s="161"/>
      <c r="AV27" s="161"/>
      <c r="AW27" s="161"/>
      <c r="AX27" s="161"/>
      <c r="AY27" s="161"/>
      <c r="AZ27" s="161"/>
      <c r="BA27" s="161"/>
      <c r="BB27" s="161"/>
      <c r="BC27" s="161"/>
      <c r="BD27" s="161"/>
      <c r="BE27" s="161"/>
      <c r="BF27" s="161"/>
      <c r="BG27" s="161"/>
      <c r="BH27" s="161"/>
    </row>
    <row r="28" spans="1:60" outlineLevel="1" x14ac:dyDescent="0.2">
      <c r="A28" s="190"/>
      <c r="B28" s="169"/>
      <c r="C28" s="220" t="s">
        <v>188</v>
      </c>
      <c r="D28" s="226"/>
      <c r="E28" s="177">
        <v>195</v>
      </c>
      <c r="F28" s="184"/>
      <c r="G28" s="184"/>
      <c r="H28" s="183"/>
      <c r="I28" s="195"/>
      <c r="J28" s="160"/>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row>
    <row r="29" spans="1:60" outlineLevel="1" x14ac:dyDescent="0.2">
      <c r="A29" s="190">
        <v>11</v>
      </c>
      <c r="B29" s="169" t="s">
        <v>154</v>
      </c>
      <c r="C29" s="219" t="s">
        <v>155</v>
      </c>
      <c r="D29" s="225" t="s">
        <v>152</v>
      </c>
      <c r="E29" s="176">
        <v>1</v>
      </c>
      <c r="F29" s="186"/>
      <c r="G29" s="184">
        <f>E29*F29</f>
        <v>0</v>
      </c>
      <c r="H29" s="183"/>
      <c r="I29" s="195" t="s">
        <v>115</v>
      </c>
      <c r="J29" s="160"/>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v>15</v>
      </c>
      <c r="AN29" s="161"/>
      <c r="AO29" s="161"/>
      <c r="AP29" s="161"/>
      <c r="AQ29" s="161"/>
      <c r="AR29" s="161"/>
      <c r="AS29" s="161"/>
      <c r="AT29" s="161"/>
      <c r="AU29" s="161"/>
      <c r="AV29" s="161"/>
      <c r="AW29" s="161"/>
      <c r="AX29" s="161"/>
      <c r="AY29" s="161"/>
      <c r="AZ29" s="161"/>
      <c r="BA29" s="161"/>
      <c r="BB29" s="161"/>
      <c r="BC29" s="161"/>
      <c r="BD29" s="161"/>
      <c r="BE29" s="161"/>
      <c r="BF29" s="161"/>
      <c r="BG29" s="161"/>
      <c r="BH29" s="161"/>
    </row>
    <row r="30" spans="1:60" outlineLevel="1" x14ac:dyDescent="0.2">
      <c r="A30" s="190"/>
      <c r="B30" s="169"/>
      <c r="C30" s="220" t="s">
        <v>153</v>
      </c>
      <c r="D30" s="226"/>
      <c r="E30" s="177">
        <v>1</v>
      </c>
      <c r="F30" s="184"/>
      <c r="G30" s="184"/>
      <c r="H30" s="183"/>
      <c r="I30" s="195"/>
      <c r="J30" s="160"/>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row>
    <row r="31" spans="1:60" outlineLevel="1" x14ac:dyDescent="0.2">
      <c r="A31" s="190">
        <v>12</v>
      </c>
      <c r="B31" s="169" t="s">
        <v>157</v>
      </c>
      <c r="C31" s="219" t="s">
        <v>193</v>
      </c>
      <c r="D31" s="225" t="s">
        <v>152</v>
      </c>
      <c r="E31" s="176">
        <v>1</v>
      </c>
      <c r="F31" s="186"/>
      <c r="G31" s="184">
        <f>E31*F31</f>
        <v>0</v>
      </c>
      <c r="H31" s="183"/>
      <c r="I31" s="195" t="s">
        <v>115</v>
      </c>
      <c r="J31" s="160"/>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v>15</v>
      </c>
      <c r="AN31" s="161"/>
      <c r="AO31" s="161"/>
      <c r="AP31" s="161"/>
      <c r="AQ31" s="161"/>
      <c r="AR31" s="161"/>
      <c r="AS31" s="161"/>
      <c r="AT31" s="161"/>
      <c r="AU31" s="161"/>
      <c r="AV31" s="161"/>
      <c r="AW31" s="161"/>
      <c r="AX31" s="161"/>
      <c r="AY31" s="161"/>
      <c r="AZ31" s="161"/>
      <c r="BA31" s="161"/>
      <c r="BB31" s="161"/>
      <c r="BC31" s="161"/>
      <c r="BD31" s="161"/>
      <c r="BE31" s="161"/>
      <c r="BF31" s="161"/>
      <c r="BG31" s="161"/>
      <c r="BH31" s="161"/>
    </row>
    <row r="32" spans="1:60" outlineLevel="1" x14ac:dyDescent="0.2">
      <c r="A32" s="190"/>
      <c r="B32" s="169"/>
      <c r="C32" s="220" t="s">
        <v>194</v>
      </c>
      <c r="D32" s="226"/>
      <c r="E32" s="177">
        <v>1</v>
      </c>
      <c r="F32" s="184"/>
      <c r="G32" s="184"/>
      <c r="H32" s="183"/>
      <c r="I32" s="195"/>
      <c r="J32" s="160"/>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row>
    <row r="33" spans="1:60" outlineLevel="1" x14ac:dyDescent="0.2">
      <c r="A33" s="190"/>
      <c r="B33" s="169"/>
      <c r="C33" s="220" t="s">
        <v>160</v>
      </c>
      <c r="D33" s="226"/>
      <c r="E33" s="177"/>
      <c r="F33" s="184"/>
      <c r="G33" s="184"/>
      <c r="H33" s="183"/>
      <c r="I33" s="195"/>
      <c r="J33" s="160"/>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row>
    <row r="34" spans="1:60" outlineLevel="1" x14ac:dyDescent="0.2">
      <c r="A34" s="190">
        <v>13</v>
      </c>
      <c r="B34" s="169" t="s">
        <v>161</v>
      </c>
      <c r="C34" s="219" t="s">
        <v>162</v>
      </c>
      <c r="D34" s="225" t="s">
        <v>152</v>
      </c>
      <c r="E34" s="176">
        <v>1</v>
      </c>
      <c r="F34" s="186"/>
      <c r="G34" s="184">
        <f>E34*F34</f>
        <v>0</v>
      </c>
      <c r="H34" s="183"/>
      <c r="I34" s="195" t="s">
        <v>115</v>
      </c>
      <c r="J34" s="160"/>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v>15</v>
      </c>
      <c r="AN34" s="161"/>
      <c r="AO34" s="161"/>
      <c r="AP34" s="161"/>
      <c r="AQ34" s="161"/>
      <c r="AR34" s="161"/>
      <c r="AS34" s="161"/>
      <c r="AT34" s="161"/>
      <c r="AU34" s="161"/>
      <c r="AV34" s="161"/>
      <c r="AW34" s="161"/>
      <c r="AX34" s="161"/>
      <c r="AY34" s="161"/>
      <c r="AZ34" s="161"/>
      <c r="BA34" s="161"/>
      <c r="BB34" s="161"/>
      <c r="BC34" s="161"/>
      <c r="BD34" s="161"/>
      <c r="BE34" s="161"/>
      <c r="BF34" s="161"/>
      <c r="BG34" s="161"/>
      <c r="BH34" s="161"/>
    </row>
    <row r="35" spans="1:60" outlineLevel="1" x14ac:dyDescent="0.2">
      <c r="A35" s="190"/>
      <c r="B35" s="169"/>
      <c r="C35" s="220" t="s">
        <v>163</v>
      </c>
      <c r="D35" s="226"/>
      <c r="E35" s="177">
        <v>1</v>
      </c>
      <c r="F35" s="184"/>
      <c r="G35" s="184"/>
      <c r="H35" s="183"/>
      <c r="I35" s="195"/>
      <c r="J35" s="160"/>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row>
    <row r="36" spans="1:60" ht="13.5" outlineLevel="1" thickBot="1" x14ac:dyDescent="0.25">
      <c r="A36" s="205"/>
      <c r="B36" s="206"/>
      <c r="C36" s="221" t="s">
        <v>160</v>
      </c>
      <c r="D36" s="228"/>
      <c r="E36" s="208"/>
      <c r="F36" s="209"/>
      <c r="G36" s="209"/>
      <c r="H36" s="210"/>
      <c r="I36" s="211"/>
      <c r="J36" s="160"/>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row>
    <row r="37" spans="1:60" ht="12.75" hidden="1" customHeight="1" x14ac:dyDescent="0.2">
      <c r="A37" s="54"/>
      <c r="B37" s="61"/>
      <c r="C37" s="233"/>
      <c r="D37" s="54"/>
      <c r="E37" s="54"/>
      <c r="F37" s="54"/>
      <c r="G37" s="54"/>
      <c r="H37" s="54"/>
      <c r="I37" s="54"/>
      <c r="J37" s="54"/>
      <c r="AK37">
        <f>SUM(AK1:AK36)</f>
        <v>0</v>
      </c>
      <c r="AL37">
        <f>SUM(AL1:AL36)</f>
        <v>0</v>
      </c>
      <c r="AN37">
        <v>15</v>
      </c>
      <c r="AO37">
        <v>21</v>
      </c>
    </row>
    <row r="38" spans="1:60" ht="12.75" hidden="1" customHeight="1" x14ac:dyDescent="0.2">
      <c r="A38" s="229"/>
      <c r="B38" s="230" t="s">
        <v>164</v>
      </c>
      <c r="C38" s="234"/>
      <c r="D38" s="231"/>
      <c r="E38" s="231"/>
      <c r="F38" s="231"/>
      <c r="G38" s="232">
        <f>F8+F16</f>
        <v>0</v>
      </c>
      <c r="H38" s="54"/>
      <c r="I38" s="54"/>
      <c r="J38" s="54"/>
      <c r="AN38">
        <f>SUMIF(AM8:AM37,AN37,G8:G37)</f>
        <v>0</v>
      </c>
      <c r="AO38">
        <f>SUMIF(AM8:AM37,AO37,G8:G37)</f>
        <v>0</v>
      </c>
    </row>
    <row r="39" spans="1:60" ht="12.75" customHeight="1" x14ac:dyDescent="0.2">
      <c r="A39" s="54"/>
      <c r="B39" s="61"/>
      <c r="C39" s="62"/>
      <c r="D39" s="54"/>
      <c r="E39" s="54"/>
      <c r="F39" s="54"/>
      <c r="G39" s="54"/>
      <c r="H39" s="54"/>
      <c r="I39" s="54"/>
      <c r="J39" s="54"/>
    </row>
    <row r="40" spans="1:60" ht="12.75" customHeight="1" x14ac:dyDescent="0.2">
      <c r="A40" s="54"/>
      <c r="B40" s="61"/>
      <c r="C40" s="62"/>
      <c r="D40" s="54"/>
      <c r="E40" s="54"/>
      <c r="F40" s="54"/>
      <c r="G40" s="54"/>
      <c r="H40" s="54"/>
      <c r="I40" s="54"/>
      <c r="J40" s="54"/>
    </row>
    <row r="41" spans="1:60" ht="12.75" customHeight="1" x14ac:dyDescent="0.2">
      <c r="A41" s="54"/>
      <c r="B41" s="61"/>
      <c r="C41" s="62"/>
      <c r="D41" s="54"/>
      <c r="E41" s="54"/>
      <c r="F41" s="54"/>
      <c r="G41" s="54"/>
      <c r="H41" s="54"/>
      <c r="I41" s="54"/>
      <c r="J41" s="54"/>
    </row>
    <row r="42" spans="1:60" ht="12.75" customHeight="1" x14ac:dyDescent="0.2">
      <c r="A42" s="54"/>
      <c r="B42" s="61"/>
      <c r="C42" s="62"/>
      <c r="D42" s="54"/>
      <c r="E42" s="54"/>
      <c r="F42" s="54"/>
      <c r="G42" s="54"/>
      <c r="H42" s="54"/>
      <c r="I42" s="54"/>
      <c r="J42" s="54"/>
    </row>
    <row r="43" spans="1:60" ht="12.75" customHeight="1" x14ac:dyDescent="0.2">
      <c r="A43" s="54"/>
      <c r="B43" s="61"/>
      <c r="C43" s="62"/>
      <c r="D43" s="54"/>
      <c r="E43" s="54"/>
      <c r="F43" s="54"/>
      <c r="G43" s="54"/>
      <c r="H43" s="54"/>
      <c r="I43" s="54"/>
      <c r="J43" s="54"/>
    </row>
    <row r="44" spans="1:60" ht="12.75" customHeight="1" x14ac:dyDescent="0.2">
      <c r="A44" s="54"/>
      <c r="B44" s="61"/>
      <c r="C44" s="62"/>
      <c r="D44" s="54"/>
      <c r="E44" s="54"/>
      <c r="F44" s="54"/>
      <c r="G44" s="54"/>
      <c r="H44" s="54"/>
      <c r="I44" s="54"/>
      <c r="J44" s="54"/>
    </row>
    <row r="45" spans="1:60" ht="12.75" customHeight="1" x14ac:dyDescent="0.2">
      <c r="A45" s="54"/>
      <c r="B45" s="61"/>
      <c r="C45" s="62"/>
      <c r="D45" s="54"/>
      <c r="E45" s="54"/>
      <c r="F45" s="54"/>
      <c r="G45" s="54"/>
      <c r="H45" s="54"/>
      <c r="I45" s="54"/>
      <c r="J45" s="54"/>
    </row>
    <row r="46" spans="1:60" ht="12.75" customHeight="1" x14ac:dyDescent="0.2">
      <c r="A46" s="54"/>
      <c r="B46" s="61"/>
      <c r="C46" s="62"/>
      <c r="D46" s="54"/>
      <c r="E46" s="54"/>
      <c r="F46" s="54"/>
      <c r="G46" s="54"/>
      <c r="H46" s="54"/>
      <c r="I46" s="54"/>
      <c r="J46" s="54"/>
    </row>
    <row r="47" spans="1:60" ht="12.75" customHeight="1" x14ac:dyDescent="0.2">
      <c r="A47" s="54"/>
      <c r="B47" s="61"/>
      <c r="C47" s="62"/>
      <c r="D47" s="54"/>
      <c r="E47" s="54"/>
      <c r="F47" s="54"/>
      <c r="G47" s="54"/>
      <c r="H47" s="54"/>
      <c r="I47" s="54"/>
      <c r="J47" s="54"/>
    </row>
    <row r="48" spans="1:60" ht="12.75" customHeight="1" x14ac:dyDescent="0.2">
      <c r="A48" s="54"/>
      <c r="B48" s="61"/>
      <c r="C48" s="62"/>
      <c r="D48" s="54"/>
      <c r="E48" s="54"/>
      <c r="F48" s="54"/>
      <c r="G48" s="54"/>
      <c r="H48" s="54"/>
      <c r="I48" s="54"/>
      <c r="J48" s="54"/>
    </row>
    <row r="49" spans="1:10" ht="12.75" customHeight="1" x14ac:dyDescent="0.2">
      <c r="A49" s="54"/>
      <c r="B49" s="61"/>
      <c r="C49" s="62"/>
      <c r="D49" s="54"/>
      <c r="E49" s="54"/>
      <c r="F49" s="54"/>
      <c r="G49" s="54"/>
      <c r="H49" s="54"/>
      <c r="I49" s="54"/>
      <c r="J49" s="54"/>
    </row>
    <row r="50" spans="1:10" ht="12.75" customHeight="1" x14ac:dyDescent="0.2">
      <c r="A50" s="54"/>
      <c r="B50" s="61"/>
      <c r="C50" s="62"/>
      <c r="D50" s="54"/>
      <c r="E50" s="54"/>
      <c r="F50" s="54"/>
      <c r="G50" s="54"/>
      <c r="H50" s="54"/>
      <c r="I50" s="54"/>
      <c r="J50" s="54"/>
    </row>
  </sheetData>
  <sheetProtection algorithmName="SHA-512" hashValue="G03cxgK+z7PJDhw/nYwQexFTWH77W74EgR4ZPRe4zvJd+gUdBn810fSAQ3F5X+0sYAZYNoi1zYvl77yxKhz2NQ==" saltValue="JZFEPrM/BRLteSJgMdI/XQ==" spinCount="100000" sheet="1"/>
  <mergeCells count="7">
    <mergeCell ref="F16:G16"/>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verticalDpi="0" r:id="rId1"/>
  <headerFooter>
    <oddFooter>&amp;R&amp;"Arial,Obyčejné"Strana &amp;P z &amp;N&amp;L&amp;9Zpracováno programem &amp;"Arial CE,Tučné"BUILDpower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20</vt:i4>
      </vt:variant>
    </vt:vector>
  </HeadingPairs>
  <TitlesOfParts>
    <vt:vector size="28" baseType="lpstr">
      <vt:lpstr>Uchazeč</vt:lpstr>
      <vt:lpstr>Stavba</vt:lpstr>
      <vt:lpstr>VzorObjekt</vt:lpstr>
      <vt:lpstr>VzorPolozky</vt:lpstr>
      <vt:lpstr>Rekapitulace Objekt 01</vt:lpstr>
      <vt:lpstr>01 1 Pol</vt:lpstr>
      <vt:lpstr>01 2 Pol</vt:lpstr>
      <vt:lpstr>01 3 Pol</vt:lpstr>
      <vt:lpstr>Stavba!CelkemObjekty</vt:lpstr>
      <vt:lpstr>CenaStavby</vt:lpstr>
      <vt:lpstr>Stavba!CisloStavby</vt:lpstr>
      <vt:lpstr>MenaStavby</vt:lpstr>
      <vt:lpstr>MistoStavby</vt:lpstr>
      <vt:lpstr>Stavba!NazevStavby</vt:lpstr>
      <vt:lpstr>Stavba!Objednatel</vt:lpstr>
      <vt:lpstr>'01 1 Pol'!Oblast_tisku</vt:lpstr>
      <vt:lpstr>'01 2 Pol'!Oblast_tisku</vt:lpstr>
      <vt:lpstr>'01 3 Pol'!Oblast_tisku</vt:lpstr>
      <vt:lpstr>'Rekapitulace Objekt 01'!Oblast_tisku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2012-06-29T07:38:16Z</cp:lastPrinted>
  <dcterms:created xsi:type="dcterms:W3CDTF">2009-04-08T07:15:50Z</dcterms:created>
  <dcterms:modified xsi:type="dcterms:W3CDTF">2014-03-04T21:35:29Z</dcterms:modified>
</cp:coreProperties>
</file>