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ižní terasy\"/>
    </mc:Choice>
  </mc:AlternateContent>
  <bookViews>
    <workbookView xWindow="360" yWindow="270" windowWidth="18735" windowHeight="1221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0" sheetId="11" state="hidden" r:id="rId5"/>
    <sheet name="00 1 Naklady" sheetId="12" r:id="rId6"/>
    <sheet name="Rekapitulace Objekt 01" sheetId="13" r:id="rId7"/>
    <sheet name="01 1 Pol" sheetId="14" r:id="rId8"/>
    <sheet name="01 2 Pol" sheetId="15" r:id="rId9"/>
    <sheet name="Rekapitulace Objekt 02" sheetId="16" r:id="rId10"/>
    <sheet name="02 1 Pol" sheetId="17" r:id="rId11"/>
    <sheet name="Rekapitulace Objekt 03" sheetId="18" r:id="rId12"/>
    <sheet name="03 1 Pol" sheetId="19" r:id="rId13"/>
    <sheet name="Rekapitulace Objekt 04" sheetId="20" r:id="rId14"/>
    <sheet name="04 1 Pol" sheetId="21" r:id="rId15"/>
    <sheet name="Rekapitulace Objekt 05" sheetId="22" r:id="rId16"/>
    <sheet name="05 1 Pol" sheetId="23" r:id="rId17"/>
    <sheet name="Rekapitulace Objekt 06" sheetId="24" r:id="rId18"/>
    <sheet name="06 1 Pol" sheetId="25" r:id="rId19"/>
    <sheet name="06 2 Pol" sheetId="26" r:id="rId20"/>
  </sheets>
  <externalReferences>
    <externalReference r:id="rId21"/>
  </externalReferences>
  <definedNames>
    <definedName name="CelkemObjekty" localSheetId="1">Stavba!$I$31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'00 1 Naklady'!$A$1:$I$33</definedName>
    <definedName name="_xlnm.Print_Area" localSheetId="7">'01 1 Pol'!$A$1:$I$618</definedName>
    <definedName name="_xlnm.Print_Area" localSheetId="8">'01 2 Pol'!$A$1:$I$102</definedName>
    <definedName name="_xlnm.Print_Area" localSheetId="10">'02 1 Pol'!$A$1:$I$278</definedName>
    <definedName name="_xlnm.Print_Area" localSheetId="12">'03 1 Pol'!$A$1:$I$49</definedName>
    <definedName name="_xlnm.Print_Area" localSheetId="14">'04 1 Pol'!$A$1:$I$128</definedName>
    <definedName name="_xlnm.Print_Area" localSheetId="16">'05 1 Pol'!$A$1:$I$88</definedName>
    <definedName name="_xlnm.Print_Area" localSheetId="18">'06 1 Pol'!$A$1:$I$146</definedName>
    <definedName name="_xlnm.Print_Area" localSheetId="19">'06 2 Pol'!$A$1:$I$85</definedName>
    <definedName name="_xlnm.Print_Area" localSheetId="4">'Rekapitulace Objekt 00'!$A$1:$H$19</definedName>
    <definedName name="_xlnm.Print_Area" localSheetId="6">'Rekapitulace Objekt 01'!$A$1:$H$20</definedName>
    <definedName name="_xlnm.Print_Area" localSheetId="9">'Rekapitulace Objekt 02'!$A$1:$H$19</definedName>
    <definedName name="_xlnm.Print_Area" localSheetId="11">'Rekapitulace Objekt 03'!$A$1:$H$19</definedName>
    <definedName name="_xlnm.Print_Area" localSheetId="13">'Rekapitulace Objekt 04'!$A$1:$H$19</definedName>
    <definedName name="_xlnm.Print_Area" localSheetId="15">'Rekapitulace Objekt 05'!$A$1:$H$19</definedName>
    <definedName name="_xlnm.Print_Area" localSheetId="17">'Rekapitulace Objekt 06'!$A$1:$H$20</definedName>
    <definedName name="_xlnm.Print_Area" localSheetId="1">Stavba!$A$1:$J$34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3" i="1"/>
  <c r="P19" i="24"/>
  <c r="O19" i="24"/>
  <c r="P18" i="24"/>
  <c r="O18" i="24"/>
  <c r="H19" i="24"/>
  <c r="H18" i="24"/>
  <c r="AO85" i="26"/>
  <c r="AN85" i="26"/>
  <c r="G85" i="26"/>
  <c r="AK84" i="26"/>
  <c r="AL84" i="26"/>
  <c r="AZ33" i="26"/>
  <c r="AZ14" i="26"/>
  <c r="AZ10" i="26"/>
  <c r="G11" i="26"/>
  <c r="G15" i="26"/>
  <c r="G18" i="26"/>
  <c r="G21" i="26"/>
  <c r="F8" i="26" s="1"/>
  <c r="G24" i="26"/>
  <c r="G27" i="26"/>
  <c r="G30" i="26"/>
  <c r="G34" i="26"/>
  <c r="G37" i="26"/>
  <c r="G39" i="26"/>
  <c r="G44" i="26"/>
  <c r="F41" i="26" s="1"/>
  <c r="G45" i="26"/>
  <c r="G46" i="26"/>
  <c r="G47" i="26"/>
  <c r="G48" i="26"/>
  <c r="G49" i="26"/>
  <c r="G53" i="26"/>
  <c r="G57" i="26"/>
  <c r="F50" i="26" s="1"/>
  <c r="G59" i="26"/>
  <c r="G63" i="26"/>
  <c r="G65" i="26"/>
  <c r="G67" i="26"/>
  <c r="G68" i="26"/>
  <c r="G69" i="26"/>
  <c r="G70" i="26"/>
  <c r="G71" i="26"/>
  <c r="G72" i="26"/>
  <c r="G73" i="26"/>
  <c r="G74" i="26"/>
  <c r="G75" i="26"/>
  <c r="G76" i="26"/>
  <c r="F77" i="26"/>
  <c r="G80" i="26"/>
  <c r="AO146" i="25"/>
  <c r="AN146" i="25"/>
  <c r="G146" i="25"/>
  <c r="AK145" i="25"/>
  <c r="AL145" i="25"/>
  <c r="G12" i="25"/>
  <c r="F8" i="25" s="1"/>
  <c r="G26" i="25"/>
  <c r="G29" i="25"/>
  <c r="G32" i="25"/>
  <c r="G46" i="25"/>
  <c r="G47" i="25"/>
  <c r="G48" i="25"/>
  <c r="G53" i="25"/>
  <c r="F50" i="25" s="1"/>
  <c r="G57" i="25"/>
  <c r="G58" i="25"/>
  <c r="G59" i="25"/>
  <c r="G62" i="25"/>
  <c r="G64" i="25"/>
  <c r="G66" i="25"/>
  <c r="G68" i="25"/>
  <c r="G71" i="25"/>
  <c r="F75" i="25"/>
  <c r="G78" i="25"/>
  <c r="G82" i="25"/>
  <c r="G85" i="25"/>
  <c r="G95" i="25"/>
  <c r="G98" i="25"/>
  <c r="G100" i="25"/>
  <c r="G104" i="25"/>
  <c r="G108" i="25"/>
  <c r="G116" i="25"/>
  <c r="G119" i="25"/>
  <c r="G123" i="25"/>
  <c r="G127" i="25"/>
  <c r="G129" i="25"/>
  <c r="G141" i="25"/>
  <c r="D20" i="24"/>
  <c r="B7" i="24"/>
  <c r="B6" i="24"/>
  <c r="C1" i="24"/>
  <c r="B1" i="24"/>
  <c r="P18" i="22"/>
  <c r="O18" i="22"/>
  <c r="H18" i="22"/>
  <c r="H19" i="22" s="1"/>
  <c r="AO88" i="23"/>
  <c r="AN88" i="23"/>
  <c r="G88" i="23"/>
  <c r="AK87" i="23"/>
  <c r="AL87" i="23"/>
  <c r="AZ10" i="23"/>
  <c r="G11" i="23"/>
  <c r="G16" i="23"/>
  <c r="G20" i="23"/>
  <c r="G24" i="23"/>
  <c r="F8" i="23" s="1"/>
  <c r="G28" i="23"/>
  <c r="G31" i="23"/>
  <c r="G32" i="23"/>
  <c r="G33" i="23"/>
  <c r="G36" i="23"/>
  <c r="G38" i="23"/>
  <c r="G40" i="23"/>
  <c r="G43" i="23"/>
  <c r="G49" i="23"/>
  <c r="F47" i="23" s="1"/>
  <c r="G53" i="23"/>
  <c r="G55" i="23"/>
  <c r="G57" i="23"/>
  <c r="G60" i="23"/>
  <c r="G67" i="23"/>
  <c r="F64" i="23" s="1"/>
  <c r="G69" i="23"/>
  <c r="G73" i="23"/>
  <c r="G78" i="23"/>
  <c r="F77" i="23" s="1"/>
  <c r="G80" i="23"/>
  <c r="G83" i="23"/>
  <c r="D19" i="22"/>
  <c r="B7" i="22"/>
  <c r="B6" i="22"/>
  <c r="C1" i="22"/>
  <c r="B1" i="22"/>
  <c r="P18" i="20"/>
  <c r="O18" i="20"/>
  <c r="H18" i="20"/>
  <c r="H19" i="20" s="1"/>
  <c r="AO128" i="21"/>
  <c r="AN128" i="21"/>
  <c r="G128" i="21"/>
  <c r="AK127" i="21"/>
  <c r="AL127" i="21"/>
  <c r="G9" i="21"/>
  <c r="G10" i="21"/>
  <c r="F8" i="21" s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1" i="21"/>
  <c r="G32" i="21"/>
  <c r="F30" i="21" s="1"/>
  <c r="G33" i="21"/>
  <c r="G34" i="21"/>
  <c r="G35" i="21"/>
  <c r="G36" i="21"/>
  <c r="G37" i="21"/>
  <c r="G38" i="21"/>
  <c r="G39" i="21"/>
  <c r="G40" i="21"/>
  <c r="G42" i="21"/>
  <c r="F41" i="21" s="1"/>
  <c r="G43" i="21"/>
  <c r="G44" i="21"/>
  <c r="G45" i="21"/>
  <c r="G46" i="21"/>
  <c r="G47" i="21"/>
  <c r="G48" i="21"/>
  <c r="G49" i="21"/>
  <c r="G50" i="21"/>
  <c r="G51" i="21"/>
  <c r="G53" i="21"/>
  <c r="G54" i="21"/>
  <c r="F52" i="21" s="1"/>
  <c r="G55" i="21"/>
  <c r="G56" i="21"/>
  <c r="G57" i="21"/>
  <c r="G58" i="21"/>
  <c r="G59" i="21"/>
  <c r="G60" i="21"/>
  <c r="G61" i="21"/>
  <c r="G62" i="21"/>
  <c r="G63" i="21"/>
  <c r="G64" i="21"/>
  <c r="G66" i="21"/>
  <c r="F65" i="21" s="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8" i="21"/>
  <c r="F87" i="21" s="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3" i="21"/>
  <c r="F121" i="21" s="1"/>
  <c r="G124" i="21"/>
  <c r="G125" i="21"/>
  <c r="G126" i="21"/>
  <c r="D19" i="20"/>
  <c r="B7" i="20"/>
  <c r="B6" i="20"/>
  <c r="C1" i="20"/>
  <c r="B1" i="20"/>
  <c r="P18" i="18"/>
  <c r="O18" i="18"/>
  <c r="H18" i="18"/>
  <c r="H19" i="18" s="1"/>
  <c r="AO49" i="19"/>
  <c r="AN49" i="19"/>
  <c r="G49" i="19"/>
  <c r="AK48" i="19"/>
  <c r="AL48" i="19"/>
  <c r="G11" i="19"/>
  <c r="F8" i="19" s="1"/>
  <c r="G17" i="19"/>
  <c r="G22" i="19"/>
  <c r="G26" i="19"/>
  <c r="G27" i="19"/>
  <c r="G30" i="19"/>
  <c r="G36" i="19"/>
  <c r="G37" i="19"/>
  <c r="G41" i="19"/>
  <c r="G42" i="19"/>
  <c r="G44" i="19"/>
  <c r="D19" i="18"/>
  <c r="B7" i="18"/>
  <c r="B6" i="18"/>
  <c r="C1" i="18"/>
  <c r="B1" i="18"/>
  <c r="P18" i="16"/>
  <c r="O18" i="16"/>
  <c r="H18" i="16"/>
  <c r="AO278" i="17"/>
  <c r="AN278" i="17"/>
  <c r="G278" i="17"/>
  <c r="AK277" i="17"/>
  <c r="AL277" i="17"/>
  <c r="AZ251" i="17"/>
  <c r="AZ23" i="17"/>
  <c r="AZ18" i="17"/>
  <c r="G10" i="17"/>
  <c r="G14" i="17"/>
  <c r="G19" i="17"/>
  <c r="G24" i="17"/>
  <c r="F8" i="17" s="1"/>
  <c r="G31" i="17"/>
  <c r="G46" i="17"/>
  <c r="G49" i="17"/>
  <c r="G52" i="17"/>
  <c r="G55" i="17"/>
  <c r="G60" i="17"/>
  <c r="G61" i="17"/>
  <c r="G62" i="17"/>
  <c r="G67" i="17"/>
  <c r="F64" i="17" s="1"/>
  <c r="G79" i="17"/>
  <c r="G83" i="17"/>
  <c r="G84" i="17"/>
  <c r="G85" i="17"/>
  <c r="G88" i="17"/>
  <c r="G100" i="17"/>
  <c r="G104" i="17"/>
  <c r="G107" i="17"/>
  <c r="G109" i="17"/>
  <c r="G111" i="17"/>
  <c r="G115" i="17"/>
  <c r="G117" i="17"/>
  <c r="G119" i="17"/>
  <c r="G122" i="17"/>
  <c r="G129" i="17"/>
  <c r="F126" i="17" s="1"/>
  <c r="G133" i="17"/>
  <c r="G137" i="17"/>
  <c r="G141" i="17"/>
  <c r="G145" i="17"/>
  <c r="G149" i="17"/>
  <c r="G154" i="17"/>
  <c r="G160" i="17"/>
  <c r="G166" i="17"/>
  <c r="G174" i="17"/>
  <c r="G181" i="17"/>
  <c r="G186" i="17"/>
  <c r="G190" i="17"/>
  <c r="G195" i="17"/>
  <c r="G198" i="17"/>
  <c r="G202" i="17"/>
  <c r="G207" i="17"/>
  <c r="G212" i="17"/>
  <c r="G218" i="17"/>
  <c r="G227" i="17"/>
  <c r="F231" i="17"/>
  <c r="G234" i="17"/>
  <c r="F236" i="17"/>
  <c r="G237" i="17"/>
  <c r="G240" i="17"/>
  <c r="G245" i="17"/>
  <c r="F249" i="17"/>
  <c r="G252" i="17"/>
  <c r="G259" i="17"/>
  <c r="G264" i="17"/>
  <c r="F256" i="17" s="1"/>
  <c r="G269" i="17"/>
  <c r="G273" i="17"/>
  <c r="H19" i="16"/>
  <c r="D19" i="16"/>
  <c r="B7" i="16"/>
  <c r="B6" i="16"/>
  <c r="C1" i="16"/>
  <c r="B1" i="16"/>
  <c r="P19" i="13"/>
  <c r="O19" i="13"/>
  <c r="P18" i="13"/>
  <c r="O18" i="13"/>
  <c r="H19" i="13"/>
  <c r="H18" i="13"/>
  <c r="AO102" i="15"/>
  <c r="AN102" i="15"/>
  <c r="G102" i="15"/>
  <c r="AK101" i="15"/>
  <c r="AL101" i="15"/>
  <c r="AZ10" i="15"/>
  <c r="G11" i="15"/>
  <c r="G19" i="15"/>
  <c r="G22" i="15"/>
  <c r="G25" i="15"/>
  <c r="F8" i="15" s="1"/>
  <c r="G28" i="15"/>
  <c r="G29" i="15"/>
  <c r="G30" i="15"/>
  <c r="F32" i="15"/>
  <c r="G35" i="15"/>
  <c r="G44" i="15"/>
  <c r="G53" i="15"/>
  <c r="G61" i="15"/>
  <c r="G68" i="15"/>
  <c r="G74" i="15"/>
  <c r="G80" i="15"/>
  <c r="G86" i="15"/>
  <c r="G97" i="15"/>
  <c r="AO618" i="14"/>
  <c r="AN618" i="14"/>
  <c r="G618" i="14"/>
  <c r="AK617" i="14"/>
  <c r="AL617" i="14"/>
  <c r="AZ515" i="14"/>
  <c r="AZ493" i="14"/>
  <c r="AZ479" i="14"/>
  <c r="AZ279" i="14"/>
  <c r="AZ239" i="14"/>
  <c r="AZ61" i="14"/>
  <c r="AZ54" i="14"/>
  <c r="AZ26" i="14"/>
  <c r="AZ19" i="14"/>
  <c r="AZ10" i="14"/>
  <c r="G11" i="14"/>
  <c r="G20" i="14"/>
  <c r="G27" i="14"/>
  <c r="G40" i="14"/>
  <c r="F8" i="14" s="1"/>
  <c r="G55" i="14"/>
  <c r="G62" i="14"/>
  <c r="G92" i="14"/>
  <c r="G94" i="14"/>
  <c r="G98" i="14"/>
  <c r="G114" i="14"/>
  <c r="G116" i="14"/>
  <c r="G121" i="14"/>
  <c r="G123" i="14"/>
  <c r="G128" i="14"/>
  <c r="G145" i="14"/>
  <c r="G176" i="14"/>
  <c r="G179" i="14"/>
  <c r="G182" i="14"/>
  <c r="G198" i="14"/>
  <c r="F197" i="14" s="1"/>
  <c r="G201" i="14"/>
  <c r="G207" i="14"/>
  <c r="G215" i="14"/>
  <c r="F204" i="14" s="1"/>
  <c r="G240" i="14"/>
  <c r="G263" i="14"/>
  <c r="G266" i="14"/>
  <c r="G272" i="14"/>
  <c r="G281" i="14"/>
  <c r="G307" i="14"/>
  <c r="G330" i="14"/>
  <c r="F269" i="14" s="1"/>
  <c r="G336" i="14"/>
  <c r="G341" i="14"/>
  <c r="G343" i="14"/>
  <c r="G348" i="14"/>
  <c r="G355" i="14"/>
  <c r="G365" i="14"/>
  <c r="G378" i="14"/>
  <c r="G384" i="14"/>
  <c r="G387" i="14"/>
  <c r="F385" i="14" s="1"/>
  <c r="G406" i="14"/>
  <c r="G426" i="14"/>
  <c r="G441" i="14"/>
  <c r="G445" i="14"/>
  <c r="G453" i="14"/>
  <c r="F443" i="14" s="1"/>
  <c r="G459" i="14"/>
  <c r="G464" i="14"/>
  <c r="G471" i="14"/>
  <c r="F474" i="14"/>
  <c r="G475" i="14"/>
  <c r="G481" i="14"/>
  <c r="G494" i="14"/>
  <c r="F477" i="14" s="1"/>
  <c r="G500" i="14"/>
  <c r="F513" i="14"/>
  <c r="G517" i="14"/>
  <c r="G522" i="14"/>
  <c r="G525" i="14"/>
  <c r="G531" i="14"/>
  <c r="G537" i="14"/>
  <c r="F521" i="14" s="1"/>
  <c r="G541" i="14"/>
  <c r="G545" i="14"/>
  <c r="G549" i="14"/>
  <c r="G553" i="14"/>
  <c r="G557" i="14"/>
  <c r="G561" i="14"/>
  <c r="G567" i="14"/>
  <c r="F571" i="14"/>
  <c r="G573" i="14"/>
  <c r="G577" i="14"/>
  <c r="G583" i="14"/>
  <c r="F587" i="14"/>
  <c r="G590" i="14"/>
  <c r="G595" i="14"/>
  <c r="G600" i="14"/>
  <c r="G604" i="14"/>
  <c r="G609" i="14"/>
  <c r="G613" i="14"/>
  <c r="D20" i="13"/>
  <c r="B7" i="13"/>
  <c r="B6" i="13"/>
  <c r="C1" i="13"/>
  <c r="B1" i="13"/>
  <c r="P18" i="11"/>
  <c r="O18" i="11"/>
  <c r="H18" i="11"/>
  <c r="H19" i="11" s="1"/>
  <c r="AO33" i="12"/>
  <c r="AN33" i="12"/>
  <c r="G33" i="12"/>
  <c r="AK32" i="12"/>
  <c r="AL32" i="12"/>
  <c r="AZ21" i="12"/>
  <c r="AZ15" i="12"/>
  <c r="G10" i="12"/>
  <c r="G12" i="12"/>
  <c r="F8" i="12" s="1"/>
  <c r="G16" i="12"/>
  <c r="F13" i="12" s="1"/>
  <c r="G19" i="12"/>
  <c r="G22" i="12"/>
  <c r="G25" i="12"/>
  <c r="G28" i="12"/>
  <c r="G31" i="12"/>
  <c r="D19" i="11"/>
  <c r="B7" i="11"/>
  <c r="B6" i="11"/>
  <c r="C1" i="11"/>
  <c r="B1" i="11"/>
  <c r="J31" i="1"/>
  <c r="D8" i="1" s="1"/>
  <c r="B1" i="9"/>
  <c r="C1" i="9"/>
  <c r="B7" i="9"/>
  <c r="B6" i="9"/>
  <c r="H20" i="24" l="1"/>
  <c r="H20" i="13"/>
</calcChain>
</file>

<file path=xl/sharedStrings.xml><?xml version="1.0" encoding="utf-8"?>
<sst xmlns="http://schemas.openxmlformats.org/spreadsheetml/2006/main" count="3200" uniqueCount="1331">
  <si>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</si>
  <si>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</si>
  <si>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</si>
  <si>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</si>
  <si>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</si>
  <si>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</si>
  <si>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</si>
  <si>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</si>
  <si>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</si>
  <si>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</si>
  <si>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</si>
  <si>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</si>
  <si>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</si>
  <si>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</si>
  <si>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</si>
  <si>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</si>
  <si>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</si>
  <si>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</si>
  <si>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</si>
  <si>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</si>
  <si>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</si>
  <si>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</si>
  <si>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</si>
  <si>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</si>
  <si>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</si>
  <si>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</si>
  <si>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</si>
  <si>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Cena bez DPH: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</si>
  <si>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</si>
  <si>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</si>
  <si>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</si>
  <si>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</si>
  <si>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</si>
  <si>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</si>
  <si>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</si>
  <si>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</si>
  <si>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</si>
  <si>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</si>
  <si>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</si>
  <si>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</si>
  <si>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</si>
  <si>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</si>
  <si>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SP 2006/40</t>
  </si>
  <si>
    <t>Stavební úpravy Jižních teras - 10/2012</t>
  </si>
  <si>
    <t>Ostatní a vedlejší náklady</t>
  </si>
  <si>
    <t>00</t>
  </si>
  <si>
    <t>Stavební objekt</t>
  </si>
  <si>
    <t>01</t>
  </si>
  <si>
    <t>Stavební úpravy Jižních teras</t>
  </si>
  <si>
    <t>02</t>
  </si>
  <si>
    <t>Nábřežní komunikace</t>
  </si>
  <si>
    <t>03</t>
  </si>
  <si>
    <t>Sadové úpravy</t>
  </si>
  <si>
    <t>04</t>
  </si>
  <si>
    <t>Veřejné osvětlení</t>
  </si>
  <si>
    <t>05</t>
  </si>
  <si>
    <t>Rozšíření růžové zahrady</t>
  </si>
  <si>
    <t>06</t>
  </si>
  <si>
    <t>Komunikační systém-řešení území za školou Linecká</t>
  </si>
  <si>
    <t>Celkem za stavbu</t>
  </si>
  <si>
    <t>Rozsah:</t>
  </si>
  <si>
    <t>Rekapitulace soupisů náležejících k objektu</t>
  </si>
  <si>
    <t>Soupis</t>
  </si>
  <si>
    <t>Cena (Kč)</t>
  </si>
  <si>
    <t>1</t>
  </si>
  <si>
    <t>Celkem objekt</t>
  </si>
  <si>
    <t>Soupis vedlejších a ostatních nákladů</t>
  </si>
  <si>
    <t>Ceník</t>
  </si>
  <si>
    <t>Cen. soustava</t>
  </si>
  <si>
    <t>Ceník, kapitola</t>
  </si>
  <si>
    <t>Poznámka uchazeče</t>
  </si>
  <si>
    <t>Díl:</t>
  </si>
  <si>
    <t>VN</t>
  </si>
  <si>
    <t>Vedlejší náklady</t>
  </si>
  <si>
    <t>00511 Geodetické práce</t>
  </si>
  <si>
    <t>005111020R</t>
  </si>
  <si>
    <t>Vytyčení stavby</t>
  </si>
  <si>
    <t>Soubor</t>
  </si>
  <si>
    <t>800-0</t>
  </si>
  <si>
    <t>RTS</t>
  </si>
  <si>
    <t>005121 Zařízení staveniště</t>
  </si>
  <si>
    <t>005121 R</t>
  </si>
  <si>
    <t>Zařízení staveniště</t>
  </si>
  <si>
    <t>ON</t>
  </si>
  <si>
    <t>Ostatní náklady</t>
  </si>
  <si>
    <t>00411 Příprava stavby (inženýrské práce)</t>
  </si>
  <si>
    <t>Náklady dodavatele vyplývající z povinností dodavatele stanovených obchodními podmínkami před zahájením stavebních prací. Tato skupina zahrnuje zejména náklady na přípravné činnosti.</t>
  </si>
  <si>
    <t>004111010R</t>
  </si>
  <si>
    <t xml:space="preserve">Průzkumné práce </t>
  </si>
  <si>
    <t>00521 Staveniště</t>
  </si>
  <si>
    <t>Náklady spojené s provozem staveniště, které vzniknou dodavateli podle podmínek smlouvy.</t>
  </si>
  <si>
    <t>005211010R</t>
  </si>
  <si>
    <t>Předání a převzetí staveniště</t>
  </si>
  <si>
    <t>00523 Zkoušky a revize</t>
  </si>
  <si>
    <t>Náklady zhotovitele, související s prováděním zkoušek a revizí předepsaných technickými normami nebo objednatelem a které jsou pro provedení díla nezbytné.</t>
  </si>
  <si>
    <t>00523  R</t>
  </si>
  <si>
    <t>Zkoušky a revize</t>
  </si>
  <si>
    <t>00524 Předání a převzetí díla</t>
  </si>
  <si>
    <t>Náklady zhotovitele, které vzniknou v souvislosti s povinnostmi zhotovitele při předání a převzetí díla.</t>
  </si>
  <si>
    <t>005241020R</t>
  </si>
  <si>
    <t xml:space="preserve">Geodetické zaměření skutečného provedení  </t>
  </si>
  <si>
    <t>00524 R</t>
  </si>
  <si>
    <t>Předání a převzetí díla</t>
  </si>
  <si>
    <t>00526 Finanční náklady</t>
  </si>
  <si>
    <t>Náklady zhotovitele, které vznikají v souvislosti se zajištěním požadavků objednatele.</t>
  </si>
  <si>
    <t>005261010R</t>
  </si>
  <si>
    <t>Pojištění dodavatele a pojištění díla</t>
  </si>
  <si>
    <t>Celkem za objekt</t>
  </si>
  <si>
    <t>Stavební část</t>
  </si>
  <si>
    <t>2</t>
  </si>
  <si>
    <t>Zpevněné plochy</t>
  </si>
  <si>
    <t>Položkový soupis prací a dodávek</t>
  </si>
  <si>
    <t>Zemní práce</t>
  </si>
  <si>
    <t>111 20-11 Odstranění křovin a stromů o průměru do 10 cm</t>
  </si>
  <si>
    <t>s odstraněním kořenů a s případným nutným odklizením křovin a stromů na hromady na vzdálenost do 50 m nebo s naložením na dopravní prostředek, do sklonu terénu 1 : 5,</t>
  </si>
  <si>
    <t>111201101R00</t>
  </si>
  <si>
    <t>...při celkové ploše do 1 000 m2</t>
  </si>
  <si>
    <t>m2</t>
  </si>
  <si>
    <t>800-1</t>
  </si>
  <si>
    <t xml:space="preserve">výkres č. 03 a 04 : </t>
  </si>
  <si>
    <t xml:space="preserve">náletové dřeviny prorůstající zdivo teras z celkové plochy cca 50% : </t>
  </si>
  <si>
    <t>terasa č.1 : 85*3*0,5</t>
  </si>
  <si>
    <t>terasa č.2 : 25*5*0,5</t>
  </si>
  <si>
    <t>v ploše teras - terasa 1 : 85*8*0,5</t>
  </si>
  <si>
    <t>terasa 2 : 25*3,8*0,5</t>
  </si>
  <si>
    <t>111 21-21 Odstranění nevhodných dřevin</t>
  </si>
  <si>
    <t>Odstranění nevhodných dřevin o průměru kmene (krčku) do 10 cm s odklizením vytěžené dřevní hmoty na vzdálenost do 50 m, se složením na hromady, nebo s naložením na dopravní prostředek</t>
  </si>
  <si>
    <t>111212131R00</t>
  </si>
  <si>
    <t>Odstranění dřevin výš.nad 1m, svah 1:5, s pařezem</t>
  </si>
  <si>
    <t>823-1</t>
  </si>
  <si>
    <t xml:space="preserve">dřeviny v ploše teras : </t>
  </si>
  <si>
    <t>terasa č.1 : 85*8</t>
  </si>
  <si>
    <t>terasa č.2 : 25*4</t>
  </si>
  <si>
    <t>122 Odkopávky nebo prokopávky nezapažené</t>
  </si>
  <si>
    <t>Odkopávky nebo prokopávky při pozemkových úpravách, nezapažené s přehozením výkopku na vzdálenost do 3 m nebo s naložením na dopravní prostředek</t>
  </si>
  <si>
    <t>122207111R00</t>
  </si>
  <si>
    <t>Odkopávky při pozemkové úpravě nezapaž., v hor.3</t>
  </si>
  <si>
    <t>m3</t>
  </si>
  <si>
    <t xml:space="preserve">výkres č.10 : </t>
  </si>
  <si>
    <t>schodiště S03 : 0,4*1,5*1,22</t>
  </si>
  <si>
    <t>0,4*14*1,4</t>
  </si>
  <si>
    <t>0,4*4*1,22</t>
  </si>
  <si>
    <t>Mezisoučet</t>
  </si>
  <si>
    <t xml:space="preserve">výkres č.09 : </t>
  </si>
  <si>
    <t>schodiště S02 : 0,4*2*1,3</t>
  </si>
  <si>
    <t xml:space="preserve">výkres č.13 : </t>
  </si>
  <si>
    <t>schodiště S04 : 0,4*3*1</t>
  </si>
  <si>
    <t>0,4*1,5*1,16</t>
  </si>
  <si>
    <t>122207119R00</t>
  </si>
  <si>
    <t>Příplatek za lepivost horniny 3</t>
  </si>
  <si>
    <t>131 10 Hloubení nezapažených jam a zářezů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</si>
  <si>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</si>
  <si>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131501101R00</t>
  </si>
  <si>
    <t>...do 100 m3, v hornině 6, hloubení ručně a strojně</t>
  </si>
  <si>
    <t xml:space="preserve">odkop pro zpřístupnění paty zdiva pro opravu rozpadlých zdí : </t>
  </si>
  <si>
    <t>terasa č.1 : 1*2*13,8+1,7*41,2*1</t>
  </si>
  <si>
    <t>terasa č.2 : 1*1,2*6+0,4*0,5*20</t>
  </si>
  <si>
    <t>132 10 Hloubení rýh šířky do 60 cm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</si>
  <si>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</si>
  <si>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132501101R00</t>
  </si>
  <si>
    <t>...do 50 m3, v hornině 6, hloubení ručně i strojně</t>
  </si>
  <si>
    <t xml:space="preserve">základy pro schodiště : </t>
  </si>
  <si>
    <t>výkres č. 09  - schodiště S02 : 0,65*0,72*1</t>
  </si>
  <si>
    <t>0,7*0,72*3,8*2</t>
  </si>
  <si>
    <t>0,5*0,7*1,9</t>
  </si>
  <si>
    <t>výkop na horní úroveň základových pasů : 0,7*2*1,5</t>
  </si>
  <si>
    <t>výkres č.10 a 12 - schodiště S03 : 0,7*0,8*(0,75*2+5,775*2+0,6)</t>
  </si>
  <si>
    <t>0,6*0,8*2,475</t>
  </si>
  <si>
    <t>0,7*0,8*(0,5+1,725+0,725)</t>
  </si>
  <si>
    <t>0,7*1,4*1,1</t>
  </si>
  <si>
    <t>0,7*1,2*1,3</t>
  </si>
  <si>
    <t>0,5*0,55*0,725</t>
  </si>
  <si>
    <t>0,9*1,2*1,3</t>
  </si>
  <si>
    <t>0,9*1,4*1,1</t>
  </si>
  <si>
    <t>0,9*0,8*3,1</t>
  </si>
  <si>
    <t>0,65*1*0,725</t>
  </si>
  <si>
    <t>0,7*1*(0,725*2+1,7*2+5,425+1,425+3,56+1,95+3,3)</t>
  </si>
  <si>
    <t>výkop na horní úroveň základových pasů : 0,9*0,5*1*3</t>
  </si>
  <si>
    <t>0,7*2,25*(0,75+6)</t>
  </si>
  <si>
    <t>0,7*2*(5,475+1,425+1,5*2+4,16+3,5+2)</t>
  </si>
  <si>
    <t>výkres č.13 - schodiště S04 : 0,5*0,6*(3,24+1,72*2)</t>
  </si>
  <si>
    <t>0,65*0,75*1</t>
  </si>
  <si>
    <t>0,7*0,8*(1,125+0,55+2,25)*2</t>
  </si>
  <si>
    <t>0,5*0,7*1,76</t>
  </si>
  <si>
    <t>výkop na horní úroveň základových pasů : 0,7*2,25*1</t>
  </si>
  <si>
    <t>161 10-11 Svislé přemístění výkopku</t>
  </si>
  <si>
    <t>bez naložení do dopravní nádoby, ale s vyprázdněním dopravní nádoby na hromadu nebo na dopravní prostředek,</t>
  </si>
  <si>
    <t>161101101R00</t>
  </si>
  <si>
    <t>...z horniny 1 až 4, při hloubce výkopu přes 1 do 2,5 m</t>
  </si>
  <si>
    <t>odkopávky pro schodiště - výkres č.09, 10, 13 : 13,46</t>
  </si>
  <si>
    <t>161101151R00</t>
  </si>
  <si>
    <t>...z horniny 5 až 7, při hloubce výkopu přes 1 do 2,5 m</t>
  </si>
  <si>
    <t>jámy : 108,87</t>
  </si>
  <si>
    <t>rýhy : 88,21077</t>
  </si>
  <si>
    <t>162 .0-7 Vodorovné přemístění výkopku</t>
  </si>
  <si>
    <t>162207121R00</t>
  </si>
  <si>
    <t>Vodorovné přemístění výkopku hor. 5-7 do 50 m</t>
  </si>
  <si>
    <t>825-3</t>
  </si>
  <si>
    <t>jámy - pro zpětný zásyp : 108,87</t>
  </si>
  <si>
    <t xml:space="preserve">rýhy - zpětný zásyp : </t>
  </si>
  <si>
    <t xml:space="preserve">výkres č. 09  - schodiště S02 : </t>
  </si>
  <si>
    <t>výkop na horní úroveň základových pasů : 0,3*2*1,5</t>
  </si>
  <si>
    <t xml:space="preserve">výkres č.10 a 12 - schodiště S03 : </t>
  </si>
  <si>
    <t>výkop na horní úroveň základových pasů : 0,5*0,5*1*3</t>
  </si>
  <si>
    <t>0,3*2,25*(0,75+6)</t>
  </si>
  <si>
    <t>0,3*2*(5,475+1,425+1,5*2+4,16+3,5+2)</t>
  </si>
  <si>
    <t xml:space="preserve">výkres č.13 - schodiště S04 : </t>
  </si>
  <si>
    <t>výkop na horní úroveň základových pasů : 0,3*2,25*1</t>
  </si>
  <si>
    <t>162 10 Vodorovné přemístění výkopku</t>
  </si>
  <si>
    <t>po suchu, bez ohledu na druh dopravního prostředku, bez naložení výkopku, avšak se složením bez rozhrnutí,</t>
  </si>
  <si>
    <t>162601102R00</t>
  </si>
  <si>
    <t>...z horniny 1 až 4, na vzdálenost přes 4 000  do 5 000 m</t>
  </si>
  <si>
    <t>162601152R00</t>
  </si>
  <si>
    <t>...z horniny 5 až 7, na vzdálenost přes 4 000  do 5 000 m</t>
  </si>
  <si>
    <t>odpočet materiálu pro zpětný zásyp : -18,61725</t>
  </si>
  <si>
    <t>167 10 Nakládání, skládání, překládání neulehlého výkopku</t>
  </si>
  <si>
    <t>167 10-1 nakládání výkopku</t>
  </si>
  <si>
    <t>167101101R00</t>
  </si>
  <si>
    <t>...do 100 m3, z horniny 1 až 4</t>
  </si>
  <si>
    <t>odkopávky pro schodiště - výkresy č.09, 10, 13 : 13,46</t>
  </si>
  <si>
    <t>167101151R00</t>
  </si>
  <si>
    <t>...do 100 m3, z horniny 5 až 7</t>
  </si>
  <si>
    <t>jámy a rýhy na deponii  azpět : 127,48725*2</t>
  </si>
  <si>
    <t>rýhy : 88,21077-18,61725</t>
  </si>
  <si>
    <t>171 20 Uložení sypaniny na skládku nebo do násypů nezhut.</t>
  </si>
  <si>
    <t>nebo na skládku s rozprostřením sypaniny ve vrstvách a s hrubým urovnáním,</t>
  </si>
  <si>
    <t>171201201R00</t>
  </si>
  <si>
    <t>...na skládku</t>
  </si>
  <si>
    <t xml:space="preserve">pro další použití  : 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</si>
  <si>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</si>
  <si>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</si>
  <si>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</si>
  <si>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</si>
  <si>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 xml:space="preserve">podsyp pod schodišti - štěrk frakce 32-63 mm : </t>
  </si>
  <si>
    <t/>
  </si>
  <si>
    <t>schodiště S03 : 0,2*1,5*1,22</t>
  </si>
  <si>
    <t>0,2*14*1,4</t>
  </si>
  <si>
    <t>0,2*4*1,22</t>
  </si>
  <si>
    <t>schodiště S02 : 0,2*2*1,3</t>
  </si>
  <si>
    <t>schodiště S04 : 0,2*3*2</t>
  </si>
  <si>
    <t>0,2*1,5*1,16</t>
  </si>
  <si>
    <t>0,4*2,62*1,81</t>
  </si>
  <si>
    <t xml:space="preserve">zpětný zásyp zeminou z výkopku : </t>
  </si>
  <si>
    <t>171201101R00</t>
  </si>
  <si>
    <t>Uložení sypaniny do násypů nezhutněných analogicky uložení na skládku</t>
  </si>
  <si>
    <t>Vlastní</t>
  </si>
  <si>
    <t>171201211U00</t>
  </si>
  <si>
    <t>Skládkovné zemina</t>
  </si>
  <si>
    <t>t</t>
  </si>
  <si>
    <t>odkopávky pro schodiště : 13,46*1,8</t>
  </si>
  <si>
    <t>rýhy : (88,21077-18,61725)*1,08</t>
  </si>
  <si>
    <t>583419034</t>
  </si>
  <si>
    <t>Kamenivo drcené frakce  32/63</t>
  </si>
  <si>
    <t>T</t>
  </si>
  <si>
    <t>schodiště S03 : 0,2*1,5*1,22*1,8</t>
  </si>
  <si>
    <t>0,2*14*1,4*1,8</t>
  </si>
  <si>
    <t>0,2*4*1,22*1,8</t>
  </si>
  <si>
    <t>schodiště S02 : 0,2*2*1,3*1,8</t>
  </si>
  <si>
    <t>schodiště S04 : 0,2*3*2*1,8</t>
  </si>
  <si>
    <t>0,2*1,5*1,16*1,8</t>
  </si>
  <si>
    <t>0,4*2,62*1,81*1,8</t>
  </si>
  <si>
    <t>181</t>
  </si>
  <si>
    <t>Sadové úpravy - mobiliář</t>
  </si>
  <si>
    <t>M1</t>
  </si>
  <si>
    <t>D+M lavička</t>
  </si>
  <si>
    <t>kus</t>
  </si>
  <si>
    <t xml:space="preserve">kniha standardů - výkres č.02 : </t>
  </si>
  <si>
    <t>prvek číslo 1 : 7</t>
  </si>
  <si>
    <t>M2</t>
  </si>
  <si>
    <t>D+M odpadkový koš</t>
  </si>
  <si>
    <t>prvek číslo 2 : 2</t>
  </si>
  <si>
    <t>27</t>
  </si>
  <si>
    <t>Základy a zvláštní zakládání</t>
  </si>
  <si>
    <t>274 27-21 Zdivo základové z bednicích tvárnic</t>
  </si>
  <si>
    <t>s výplní betonem, bez výztuže,</t>
  </si>
  <si>
    <t>274272110RT3</t>
  </si>
  <si>
    <t>...tloušťky 150 mm, výplň betonem C 16/20</t>
  </si>
  <si>
    <t>801-1</t>
  </si>
  <si>
    <t>výkres č.10 a 12 - schodiště S03 : 2,25*(0,8*2+4,6+1,8)</t>
  </si>
  <si>
    <t>1*0,5*3</t>
  </si>
  <si>
    <t>1*1,5</t>
  </si>
  <si>
    <t>2*7+1,5*7</t>
  </si>
  <si>
    <t>2,5*(7+1,16+1,425+6+1)</t>
  </si>
  <si>
    <t>274 31 Beton základových pasů prostý</t>
  </si>
  <si>
    <t>274 31-3 prostý</t>
  </si>
  <si>
    <t>274313611R00</t>
  </si>
  <si>
    <t>...z betonu C 16/20</t>
  </si>
  <si>
    <t>výkres č. 09  - schodiště S02 : 0,55*0,72*1</t>
  </si>
  <si>
    <t>0,6*0,72*3,8*2</t>
  </si>
  <si>
    <t>0,4*0,7*1,9</t>
  </si>
  <si>
    <t>výkres č.10 a 12 - schodiště S03 : 0,6*0,8*(0,75*2+5,775*2+0,6)</t>
  </si>
  <si>
    <t>0,5*0,8*2,475</t>
  </si>
  <si>
    <t>0,6*0,8*(0,5+1,725+0,725)</t>
  </si>
  <si>
    <t>0,6*1,4*1,1</t>
  </si>
  <si>
    <t>0,6*1,2*1,3</t>
  </si>
  <si>
    <t>0,4*0,55*0,725</t>
  </si>
  <si>
    <t>0,8*1,2*1,3</t>
  </si>
  <si>
    <t>0,8*1,4*1,1</t>
  </si>
  <si>
    <t>0,8*0,8*3,1</t>
  </si>
  <si>
    <t>0,55*1*0,725</t>
  </si>
  <si>
    <t>0,6*1*(0,725*2+1,7*2+5,425+1,425+3,56+1,95+3,3)</t>
  </si>
  <si>
    <t>výkres č.13 - schodiště S04 : 0,4*0,6*(3,24+1,72*2)</t>
  </si>
  <si>
    <t>0,55*0,75*1</t>
  </si>
  <si>
    <t>0,6*0,8*(1,125+0,55+2,25)*2</t>
  </si>
  <si>
    <t>0,4*0,7*1,76</t>
  </si>
  <si>
    <t>274 35 Bednění stěn základových pasů</t>
  </si>
  <si>
    <t>svislé nebo šikmé (odkloněné), půdorysně přímé nebo zalomené, stěn základových pasů ve volných nebo zapažených jámách, rýhách, šachtách, včetně případných vzpěr,</t>
  </si>
  <si>
    <t>274351215R00</t>
  </si>
  <si>
    <t>...zřízení</t>
  </si>
  <si>
    <t>výkres č. 09  - schodiště S02 : 2*0,72*1</t>
  </si>
  <si>
    <t>2*0,72*3,8*2</t>
  </si>
  <si>
    <t>2*0,7*1,9</t>
  </si>
  <si>
    <t>výkres č.10 a 12 - schodiště S03 : 2*0,8*(0,75*2+5,775*2+0,6)</t>
  </si>
  <si>
    <t>2*0,8*2,475</t>
  </si>
  <si>
    <t>2*0,8*(0,5+1,725+0,725)</t>
  </si>
  <si>
    <t>2*1,4*1,1</t>
  </si>
  <si>
    <t>2*1,2*1,3</t>
  </si>
  <si>
    <t>2*0,55*0,725</t>
  </si>
  <si>
    <t>2*0,8*3,1</t>
  </si>
  <si>
    <t>2*1*0,725</t>
  </si>
  <si>
    <t>2*1*(0,725*2+1,7*2+5,425+1,425+3,56+1,95+3,3)</t>
  </si>
  <si>
    <t>výkres č.13 - schodiště S04 : 2*0,6*(3,24+1,72*2)</t>
  </si>
  <si>
    <t>2*0,75*1</t>
  </si>
  <si>
    <t>2*0,8*(1,125+0,55+2,25)*2</t>
  </si>
  <si>
    <t>2*0,7*1,76</t>
  </si>
  <si>
    <t>274351216R00</t>
  </si>
  <si>
    <t>...odstranění</t>
  </si>
  <si>
    <t>279 36 Výztuž základových zdí</t>
  </si>
  <si>
    <t>279 36-1 z betonářské oceli</t>
  </si>
  <si>
    <t>279361821R00</t>
  </si>
  <si>
    <t>...10 505</t>
  </si>
  <si>
    <t xml:space="preserve">výkres č.10 a 12 - schodiště S03 - cca 15 kg/ m2 : </t>
  </si>
  <si>
    <t>výztuž bednících tvárnic : 15*86,9625*1,08/1000</t>
  </si>
  <si>
    <t>3</t>
  </si>
  <si>
    <t>Svislé a kompletní konstrukce</t>
  </si>
  <si>
    <t>311 23 Zdivo nosné z cihel a tvarovek pálených</t>
  </si>
  <si>
    <t>311 23-1 pod omítku</t>
  </si>
  <si>
    <t>311231114RT2</t>
  </si>
  <si>
    <t>...z cihel plných, 290x140x65 mm, P 15, na maltu MVC 2,5</t>
  </si>
  <si>
    <t xml:space="preserve">výkres č. 04 : </t>
  </si>
  <si>
    <t>terasa č. 1 - úsek G-H - porušená zeď : 0,3*1,6</t>
  </si>
  <si>
    <t>terasa č.1 - úsek H-I - porušený roh zdi : 0,3*0,75</t>
  </si>
  <si>
    <t>terasa č.1 - úsek I - pobouraná zeď : 0,3*10,5</t>
  </si>
  <si>
    <t>terasa č.1 - úsek B-F nadezdívka cca 1 m : 0,3*1*47,5</t>
  </si>
  <si>
    <t>311 29 Zdivo režné lícované z cihel šamotových</t>
  </si>
  <si>
    <t>nosné, výplňové, obkladové zděné současně se zdivem obkládaným, půdní, štítové, nadstřešní, poprsní apod., s pomocným lešením o výšce podlahy do 1900 mm a pro zatížení 1,5 kPa,</t>
  </si>
  <si>
    <t>311 29-2 délky 300 mm</t>
  </si>
  <si>
    <t>311291114R00</t>
  </si>
  <si>
    <t>...na MVC 2,5</t>
  </si>
  <si>
    <t xml:space="preserve">analogicky koruny zdí z ostře pálených cihel : </t>
  </si>
  <si>
    <t xml:space="preserve">s vyspárováním a vypracováním líce - oboustranné : </t>
  </si>
  <si>
    <t xml:space="preserve">typový standard - výkres č.02 - kniha standardů - číslo C.1 : </t>
  </si>
  <si>
    <t>výkres č.09 - schodiště S02 : 0,08*0,3*3,55*2</t>
  </si>
  <si>
    <t>výkre č.10 - schodiště S03 : 0,08*0,3*4,5*2</t>
  </si>
  <si>
    <t>0,08*0,3*(3,1+1,2+2,185+0,61)</t>
  </si>
  <si>
    <t>0,08*0,3*3,6</t>
  </si>
  <si>
    <t>0,08*0,3*(4,2+1,2+2,4*2+4,1)</t>
  </si>
  <si>
    <t>0,08*0,3*0,7*0,36</t>
  </si>
  <si>
    <t>0,08*0,3*(0,7+2,3+1,97+0,6+1,2*2)</t>
  </si>
  <si>
    <t>výkres č.13 - schodiště S04 : 0,08*0,3*7,9*2</t>
  </si>
  <si>
    <t xml:space="preserve">výkres č.03, 04 - koruny zdiva : </t>
  </si>
  <si>
    <t>terasa č.1 - úsek B-F : 0,08*0,45*(2+1,8+1+27+21)</t>
  </si>
  <si>
    <t>terasa č.1 - úsek F-H nová cihelná hlava : 0,08*0,45*15,79</t>
  </si>
  <si>
    <t>terasa č.1 - úsek H-I doplnění cca 20% : 0,08*0,45*20,5*0,2</t>
  </si>
  <si>
    <t>terasa č.1 - úsek I : 0,08*0,45*(7+1)</t>
  </si>
  <si>
    <t>terasa č.2 - úsek B-C : 0,08*0,45*13</t>
  </si>
  <si>
    <t>terasa č.2 - úsek C-F : 0,15*0,3*25</t>
  </si>
  <si>
    <t>0,08*0,7*3</t>
  </si>
  <si>
    <t>326 21-1 Zdivo nadzákladové z lomového kamene</t>
  </si>
  <si>
    <t>upraveného, na maltu MC 10 s vyspárováním maltou MCs, s vypracováním líce</t>
  </si>
  <si>
    <t>326211311R00</t>
  </si>
  <si>
    <t>Zdivo nadzákl. z lom. kam. na MC nad 3 m3 režné</t>
  </si>
  <si>
    <t>831-2</t>
  </si>
  <si>
    <t>výkres č.09 - schodiště S02 : 0,3*1,95*3,55*2</t>
  </si>
  <si>
    <t>výkre č.10 - schodiště S03 : 0,3*2,8*(5,7+3,9+2,185-0,3)-0,3*2*3,8</t>
  </si>
  <si>
    <t>0,3*1*3,1</t>
  </si>
  <si>
    <t>0,3*2,4*(0,6+1,5*2+1,2)</t>
  </si>
  <si>
    <t>0,3*1,9*1,1*2</t>
  </si>
  <si>
    <t>0,3*1*1,3*2</t>
  </si>
  <si>
    <t>0,3*0,5*5,2</t>
  </si>
  <si>
    <t>0,3*3,6*1,7/2</t>
  </si>
  <si>
    <t>0,3*0,9*1,7</t>
  </si>
  <si>
    <t>0,3*1,5*1,7</t>
  </si>
  <si>
    <t>0,3*1,8*1/2</t>
  </si>
  <si>
    <t>0,3*0,5*3+0,3*1,5*3/2</t>
  </si>
  <si>
    <t>0,3*2,5*(0,7+1,97+0,9+0,3+0,6+3,67+0,86+1,8)</t>
  </si>
  <si>
    <t>0,3*0,8*(1,5+0,6)</t>
  </si>
  <si>
    <t>0,3*1*1,8/2</t>
  </si>
  <si>
    <t>výkres č.13 - schodiště S04 : 0,3*0,95*3,8*2</t>
  </si>
  <si>
    <t>0,3*0,9*3,8</t>
  </si>
  <si>
    <t>327 31 Zdi a valy z betonu prostého</t>
  </si>
  <si>
    <t>327313216R00</t>
  </si>
  <si>
    <t>...C 16/20, z cementů portladských a struskoportlandských</t>
  </si>
  <si>
    <t>801-5</t>
  </si>
  <si>
    <t xml:space="preserve">výkres č.03, 04 : </t>
  </si>
  <si>
    <t xml:space="preserve">opěra z ŽB pro novou obkladní zeď v místě havarované části zdiva : </t>
  </si>
  <si>
    <t>terasa č.2 - úsek B-C sesunutá část zdi : 0,16*2,5*2</t>
  </si>
  <si>
    <t>terasa č.2 - úsek E-F narušená část zdi : 0,16*2*2</t>
  </si>
  <si>
    <t>327 35 Bednění zdí a valů svislých i skloněných výšky do 20 m</t>
  </si>
  <si>
    <t>327351211R00</t>
  </si>
  <si>
    <t>terasa č.2 - úsek B-C sesunutá část zdi : 2*2,5*2</t>
  </si>
  <si>
    <t>terasa č.2 - úsek E-F narušená část zdi : 2*2*2</t>
  </si>
  <si>
    <t>327351221R00</t>
  </si>
  <si>
    <t>...odbednění</t>
  </si>
  <si>
    <t>327 36 Výztuž zdí a valů</t>
  </si>
  <si>
    <t>327361007R00</t>
  </si>
  <si>
    <t>...z oceli  10 505, průměru do 12 mm</t>
  </si>
  <si>
    <t>terasa č.2 - úsek B-C sesunutá část zdi : 10*2,5*1,08/1000</t>
  </si>
  <si>
    <t>terasa č.2 - úsek E-F narušená část zdi : 10*2,5*1,08/1000</t>
  </si>
  <si>
    <t>327361040R00</t>
  </si>
  <si>
    <t xml:space="preserve">...ze svařovaných sítí,  </t>
  </si>
  <si>
    <t>terasa č.2 - úsek B-C sesunutá část zdi : 7,99*2,5*2*1,08/1000</t>
  </si>
  <si>
    <t>terasa č.2 - úsek E-F narušená část zdi : 7,99*2*2*1,08/1000</t>
  </si>
  <si>
    <t>334 21-3 Zdivo nadzákladové pilířů, opěr a křídel v suchu nebo nad vodou</t>
  </si>
  <si>
    <t>na cementovou maltu</t>
  </si>
  <si>
    <t>334213345R00</t>
  </si>
  <si>
    <t>Zdivo nadzákl. opěr obkladní z lom. kamene,s vysp.</t>
  </si>
  <si>
    <t>821-1</t>
  </si>
  <si>
    <t xml:space="preserve">provedení zdiva včetně vyspárování : </t>
  </si>
  <si>
    <t xml:space="preserve">vybourané kameny budou použity zpět pro stavbu nových zárubních zdí : </t>
  </si>
  <si>
    <t>terasa č.1 - úsek B-F dozdění koruny zdi : 0,3*0,4*45</t>
  </si>
  <si>
    <t>terasa č.1 - úsek C-D havarovaný kus zdi : 0,35*(2,35+0,8)*2,1</t>
  </si>
  <si>
    <t>terasa č.2 - úsek B-C sesunutá část zdi : 0,35*2,5*2</t>
  </si>
  <si>
    <t>terasa č.2 - úsek E-F narušená část zdi : 0,35*2*2</t>
  </si>
  <si>
    <t>terasa č.2 - úsek D-F dozdění  koruny zdi : 0,3*0,4*25+0,6*0,2*3</t>
  </si>
  <si>
    <t>300 - 01</t>
  </si>
  <si>
    <t>Osazení drenážek pr.50 mm pro odvodnění do otvorů vč. materiálu drenážek, dodávka a montáž</t>
  </si>
  <si>
    <t xml:space="preserve">výkres č.04 a TZ : </t>
  </si>
  <si>
    <t>úsek 1 BC : 5</t>
  </si>
  <si>
    <t>úsek 1 CD :  11</t>
  </si>
  <si>
    <t>úsek 2 BC :  9</t>
  </si>
  <si>
    <t>úsek 1 DE : 9</t>
  </si>
  <si>
    <t>úsek 1 EF : 9</t>
  </si>
  <si>
    <t>úsek 1 FG : 9</t>
  </si>
  <si>
    <t>úsek 1 GH : 11</t>
  </si>
  <si>
    <t>úsek 1 HI : 17</t>
  </si>
  <si>
    <t>úsek 2 CD : 6</t>
  </si>
  <si>
    <t>úsek 2 DE a část F : 10+9</t>
  </si>
  <si>
    <t>320 - 01</t>
  </si>
  <si>
    <t>Oprava nadz.zdiva z lom.kam. zdí tl. 60-80 cm</t>
  </si>
  <si>
    <t xml:space="preserve">odhadovaná oprava ostatního zdiva - rozerbrání, očištění a doplnění : </t>
  </si>
  <si>
    <t xml:space="preserve">v rozsahu cca 15% ze zbývající plochy původních zdí : </t>
  </si>
  <si>
    <t>terasa 1 : (2,23*(32,85+1,01+4,25)+1*35)*0,15</t>
  </si>
  <si>
    <t>terasa 2 : (15*2,8+6*3)*0,15</t>
  </si>
  <si>
    <t>327 - 01</t>
  </si>
  <si>
    <t>Kotvení nových zdí do skalního masivu - kompletní dodávka</t>
  </si>
  <si>
    <t>soubor</t>
  </si>
  <si>
    <t>43</t>
  </si>
  <si>
    <t>Schodiště</t>
  </si>
  <si>
    <t>430 32 Beton schodišťových konstrukcí (stupňů, schodnic, ramen, podest s nosníky) železový</t>
  </si>
  <si>
    <t>430321313R00</t>
  </si>
  <si>
    <t xml:space="preserve">schodišťové desky : </t>
  </si>
  <si>
    <t>výkres č. schodiště S02 : 0,15*2,7*1,3</t>
  </si>
  <si>
    <t>výkres č.10 - schodiště S03 : 0,15*1,2*2,5</t>
  </si>
  <si>
    <t>0,15*1,2*4,3</t>
  </si>
  <si>
    <t>0,15*1,2*4</t>
  </si>
  <si>
    <t>0,15*1,2*4,5</t>
  </si>
  <si>
    <t>0,15*1,2*(2,2+1,97)</t>
  </si>
  <si>
    <t>0,15*1,2*2,3</t>
  </si>
  <si>
    <t>0,15*1,2*1,3</t>
  </si>
  <si>
    <t>výkres č. 13 - schodiště S04 : 0,15*1,16*2,8</t>
  </si>
  <si>
    <t>0,15*1,16*1,5</t>
  </si>
  <si>
    <t>0,15*1,4*1,2</t>
  </si>
  <si>
    <t>0,15*1,2*(3,24+2,12*2)</t>
  </si>
  <si>
    <t>0,15*0,3*(3,24+2,12*2+2,6+1,8*2+2+1,5*2)/2</t>
  </si>
  <si>
    <t>430 36 Výztuž schodišťových konstrukcí  (stupňů, schodnic, ramen, podest s nosníky)</t>
  </si>
  <si>
    <t>430 36-2 ze svařovaných sítí</t>
  </si>
  <si>
    <t>430361921RT8</t>
  </si>
  <si>
    <t>...průměr drátu 8 mm, velikost oka 100/100 mm</t>
  </si>
  <si>
    <t>výkres č. schodiště S02 : 2,7*1,3*7,99*1,08/1000</t>
  </si>
  <si>
    <t>výkres č.10 - schodiště S03 : 1,2*2,5*7,99*1,08/1000</t>
  </si>
  <si>
    <t>1,2*4,3*7,99*1,08/1000</t>
  </si>
  <si>
    <t>1,2*4*7,99*1,08/1000</t>
  </si>
  <si>
    <t>1,2*4,5*7,99*1,08/1000</t>
  </si>
  <si>
    <t>1,2*(2,2+1,97)*7,99*1,08/1000</t>
  </si>
  <si>
    <t>1,2*2,3*7,99*1,08/1000</t>
  </si>
  <si>
    <t>1,2*1,3*7,99*1,08/1000</t>
  </si>
  <si>
    <t>výkres č. 13 - schodiště S04 : 1,16*2,8*7,99*1,08/1000</t>
  </si>
  <si>
    <t>1,16*1,5*7,99*1,08/1000</t>
  </si>
  <si>
    <t>1,4*1,2*7,99*1,08/1000</t>
  </si>
  <si>
    <t>1,2*(3,24+2,12*2)*7,99*1,08/1000</t>
  </si>
  <si>
    <t>434 19 Osazení schodišťových stupňů kamenných</t>
  </si>
  <si>
    <t>s vyspárováním styčných spár, s provizorním dřevěným zábradlím a dočasným zakrytím stupnic prkny</t>
  </si>
  <si>
    <t>434 19-2 na desku</t>
  </si>
  <si>
    <t>434191423R00</t>
  </si>
  <si>
    <t>...pemrlovaných nebo ostatních</t>
  </si>
  <si>
    <t>m</t>
  </si>
  <si>
    <t xml:space="preserve">schodišťové stupně : </t>
  </si>
  <si>
    <t>výkres č. schodiště S02 : 1,3*10</t>
  </si>
  <si>
    <t>výkres č.10 - schodiště S03 : 1,2*15</t>
  </si>
  <si>
    <t>1,2*13</t>
  </si>
  <si>
    <t>1,2*7</t>
  </si>
  <si>
    <t>1,2*4</t>
  </si>
  <si>
    <t>výkres č. 13 - schodiště S04 : 1,16*10</t>
  </si>
  <si>
    <t>3,24+2,12*2-0,31*2</t>
  </si>
  <si>
    <t>2,6+1,5*2</t>
  </si>
  <si>
    <t>2+1,1*2</t>
  </si>
  <si>
    <t>583 - 01</t>
  </si>
  <si>
    <t>Stupeň schod. plný kamenný, rovná podstupnice</t>
  </si>
  <si>
    <t>103,66*1,05</t>
  </si>
  <si>
    <t>62</t>
  </si>
  <si>
    <t>Úpravy povrchů vnější</t>
  </si>
  <si>
    <t>622 42-11 Omítky vnější stěn vápenné nebo vápenocementové</t>
  </si>
  <si>
    <t>622421121R00</t>
  </si>
  <si>
    <t>...hrubé zatřené, bez uvedení složitosti</t>
  </si>
  <si>
    <t xml:space="preserve">výkres č.04 : </t>
  </si>
  <si>
    <t>terasa č.1 - úsek B-C : 2*1,5/2*2+4*3+4*1</t>
  </si>
  <si>
    <t>terasa č.1 - úsek C-F : 2,9*47,5+1,2*47,5</t>
  </si>
  <si>
    <t>terasa č.1 - úsek F-I : 1,9*35+1,2*35+1,7*7+1,2*7</t>
  </si>
  <si>
    <t>627 45 Spárování maltou cementovou</t>
  </si>
  <si>
    <t>pro spárování (400 kg cementu/m3)</t>
  </si>
  <si>
    <t>627 45-1 zapuštěné rovné</t>
  </si>
  <si>
    <t>627452101R00</t>
  </si>
  <si>
    <t>...zdí z kamene</t>
  </si>
  <si>
    <t xml:space="preserve">opravované zdivo : </t>
  </si>
  <si>
    <t>terasa 1 : (2,23*(32,85+1,01+4,25)+1*35)</t>
  </si>
  <si>
    <t>terasa 2 : (15*2,8+6*3)</t>
  </si>
  <si>
    <t>627452111R00</t>
  </si>
  <si>
    <t>...zdí z cihel</t>
  </si>
  <si>
    <t>terasa č.1 - úsek F-I : 35*1*2</t>
  </si>
  <si>
    <t>978 02-3 Vysekání, vyškrábání a vyčištění spár zdiva</t>
  </si>
  <si>
    <t>978 02-31 kamenného</t>
  </si>
  <si>
    <t>978023251R00</t>
  </si>
  <si>
    <t>...režného z lomového kamene</t>
  </si>
  <si>
    <t>801-3</t>
  </si>
  <si>
    <t>978 02-32 cihelného</t>
  </si>
  <si>
    <t>978023411R00</t>
  </si>
  <si>
    <t>...mimo komínového</t>
  </si>
  <si>
    <t>90</t>
  </si>
  <si>
    <t>Oploceni</t>
  </si>
  <si>
    <t>900R01</t>
  </si>
  <si>
    <t>HZS - stavební práce stavební dělník v tarifní třídě 4</t>
  </si>
  <si>
    <t>h</t>
  </si>
  <si>
    <t>ostatní bourací práce spojené s vyklízením a stavební přípravou : 2*8*10</t>
  </si>
  <si>
    <t>96</t>
  </si>
  <si>
    <t>Bourání konstrukcí</t>
  </si>
  <si>
    <t>962 02 Bourání zdiva nadzákladového kamenného</t>
  </si>
  <si>
    <t>nebo vybourání otvorů průřezové plochy přes 4 m2 ve zdivu nadzákladovém, včetně pomocného lešení o výšce podlahy do 1900 mm a pro zatížení do 1,5 kPa  (150 kg/m2),</t>
  </si>
  <si>
    <t>962 02-1 kamenného</t>
  </si>
  <si>
    <t>962022391R00</t>
  </si>
  <si>
    <t>...na jakoukoliv maltu vápenou nebo vápenocementovou</t>
  </si>
  <si>
    <t xml:space="preserve">odbourání degradovaných a havarovaných částí zdí vč. korun zdiva : </t>
  </si>
  <si>
    <t xml:space="preserve">do ceny bouracích prací je nutné zahrnout očištění kamenů a nutnou manipulaci : </t>
  </si>
  <si>
    <t>terasa č.1 - úsek B-F ubourání degradované koruny zdi : 0,3*0,4*45</t>
  </si>
  <si>
    <t>terasa č.2 - úsek C-D ubourání zdi pro nové schodiště : 0,35*2*7</t>
  </si>
  <si>
    <t>terasa č.2 - úsek D-F ubozrání degradované koruny zdi : 0,3*0,4*25+0,6*0,2*3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</si>
  <si>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</si>
  <si>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</t>
  </si>
  <si>
    <t>962032231R00</t>
  </si>
  <si>
    <t>...z cihel pálených nebo vápenopískových, na maltu vápenou nebo vápenocementovou</t>
  </si>
  <si>
    <t>přezdění koruny zdi terasy č.1 v úseku F-H : 0,3*0,2*15,79</t>
  </si>
  <si>
    <t>971024481R00</t>
  </si>
  <si>
    <t>Vybourání otv. zeď kam. pl. 0,25 m2, tl. 90cm, MVC analogicky otvory pro odvodňovací drenážky</t>
  </si>
  <si>
    <t>99</t>
  </si>
  <si>
    <t>Staveništní přesun hmot</t>
  </si>
  <si>
    <t>998 15-31 Přesun hmot pro zdi a valy samostatné</t>
  </si>
  <si>
    <t>se svislou nosnou konstrukcí zděnou z cihel, kamene, tvárnic, monolitickou betonovou tyčovou nebo plošnou ( KMCH 1, 2, 3, - JKSO šesté místo )</t>
  </si>
  <si>
    <t>998 15-311 vodorovně do 50 m</t>
  </si>
  <si>
    <t>998153131R00</t>
  </si>
  <si>
    <t>...výšky do 20 m</t>
  </si>
  <si>
    <t xml:space="preserve">Hmotnosti z položek s pořadovými čísly: : </t>
  </si>
  <si>
    <t xml:space="preserve">5,18,21,22,23,25,26,27,28,29,30,32,33,34,36,37,38,39,40,41,42,43,44,48,49,50, : </t>
  </si>
  <si>
    <t>Součet: : 439.11062</t>
  </si>
  <si>
    <t>767</t>
  </si>
  <si>
    <t>Konstrukce zámečnické</t>
  </si>
  <si>
    <t>Z01</t>
  </si>
  <si>
    <t>D+M ocelové zábradlí teras v. 1100 mm kovářsky zpracované vč. povrch úpravy</t>
  </si>
  <si>
    <t xml:space="preserve">výkres č.17, kniha standardů - výkres č.02, detail - výkres č.15 : </t>
  </si>
  <si>
    <t>prvek ozn.Z1 : 43</t>
  </si>
  <si>
    <t>Z02, 03, 04</t>
  </si>
  <si>
    <t>D+M ocelové zábradlí schodišť v. 1000 mm kovářsky zpracované vč. povrch úpravy</t>
  </si>
  <si>
    <t xml:space="preserve">výkres č.17 : </t>
  </si>
  <si>
    <t>prvek ozn.Z2 : 45</t>
  </si>
  <si>
    <t>prvek ozn.Z3 - část : 3,5*2</t>
  </si>
  <si>
    <t>prvek ozn.Z4 - část : 3,9*2</t>
  </si>
  <si>
    <t xml:space="preserve">typový standard - výkres č.02 - kniha standardů - číslo Z2 : </t>
  </si>
  <si>
    <t>Z03, 04, 05</t>
  </si>
  <si>
    <t>D+M schodišťové madlo kovářsky zpracované z tyčoviny pr. 25 mm vč povrch. úpravy a nátěru</t>
  </si>
  <si>
    <t>prvek ozn.Z3 - část : 3*2</t>
  </si>
  <si>
    <t>prvek ozn.Z4 - část : 3,1*2</t>
  </si>
  <si>
    <t>prvek ozn.Z2 : 1*2+4*2</t>
  </si>
  <si>
    <t>Z06</t>
  </si>
  <si>
    <t>D+M kovová vstupní branka 1000/1700 mm kovářsky oprac.,vč žár.pozink.a nátěru, zámek bezp</t>
  </si>
  <si>
    <t xml:space="preserve">výkres č.17, detail výkres č.14 : </t>
  </si>
  <si>
    <t>prvek ozn.Z6 : 1</t>
  </si>
  <si>
    <t xml:space="preserve">typový standard - výkres č.02 - kniha standardů - číslo Z.3, Z.4 : </t>
  </si>
  <si>
    <t>Z07</t>
  </si>
  <si>
    <t>D+M kovová vstupní branka 1300/1700 mm kovářsky oprac.,vč žár.pozink.a nátěru, zámek bezp</t>
  </si>
  <si>
    <t>prvek ozn.Z7 : 1</t>
  </si>
  <si>
    <t>Z08</t>
  </si>
  <si>
    <t>D+M kovová vstupní branka 1100/700 mm kovářsky oprac.,vč žár.pozink.a nátěru, zámek visací</t>
  </si>
  <si>
    <t>prvek ozn.Z8 : 1</t>
  </si>
  <si>
    <t xml:space="preserve">typový standard - výkres č.02 - kniha standardů - číslo Z.5 : </t>
  </si>
  <si>
    <t>Z09</t>
  </si>
  <si>
    <t>D+M kovová mříž 1300/750 m kovářsky oprac.,vč žár.pozink.a nátěru</t>
  </si>
  <si>
    <t>prvek ozn.Z9 : 1</t>
  </si>
  <si>
    <t xml:space="preserve">typový standard - výkres č.02 - kniha standardů - číslo Z.6 : </t>
  </si>
  <si>
    <t>Z10</t>
  </si>
  <si>
    <t>D+M plech.dvířka 320/640 mm  kovářsky oprac.,vč žár.pozink.a nátěru, zámek FAB</t>
  </si>
  <si>
    <t>prvek ozn.Z10 : 1</t>
  </si>
  <si>
    <t xml:space="preserve">typový standard - výkres č.02 - kniha standardů - číslo Z.7 : </t>
  </si>
  <si>
    <t>Z11</t>
  </si>
  <si>
    <t>D+M poklop litina průměr 600 mm včetně litinového rámu, pro zakrytí stávající šachty</t>
  </si>
  <si>
    <t>prvek ozn.Z11 : 2</t>
  </si>
  <si>
    <t xml:space="preserve">typový standard - výkres č.02 - kniha standardů - číslo Z.8 : </t>
  </si>
  <si>
    <t>Z12</t>
  </si>
  <si>
    <t>D+M poklop litina průměr 400 mm včetně litinového rámu, pro zakrytí stávající šachty</t>
  </si>
  <si>
    <t>prvek ozn.Z12 : 1</t>
  </si>
  <si>
    <t xml:space="preserve">typový standard - výkres č.02 - kniha standardů - číslo Z.9 : </t>
  </si>
  <si>
    <t>998 76-7 Přesun hmot pro kovové stavební doplňk. konstrukce</t>
  </si>
  <si>
    <t>50 m vodorovně</t>
  </si>
  <si>
    <t>998767101R00</t>
  </si>
  <si>
    <t>...v objektech výšky do 6 m</t>
  </si>
  <si>
    <t>800-767</t>
  </si>
  <si>
    <t xml:space="preserve">52,53,54,55,56,57,58,59,60,61, : </t>
  </si>
  <si>
    <t>Součet: : 5.23786</t>
  </si>
  <si>
    <t>772</t>
  </si>
  <si>
    <t>Kamenné  dlažby</t>
  </si>
  <si>
    <t>772 50 Kladení dlažby z kamene do malty</t>
  </si>
  <si>
    <t>772507340R00</t>
  </si>
  <si>
    <t>...z desek o nestejné tloušťce jednoho prvku s rubovou plochou neopracovanou, bez úpravy tvaru, tloušťky 30 až 150 mm (krajiny)</t>
  </si>
  <si>
    <t>800-782</t>
  </si>
  <si>
    <t>výkres č.09 - schodiště S02 : 1,3*1,3</t>
  </si>
  <si>
    <t>výkres č.10 - schodiště S03 : 1,2*4,3+1,2*2,1+1,2*1,97</t>
  </si>
  <si>
    <t>výkres č.13 - schodiště S04 : 1,16*1,5+1,4*1,2</t>
  </si>
  <si>
    <t>583-10</t>
  </si>
  <si>
    <t>Kamenná dlažba různé tl.8 cm</t>
  </si>
  <si>
    <t>výkres č.09 - schodiště S02 : 1,3*1,3*1,05</t>
  </si>
  <si>
    <t>výkres č.10 - schodiště S03 : (1,2*4,3+1,2*2,1+1,2*1,97)*1,05</t>
  </si>
  <si>
    <t>výkres č.13 - schodiště S04 : (1,16*1,5+1,4*1,2)*1,05</t>
  </si>
  <si>
    <t>998 77-2 Přesun hmot pro kamenné dlažby, obklady schodišťových stupňů a soklů</t>
  </si>
  <si>
    <t>998772101R00</t>
  </si>
  <si>
    <t xml:space="preserve">63,64, : </t>
  </si>
  <si>
    <t>Součet: : 4.37420</t>
  </si>
  <si>
    <t>D96</t>
  </si>
  <si>
    <t>Přesuny suti a vybouraných hmot</t>
  </si>
  <si>
    <t>979 08 Vodorovná doprava suti a vybouraných hmot</t>
  </si>
  <si>
    <t>979 08-7 nakládání na dopravní prostředky</t>
  </si>
  <si>
    <t>979087112R00</t>
  </si>
  <si>
    <t>Nakládání suti na dopravní prostředky</t>
  </si>
  <si>
    <t xml:space="preserve">Demontážní hmotnosti z položek s pořadovými čísly: : </t>
  </si>
  <si>
    <t xml:space="preserve">45,46,48,49,50, : </t>
  </si>
  <si>
    <t>Součet: : 95.74699</t>
  </si>
  <si>
    <t>979 08-4 Poplatek za skládku</t>
  </si>
  <si>
    <t>979990001R00</t>
  </si>
  <si>
    <t>...stavební suti</t>
  </si>
  <si>
    <t>979 08-1 Odvoz suti a vybouraných hmot na skládku</t>
  </si>
  <si>
    <t>979081111R00</t>
  </si>
  <si>
    <t>...do 1 km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</si>
  <si>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</si>
  <si>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</si>
  <si>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</si>
  <si>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</si>
  <si>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</si>
  <si>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979082121R00</t>
  </si>
  <si>
    <t>...příplatek k ceně za každých dalších 5 m</t>
  </si>
  <si>
    <t xml:space="preserve">výkres č.03 : </t>
  </si>
  <si>
    <t xml:space="preserve">pro mlatový povrch teras : </t>
  </si>
  <si>
    <t>terasa č.1 : 0,35*(3*4+2*6+4*2,3+1,6*56+14*4+5,3*1)</t>
  </si>
  <si>
    <t>terasa č.2 : 0,35*(1,6*14+6,3*1,4+3*0,7+6*0,6+2,8*2)</t>
  </si>
  <si>
    <t>prodlažbu z odseků na terase č.1 : 0,35*(2,2*1,2+5,3*2,5)</t>
  </si>
  <si>
    <t>162701101R00</t>
  </si>
  <si>
    <t>...z horniny 1 až 4, na vzdálenost přes 5 000  do 6 000 m</t>
  </si>
  <si>
    <t>167101102R00</t>
  </si>
  <si>
    <t>...přes 100 m3, z horniny 1 až 4</t>
  </si>
  <si>
    <t>84,8785*1,8</t>
  </si>
  <si>
    <t>5</t>
  </si>
  <si>
    <t>Komunikace</t>
  </si>
  <si>
    <t>564 2.-11 Podklad nebo podsyp ze štěrkopísku</t>
  </si>
  <si>
    <t>s rozprostřením, vlhčením a zhutněním</t>
  </si>
  <si>
    <t>564261111R00</t>
  </si>
  <si>
    <t>...tloušťka po zhutnění 200 mm</t>
  </si>
  <si>
    <t>822-1</t>
  </si>
  <si>
    <t xml:space="preserve">výkres č.03, výkres č.16 : </t>
  </si>
  <si>
    <t>terasa č.1 : 3*4+2*6+4*2,3+1,6*56+14*4+5,3*1</t>
  </si>
  <si>
    <t>terasa č.2 : 1,6*14+6,3*1,4+3*0,7+6*0,6+2,8*2</t>
  </si>
  <si>
    <t>pro dlažbu z odseků na terase č.1 : 2,2*1,2+5,3*1,5</t>
  </si>
  <si>
    <t>564 8 Podklad ze štěrkodrti s rozprostřením a zhutněním</t>
  </si>
  <si>
    <t>564861111R00</t>
  </si>
  <si>
    <t xml:space="preserve">analogicky dosypání štěrkodrtí u obrubníků maltových povrchů : </t>
  </si>
  <si>
    <t xml:space="preserve">mlatový povrch teras : </t>
  </si>
  <si>
    <t>terasa č.1 : 0,15*(5+5+48+44+12,5+24)</t>
  </si>
  <si>
    <t>terasa č.2 : 0,15*(14+5)</t>
  </si>
  <si>
    <t>564 9. Podklad nebo kryt z mechanicky zpevněného kameniva (MZK)</t>
  </si>
  <si>
    <t>s rozprostřením a zhutněním</t>
  </si>
  <si>
    <t>564932111R00</t>
  </si>
  <si>
    <t>...tloušťka po zhutnění 100 mm</t>
  </si>
  <si>
    <t>591 Kladení dlažby z kostek</t>
  </si>
  <si>
    <t>s provedením lože do 50 mm, s vyplněním spár, s dvojím beraněním a se smetením přebytečného materiálu na krajnici</t>
  </si>
  <si>
    <t>591211111R00</t>
  </si>
  <si>
    <t>...drobných z kamene, do lože z kameniva těženého tloušťky 50 mm</t>
  </si>
  <si>
    <t xml:space="preserve">analogicky - kamenné odseky : </t>
  </si>
  <si>
    <t>pod lavičkou : 2,2*1,2</t>
  </si>
  <si>
    <t>před vstupem do domku E.S. : 5,3*1,5</t>
  </si>
  <si>
    <t>918 10 Lože pod obrubníky, krajníky nebo obruby</t>
  </si>
  <si>
    <t>z dlažebních kostek z betonu prostého</t>
  </si>
  <si>
    <t>918101111R00</t>
  </si>
  <si>
    <t>...z betonu prostého C 12/15</t>
  </si>
  <si>
    <t>terasa č.1 : 0,35*0,2*(5+5+48+44+12,5+24+2)</t>
  </si>
  <si>
    <t>terasa č.2 : 0,35*0,25*(14+5)</t>
  </si>
  <si>
    <t>569 - 01</t>
  </si>
  <si>
    <t>Zpevněný mlatový povrch kamenivem drceným tl. 5 cm, bílý vápenec</t>
  </si>
  <si>
    <t>916 - 01</t>
  </si>
  <si>
    <t>Osazení obruby z kamenných odseků proměnná šířka 200-300 mm, bez boční opěry</t>
  </si>
  <si>
    <t>terasa č.1 : 5+5+48+44+12,5+24+2</t>
  </si>
  <si>
    <t>terasa č.2 : 14+5</t>
  </si>
  <si>
    <t>Kamenné odseky 1t=4,0m2</t>
  </si>
  <si>
    <t>dlažba z odseků na terase č.1 : (2,2*1,2+5,3*1,5)*1,02/4</t>
  </si>
  <si>
    <t xml:space="preserve">výkres č.03, výkres č.16 - obruby mlatových chodníků z kamenných odseků : </t>
  </si>
  <si>
    <t>terasa č.1 : 0,3*(5+5+48+44+12,5+24)*1,05/4</t>
  </si>
  <si>
    <t>terasa č.2 : 0,3*(14+5)*1,05/4</t>
  </si>
  <si>
    <t>998 22-20 Přesun hmot na plochách s krytem z kameniva</t>
  </si>
  <si>
    <t>998222012R00</t>
  </si>
  <si>
    <t>Přesun hmot, zpevněné plochy, kryt z kameniva</t>
  </si>
  <si>
    <t xml:space="preserve">8,9,10,11,12,13,14,15, : </t>
  </si>
  <si>
    <t>Součet: : 242.84979</t>
  </si>
  <si>
    <t>113 10-7 Odstranění podkladů nebo krytů</t>
  </si>
  <si>
    <t>113107142R00</t>
  </si>
  <si>
    <t>...v ploše jednotlivě do 200 m2, živičných, o tloušťce vrstvy přes 50 do 100 mm</t>
  </si>
  <si>
    <t>v místě části mlatové plochy  km 0,000-0,17580 : 5,8*3</t>
  </si>
  <si>
    <t>Asfaltová plocha km 0,17580 - 0,19570 - pro obrubu z kmenných odseků : 11</t>
  </si>
  <si>
    <t>113107510R00</t>
  </si>
  <si>
    <t>...v ploše jednotlivě do 50 m2, z kameniva hrubého drceného, tloušťka vrstvy 100 mm</t>
  </si>
  <si>
    <t>113 15 Odstranění podkladu, krytu frézováním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</si>
  <si>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</si>
  <si>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113151214R00</t>
  </si>
  <si>
    <t>...povrch živičný, plochy přes 500 m2 na jednom objektu nebo při provádění pruhu šířky přes  750 mm bez překážek v trase, tloušťky 50 mm</t>
  </si>
  <si>
    <t>Asfaltová plocha km 0,17580 - 0,19570 (plocha povrchu 40m2) : 40</t>
  </si>
  <si>
    <t>121 10-11 Sejmutí ornice</t>
  </si>
  <si>
    <t>nebo lesní půdy, s naložením na dopravní prostředek a vodorovným přemístěním na hromady v místě upotřebení nebo na dočasné či trvalé skládky se složením,</t>
  </si>
  <si>
    <t>121101102R00</t>
  </si>
  <si>
    <t>...s přemístěním na vzdálenost přes 50 do 100 m</t>
  </si>
  <si>
    <t xml:space="preserve">Mlatová plocha km 0,20570-0,36214 (plocha povrchu 365m2) : </t>
  </si>
  <si>
    <t>Km 0,280-KÚ - Odstranění ornice tl. 0,1, š.3,0m - uložit pro použití na mezideponii : 0,1*318</t>
  </si>
  <si>
    <t>122 10 Odkopávky a  prokopávky nezapažené</t>
  </si>
  <si>
    <t>s přehozením výkopku na vzdálenost do 3 m nebo s naložením na dopravní prostředek,</t>
  </si>
  <si>
    <t>122 10-3 v hornině 3</t>
  </si>
  <si>
    <t>122201102R00</t>
  </si>
  <si>
    <t>...přes 100 do 1 000 m3</t>
  </si>
  <si>
    <t xml:space="preserve">Asfaltová plocha na ZÚ (plocha celkem 41m2) : </t>
  </si>
  <si>
    <t>odstranění podkladních vrstev z nevhodné zeminy : 0,1*56</t>
  </si>
  <si>
    <t>odkop zeminy : 0,25*48</t>
  </si>
  <si>
    <t xml:space="preserve">Mlatová plocha km 0,000-0,17580 (plocha povrchu 352m2) : </t>
  </si>
  <si>
    <t>odstranění podkladních vrstev z nevhodné zeminy : 0,1*530</t>
  </si>
  <si>
    <t>odkop zeminy : 0,25*445</t>
  </si>
  <si>
    <t>Km 0,20570-0,280 - Odstranění podkl. vr. tl. 0,1, š.3,0m : 0,1*222</t>
  </si>
  <si>
    <t>odkop zeminy : 0,25*450</t>
  </si>
  <si>
    <t>122 10-31 příplatek k cenám</t>
  </si>
  <si>
    <t>122201109R00</t>
  </si>
  <si>
    <t>...za lepivost horniny</t>
  </si>
  <si>
    <t>181 10 Úprava pláně v zářezech</t>
  </si>
  <si>
    <t>vyrovnáním výškových rozdílů, ploch vodorovných a ploch do sklonu 1 : 5.</t>
  </si>
  <si>
    <t>181101102R00</t>
  </si>
  <si>
    <t>...v hornině 1 až 4, se zhutněním</t>
  </si>
  <si>
    <t>Asfaltová plocha na ZÚ (plocha celkem 41m2) : 41</t>
  </si>
  <si>
    <t>Kce mlatové vozovky km 0,000-0,17580 (plocha 264m2) dle situace : 264</t>
  </si>
  <si>
    <t>Kce mlatové vozovky km 0,20570-0,36214 (plocha 282m2) dle situace : 282</t>
  </si>
  <si>
    <t>112 - 01</t>
  </si>
  <si>
    <t>Kácení lípy včetně likvidace</t>
  </si>
  <si>
    <t>316,55*1,8</t>
  </si>
  <si>
    <t>180 40-11 Založení trávníku</t>
  </si>
  <si>
    <t>Založení trávníku na půdě předem připravené s pokosením, naložením, odvozem odpadu do 20 km a se složením</t>
  </si>
  <si>
    <t>180402111R00</t>
  </si>
  <si>
    <t>Založení trávníku parkového výsevem v rovině</t>
  </si>
  <si>
    <t>osetí upravené plochy zeleně mezi parkovištěm a stezkou (dle situace 394m2) : 394</t>
  </si>
  <si>
    <t xml:space="preserve">osetí ohumusovaných částí okolo mlatových a asfaltových cest : </t>
  </si>
  <si>
    <t>chodník u řeky - maltová část : 0,5*354</t>
  </si>
  <si>
    <t>chodník pod terasami mlatová část : 0,5*335</t>
  </si>
  <si>
    <t>u asfaltové části vchodu do městského parku : 0,1*12</t>
  </si>
  <si>
    <t>181 30 Rozprostření a urovnání ornice v rovině</t>
  </si>
  <si>
    <t>s případným nutným přemístěním hromad nebo dočasných skládek na místo potřeby ze vzdálenosti do 30 m, v rovině nebo ve svahu do 1 : 5,</t>
  </si>
  <si>
    <t>181301101R00</t>
  </si>
  <si>
    <t>...v souvislé ploše do 500 m2, tloušťka vrstvy do 100 mm</t>
  </si>
  <si>
    <t>Dosyp upravené plochy zeleně mezi parkovištěm a stezkou (dle situace 394m2) : 394</t>
  </si>
  <si>
    <t>183 40-3 Obdělávání půdy</t>
  </si>
  <si>
    <t>183403113R00</t>
  </si>
  <si>
    <t>Obdělání půdy frézováním v rovině</t>
  </si>
  <si>
    <t>183403153R00</t>
  </si>
  <si>
    <t>Obdělání půdy hrabáním, v rovině</t>
  </si>
  <si>
    <t>183403161R00</t>
  </si>
  <si>
    <t>Obdělání půdy válením, v rovině</t>
  </si>
  <si>
    <t>184 80-21 Chemické odplevelení půdy před založením kultury</t>
  </si>
  <si>
    <t>Chemické odplevelení půdy před založením kultury nebo trávníku nebo zpevněných ploch o výměře jednotlivě přes 20 m2</t>
  </si>
  <si>
    <t>184802111R00</t>
  </si>
  <si>
    <t>Chem. odplevelení před založ. postřikem, v rovině</t>
  </si>
  <si>
    <t>osetí upravené plochy zeleně mezi parkovištěm a stezkou (dle situace 394m2) : 394*2</t>
  </si>
  <si>
    <t>chodník u řeky - maltová část : 0,5*354*2</t>
  </si>
  <si>
    <t>chodník pod terasami mlatová část : 0,5*335*2</t>
  </si>
  <si>
    <t>u asfaltové části vchodu do městského parku : 0,1*12*2</t>
  </si>
  <si>
    <t>185 80-21 Hnojení</t>
  </si>
  <si>
    <t>Hnojení půdy nebo trávníku s rozprostřením nebo s rozdělením hnojiva</t>
  </si>
  <si>
    <t>185802113R00</t>
  </si>
  <si>
    <t>Hnojení umělým hnojivem v rovině</t>
  </si>
  <si>
    <t>1479,4*0,0001</t>
  </si>
  <si>
    <t>212 79 Montáž trativodů z flexibilních trubek</t>
  </si>
  <si>
    <t>se zřízením štěrkopískového lože pod trubky a s jejich obsypem v průměrném celkovém množství do 0,15 m3/m,</t>
  </si>
  <si>
    <t>212792112R00</t>
  </si>
  <si>
    <t>...jakékoliv DN</t>
  </si>
  <si>
    <t>827-1</t>
  </si>
  <si>
    <t>pro provětrání kořenů stromů pod chodníkem : 200,26*2</t>
  </si>
  <si>
    <t>přsávání vzduchu po cca 5 m : 40*3</t>
  </si>
  <si>
    <t>181 - 01</t>
  </si>
  <si>
    <t>Ochrana stávajících kořenů stromů geotextilií kořeny ve výkopech</t>
  </si>
  <si>
    <t>ochrana kořenů v trase in-line dráhy - odhad : 250</t>
  </si>
  <si>
    <t>00572400R</t>
  </si>
  <si>
    <t>směs travní parková, pro běžnou zátěž</t>
  </si>
  <si>
    <t>kg</t>
  </si>
  <si>
    <t>SPCM</t>
  </si>
  <si>
    <t>739,7*0,05</t>
  </si>
  <si>
    <t>10364200R</t>
  </si>
  <si>
    <t>ornice pro pozemkové úpravy</t>
  </si>
  <si>
    <t>Dosyp upravené plochy zeleně mezi parkovištěm a stezkou (dle situace 394m2) : 394*0,1</t>
  </si>
  <si>
    <t>odpočet ornice uložené na deponii : -31,8</t>
  </si>
  <si>
    <t>25191155R</t>
  </si>
  <si>
    <t>hnojivo bezchloridové</t>
  </si>
  <si>
    <t>25234000.AR</t>
  </si>
  <si>
    <t>herbicid totální; účinná látka izopropylaminová sůl glyphosatu; hubení vytrvalých plevelů</t>
  </si>
  <si>
    <t>l</t>
  </si>
  <si>
    <t>1479,4*0,01</t>
  </si>
  <si>
    <t>28611233R</t>
  </si>
  <si>
    <t>trubka plastová drenážní PVC-U; ohebná; korugovaná; perforovaná po celém obvodu; DN 100,0 mm</t>
  </si>
  <si>
    <t>520,52*1,05</t>
  </si>
  <si>
    <t>998 23-13 Přesun hmot pro krajinářské a sadovnické úpravy</t>
  </si>
  <si>
    <t>998231311R00</t>
  </si>
  <si>
    <t>Přesun hmot pro sadovnické a krajin. úpravy do 5km</t>
  </si>
  <si>
    <t xml:space="preserve">20,21,22,23,24,25,26, : </t>
  </si>
  <si>
    <t>Součet: : 128.30042</t>
  </si>
  <si>
    <t>451 31 Podkladní vrstva pod dlažbu z betonu</t>
  </si>
  <si>
    <t>prostého vodostavebního</t>
  </si>
  <si>
    <t>451313511R00</t>
  </si>
  <si>
    <t>Podklad betonový pod dlažbu tl. do 100 mm</t>
  </si>
  <si>
    <t>831-1</t>
  </si>
  <si>
    <t>plochy z kamenných odseků okolo lamp VO a energet. sloupků : 0,3*0,3*3,14*11</t>
  </si>
  <si>
    <t>457 62 Plášťové těsnění z vodostavebního asfaltobetonu</t>
  </si>
  <si>
    <t>457621411R00</t>
  </si>
  <si>
    <t>Těsnění z asfaltobet. úprava spár zálivkou 1 kg/m</t>
  </si>
  <si>
    <t>832-1</t>
  </si>
  <si>
    <t>Řezání asfaltového povrchu - zaříznutí spar (na ZÚ, asf. plocha před mostem) : 46,5</t>
  </si>
  <si>
    <t>564231111R00</t>
  </si>
  <si>
    <t>564251111R00</t>
  </si>
  <si>
    <t>...tloušťka po zhutnění 150 mm</t>
  </si>
  <si>
    <t>564841112R00</t>
  </si>
  <si>
    <t>...tloušťka po zhutnění 130 mm</t>
  </si>
  <si>
    <t>Asfaltová plocha na ZÚ (plocha celkem 41m2) : 48</t>
  </si>
  <si>
    <t>569 2 Zpevnění krajnic nebo komunikací pro pěší štěrkopískem</t>
  </si>
  <si>
    <t>569231111R00</t>
  </si>
  <si>
    <t xml:space="preserve">u dlažby z kamenných odseků dosypání : </t>
  </si>
  <si>
    <t>asfaltová plocha u vchodu do městského parku : 28*0,3</t>
  </si>
  <si>
    <t>chodník u řeky - maltová část : 354*0,3</t>
  </si>
  <si>
    <t>chodník pod terasami mlatová část : 335*0,3</t>
  </si>
  <si>
    <t>569251111R00</t>
  </si>
  <si>
    <t>569 5 Zpevnění krajnic nebo komunikací pro pěší zeminou</t>
  </si>
  <si>
    <t>569531111R00</t>
  </si>
  <si>
    <t>573 2 Postřik živičný spojovací bez posypu kamenivem</t>
  </si>
  <si>
    <t>573211111R00</t>
  </si>
  <si>
    <t>...z asfaltu silničního, v množství od 0,5 do 0,7 kg/m2</t>
  </si>
  <si>
    <t>Asfaltová plocha km 0,17580 - 0,19570 plocha mezi obrubou : 29</t>
  </si>
  <si>
    <t>577 11 Beton asfaltový z modifikovaného asfaltu</t>
  </si>
  <si>
    <t>577112114RT3</t>
  </si>
  <si>
    <t>...v pruhu šířky do 3 m, ACO 11 S , tloušťky 50 mm, plochy do 200 m2</t>
  </si>
  <si>
    <t>577114114RT3</t>
  </si>
  <si>
    <t>...v pruhu šířky do 3 m, ACL 16 S , tloušťky 50 mm, plochy do 200 m2</t>
  </si>
  <si>
    <t>591241111R00</t>
  </si>
  <si>
    <t>...drobných z kamene, do lože z cementové malty tloušťky 50 mm</t>
  </si>
  <si>
    <t>chodník u řeky - maltová část : 354</t>
  </si>
  <si>
    <t>chodník u řeky - asfaltová část : 44</t>
  </si>
  <si>
    <t>chodník pod terasami mlatová část : 335</t>
  </si>
  <si>
    <t>918101115R00</t>
  </si>
  <si>
    <t>Lože pod obrubníky nebo obruby dlažeb z C 25/25 XF3</t>
  </si>
  <si>
    <t>chodník u řeky - mlatová část : 354*0,25*0,2</t>
  </si>
  <si>
    <t>chodník u řeky - asfaltová část : 44*0,25*0,2</t>
  </si>
  <si>
    <t>chodník pod terasami mlatová část : 335*0,2*0,2</t>
  </si>
  <si>
    <t xml:space="preserve">u dlažby z kamenných odseků dosypání - strana u řeky : </t>
  </si>
  <si>
    <t>chodník u řeky - maltová část : 0,5*354*0,1</t>
  </si>
  <si>
    <t>chodník pod terasami mlatová část : 0,5*335*0,1</t>
  </si>
  <si>
    <t>u asfaltové části vchodu do městského parku : 0,1*12*0,1</t>
  </si>
  <si>
    <t>58380129R</t>
  </si>
  <si>
    <t>kostka dlažební materiálová skupina I/2 (žula); 10/12 cm</t>
  </si>
  <si>
    <t>plochy z kamenných odseků okolo lamp VO a energet. sloupků : 0,3*0,3*3,14*11*1,05/4</t>
  </si>
  <si>
    <t>chodník u řeky - maltová část : 354*1,05/4</t>
  </si>
  <si>
    <t>chodník u řeky - asfaltová část : 44*1,05/4</t>
  </si>
  <si>
    <t>chodník pod terasami mlatová část : 335*1,05/4</t>
  </si>
  <si>
    <t xml:space="preserve">28,29,30,31,32,33,34,35,36,38,39,40,41,42,43,44,45,46, : </t>
  </si>
  <si>
    <t>Součet: : 973.61469</t>
  </si>
  <si>
    <t>91</t>
  </si>
  <si>
    <t>Doplňující práce na komunikaci</t>
  </si>
  <si>
    <t>919 73-5 Řezání stávajících krytů nebo podkladů</t>
  </si>
  <si>
    <t>včetně spotřeby vody</t>
  </si>
  <si>
    <t>919735113R00</t>
  </si>
  <si>
    <t>...živičných, hloubky přes 100 do 150 mm</t>
  </si>
  <si>
    <t>767-02</t>
  </si>
  <si>
    <t>Odstranění stávajícího zábradlí včetně likvidace šrotu</t>
  </si>
  <si>
    <t>komunikace u parkoviště : 49</t>
  </si>
  <si>
    <t>767 -01</t>
  </si>
  <si>
    <t>D+M ocelové zábradlí kmunikace v. 1100mm kovářský zpracované vč. povrch úpravy</t>
  </si>
  <si>
    <t>komunikace u parkoviště : 136</t>
  </si>
  <si>
    <t xml:space="preserve">50, : </t>
  </si>
  <si>
    <t>Součet: : 6.80000</t>
  </si>
  <si>
    <t>M46</t>
  </si>
  <si>
    <t>Zemní práce při montážích</t>
  </si>
  <si>
    <t>460 03-010 Vytrhání obrub stojatých</t>
  </si>
  <si>
    <t>Odkop zeminy podél obrubníků, uvolnění obrubníků z lože a jejich uložení do vzdálenosti 3 m, rozebrání lože s odhozením nebo naložením na dopravní prostředek.</t>
  </si>
  <si>
    <t>460030102R00</t>
  </si>
  <si>
    <t>Vytrhání obrubníků, lože MC, stojatých</t>
  </si>
  <si>
    <t xml:space="preserve">Mlatová plocha km 0,20570-0,36214 : </t>
  </si>
  <si>
    <t>Odstanění stávajících bet. záhonových obrubníků vč. bet.lože : 160</t>
  </si>
  <si>
    <t xml:space="preserve">1,2,3,49, : </t>
  </si>
  <si>
    <t>Součet: : 11.43040</t>
  </si>
  <si>
    <t>...Poplatek za skládku stavební suti</t>
  </si>
  <si>
    <t>...Odvoz suti a vybour. hmot na skládku do 1 km</t>
  </si>
  <si>
    <t>...Příplatek k odvozu za každý další 1 km</t>
  </si>
  <si>
    <t>Sadové úpravy jižních teras - terasa č.1</t>
  </si>
  <si>
    <t>trávníky : 10*6,6+12*5+8*2,4</t>
  </si>
  <si>
    <t>22*3,2+18*3</t>
  </si>
  <si>
    <t>13,5*2,2+34*2,7+10*3</t>
  </si>
  <si>
    <t>181301111R00</t>
  </si>
  <si>
    <t>...v souvislé ploše přes 500 m2, tloušťka vrstvy do 100 mm</t>
  </si>
  <si>
    <t>trávníky : (10*6,6+12*5+8*2,4)*2</t>
  </si>
  <si>
    <t>(22*3,2+18*3)*2</t>
  </si>
  <si>
    <t>(13,5*2,2+34*2,7+10*3)*2</t>
  </si>
  <si>
    <t>185802133R00</t>
  </si>
  <si>
    <t>Hnojení umělým hnojivem na svahu 1:1</t>
  </si>
  <si>
    <t>trávníky : (10*6,6+12*5+8*2,4)/25</t>
  </si>
  <si>
    <t>(22*3,2+18*3)/25</t>
  </si>
  <si>
    <t>(13,5*2,2+34*2,7+10*3)/25</t>
  </si>
  <si>
    <t>25191158R</t>
  </si>
  <si>
    <t>hnojivo dusíkaté</t>
  </si>
  <si>
    <t>Kg</t>
  </si>
  <si>
    <t xml:space="preserve">8,9,10, : </t>
  </si>
  <si>
    <t>Součet: : 0.02611</t>
  </si>
  <si>
    <t>Elektroinstalace</t>
  </si>
  <si>
    <t>ROZVADĚČ ER+RVO "MOST" č. výkresu VO3</t>
  </si>
  <si>
    <t>211000001</t>
  </si>
  <si>
    <t>Označovací lišta</t>
  </si>
  <si>
    <t>ks</t>
  </si>
  <si>
    <t>211000002</t>
  </si>
  <si>
    <t>Zákryt z plechu</t>
  </si>
  <si>
    <t>211000003</t>
  </si>
  <si>
    <t>Obal na výkresy</t>
  </si>
  <si>
    <t>211000004</t>
  </si>
  <si>
    <t>Odlišný nátěr skříně</t>
  </si>
  <si>
    <t>211000005</t>
  </si>
  <si>
    <t>Popisný štítek</t>
  </si>
  <si>
    <t>211000006</t>
  </si>
  <si>
    <t>Přípojka jednožilovým vodičem Cu do 10 mm2</t>
  </si>
  <si>
    <t>211000007</t>
  </si>
  <si>
    <t>Jistič jednofázový B2/1      10kA</t>
  </si>
  <si>
    <t>211000008</t>
  </si>
  <si>
    <t>Jistič třífázový B20/3         10kA</t>
  </si>
  <si>
    <t>211000009</t>
  </si>
  <si>
    <t>Jistič třífázový B50/3         25kA</t>
  </si>
  <si>
    <t>211000010</t>
  </si>
  <si>
    <t>Proudový chránič 4pól. , 40A, 30mA</t>
  </si>
  <si>
    <t>211000011</t>
  </si>
  <si>
    <t>Stykač 63A   4zap.</t>
  </si>
  <si>
    <t>211000012</t>
  </si>
  <si>
    <t>Přepínač 1-0-2</t>
  </si>
  <si>
    <t>211000013</t>
  </si>
  <si>
    <t>Spínací hodiny digitální denní i týden 16A  1přep.</t>
  </si>
  <si>
    <t>211000014</t>
  </si>
  <si>
    <t>Svorka řadová, slaněný vodič 6,  tuhý 10</t>
  </si>
  <si>
    <t>211000015</t>
  </si>
  <si>
    <t>Svorka řadová, slaněný vodič 10, tuhý 16</t>
  </si>
  <si>
    <t>211000016</t>
  </si>
  <si>
    <t>Svorkovnice pro stoup.vedení (Cu 70, Al 95 , odboč. Cu, Al 16)</t>
  </si>
  <si>
    <t>211000017</t>
  </si>
  <si>
    <t>Skříň pod omítku OCEP š.1200 x v.750 mm komplet</t>
  </si>
  <si>
    <t>211000018</t>
  </si>
  <si>
    <t>Montážní místo pro elektroměr</t>
  </si>
  <si>
    <t>211000019</t>
  </si>
  <si>
    <t>Montážní místo pro přijímač HDO</t>
  </si>
  <si>
    <t>211000020</t>
  </si>
  <si>
    <t>Propojovací lišta třífázová, 63A</t>
  </si>
  <si>
    <t>mod</t>
  </si>
  <si>
    <t>211000021</t>
  </si>
  <si>
    <t>Výstražná tabulka</t>
  </si>
  <si>
    <t>ROZVADĚČ R-VO1 č. výkresu VO4</t>
  </si>
  <si>
    <t>212000001</t>
  </si>
  <si>
    <t>212000002</t>
  </si>
  <si>
    <t>212000003</t>
  </si>
  <si>
    <t>Vypínač 3 pólový 40A</t>
  </si>
  <si>
    <t>212000004</t>
  </si>
  <si>
    <t>Jistič jednofázový B2/1               10kA</t>
  </si>
  <si>
    <t>212000005</t>
  </si>
  <si>
    <t>Jistič jednofázový B6/1               10kA</t>
  </si>
  <si>
    <t>212000006</t>
  </si>
  <si>
    <t>Stykač 40A   4zap.</t>
  </si>
  <si>
    <t>212000007</t>
  </si>
  <si>
    <t>Sběrnice 14 pól. N  (PE/PEN)</t>
  </si>
  <si>
    <t>212000008</t>
  </si>
  <si>
    <t>Převlečný kryt 220x180x79mm</t>
  </si>
  <si>
    <t>212000009</t>
  </si>
  <si>
    <t>212000010</t>
  </si>
  <si>
    <t>ROZVADĚČ R-VO2 č. výkresu VO5</t>
  </si>
  <si>
    <t>213000001</t>
  </si>
  <si>
    <t>213000002</t>
  </si>
  <si>
    <t>213000003</t>
  </si>
  <si>
    <t>213000004</t>
  </si>
  <si>
    <t>213000005</t>
  </si>
  <si>
    <t>213000006</t>
  </si>
  <si>
    <t>213000007</t>
  </si>
  <si>
    <t>213000008</t>
  </si>
  <si>
    <t>Převlečný kryt 150x180x79mm</t>
  </si>
  <si>
    <t>213000009</t>
  </si>
  <si>
    <t>213000010</t>
  </si>
  <si>
    <t>ROZVADĚČ R-VO3 č. výkresu VO6</t>
  </si>
  <si>
    <t>214000001</t>
  </si>
  <si>
    <t>214000002</t>
  </si>
  <si>
    <t>214000003</t>
  </si>
  <si>
    <t>214000004</t>
  </si>
  <si>
    <t>Zásuvka na DIN lištu 230V</t>
  </si>
  <si>
    <t>214000005</t>
  </si>
  <si>
    <t>214000006</t>
  </si>
  <si>
    <t>214000007</t>
  </si>
  <si>
    <t>Proudový chránič s nadproud. ochranou 16A, 003mA</t>
  </si>
  <si>
    <t>214000008</t>
  </si>
  <si>
    <t>214000009</t>
  </si>
  <si>
    <t>214000010</t>
  </si>
  <si>
    <t>214000011</t>
  </si>
  <si>
    <t>214000012</t>
  </si>
  <si>
    <t>ZEMNÍ PRÁCE č. výkresu VO2</t>
  </si>
  <si>
    <t>215000001</t>
  </si>
  <si>
    <t>Vytýčení trasy kabelového vedení v zastavěném prostoru</t>
  </si>
  <si>
    <t>km</t>
  </si>
  <si>
    <t>215000002</t>
  </si>
  <si>
    <t>Sejmutí drnu</t>
  </si>
  <si>
    <t>215000003</t>
  </si>
  <si>
    <t>Bourání živičných povrchů tl.do 10cm</t>
  </si>
  <si>
    <t>215000004</t>
  </si>
  <si>
    <t>Řezání spáry v asfaltu nebo betonu tl. do 10cm</t>
  </si>
  <si>
    <t>215000005</t>
  </si>
  <si>
    <t>Jáma pro stožár veřejného osvětlení, ruční výkop, zemina tř. 4</t>
  </si>
  <si>
    <t>215000006</t>
  </si>
  <si>
    <t>Pouzdrový základ pro stožár veřejného osvětlení mimo osu trasy kabelu</t>
  </si>
  <si>
    <t>215000007</t>
  </si>
  <si>
    <t>Betonový základ do bednění</t>
  </si>
  <si>
    <t>215000008</t>
  </si>
  <si>
    <t>Výkop rýhy 35 / 50 cm, zemina tř. 4</t>
  </si>
  <si>
    <t>215000009</t>
  </si>
  <si>
    <t>Výkop rýhy 35 / 80 cm, zemina tř. 4</t>
  </si>
  <si>
    <t>215000010</t>
  </si>
  <si>
    <t>Zděný pilíř pro kabelovou skříň SR3, 4 + ER  (příp. kabel. skříň + 2x ER)</t>
  </si>
  <si>
    <t>215000011</t>
  </si>
  <si>
    <t>Zřízení kabelového lože z písku, 10 cm nad kabel, bez zakrytí kabelu</t>
  </si>
  <si>
    <t>215000012</t>
  </si>
  <si>
    <t>Zakrytí kabelu výstražnou fólií š. 33 cm</t>
  </si>
  <si>
    <t>215000013</t>
  </si>
  <si>
    <t>Zához rýhy 35 / 50 cm , zemina tř. 4</t>
  </si>
  <si>
    <t>215000014</t>
  </si>
  <si>
    <t>Zához rýhy 35 / 80 cm , zemina tř. 4</t>
  </si>
  <si>
    <t>215000015</t>
  </si>
  <si>
    <t>Odvoz zeminy na skládku do 1 km</t>
  </si>
  <si>
    <t>215000016</t>
  </si>
  <si>
    <t>Příplatek za odvoz zeminy na skládku za další km do 10 km</t>
  </si>
  <si>
    <t>215000017</t>
  </si>
  <si>
    <t>Hutnění zeminy</t>
  </si>
  <si>
    <t>215000018</t>
  </si>
  <si>
    <t>Provizorní úprava terénu - zemina tř. 4</t>
  </si>
  <si>
    <t>215000019</t>
  </si>
  <si>
    <t>Podkladová vrstva z makadamu tl. 20 cm</t>
  </si>
  <si>
    <t>215000020</t>
  </si>
  <si>
    <t>Vozovka z betonu 15 cm</t>
  </si>
  <si>
    <t>215000021</t>
  </si>
  <si>
    <t>Průraz ve zdi z betonu nebo kamene tl. 60 cm, plocha do 0.25 m2</t>
  </si>
  <si>
    <t>Kabelový rozvod  č. výkresu VO2</t>
  </si>
  <si>
    <t>210000001</t>
  </si>
  <si>
    <t>Trubka PVC 25mm, 750N, dodávka a montáž</t>
  </si>
  <si>
    <t>210000002</t>
  </si>
  <si>
    <t>Trubka PVC 40mm, 750N, dodávka a montáž</t>
  </si>
  <si>
    <t>210000003</t>
  </si>
  <si>
    <t>Kabel CYKY 3Cx1.5, dodávka a montáž</t>
  </si>
  <si>
    <t>210000004</t>
  </si>
  <si>
    <t>Kabel CYKY 3Cx2.5, dodávka a montáž</t>
  </si>
  <si>
    <t>210000005</t>
  </si>
  <si>
    <t>Kabel CYKY 4Bx10, dodávka a montáž</t>
  </si>
  <si>
    <t>210000006</t>
  </si>
  <si>
    <t>Kabel CYKY 4Bx16, dodávka a montáž</t>
  </si>
  <si>
    <t>210000007</t>
  </si>
  <si>
    <t>Kabel AYKY 4Bx50, dodávka a montáž</t>
  </si>
  <si>
    <t>210000008</t>
  </si>
  <si>
    <t>Štítek označovací kabel, dodávka a montáž</t>
  </si>
  <si>
    <t>210000009</t>
  </si>
  <si>
    <t>Ukončení vodičů do D 16 mm2 - na svorkovnici</t>
  </si>
  <si>
    <t>210000010</t>
  </si>
  <si>
    <t>Ukončení celoplast. kabelů zákl./pás.do 5x4 mm2</t>
  </si>
  <si>
    <t>210000011</t>
  </si>
  <si>
    <t>Ukončení celoplast. kabelů zákl./pás.do 4x10 mm2</t>
  </si>
  <si>
    <t>210000012</t>
  </si>
  <si>
    <t>Ukončení celoplast. kabelů zákl./pás.do 4x25 mm2</t>
  </si>
  <si>
    <t>210000013</t>
  </si>
  <si>
    <t>Ukončení celoplast. kabelů zákl./pás.do 4x50 mm2</t>
  </si>
  <si>
    <t>210000014</t>
  </si>
  <si>
    <t>Pojistková patrona nožová PN 1 do 250A, dodávka a montáž</t>
  </si>
  <si>
    <t>210000015</t>
  </si>
  <si>
    <t>Montáž rozvaděče plast. do 20 kg</t>
  </si>
  <si>
    <t>210000016</t>
  </si>
  <si>
    <t>Montáž rozvaděče OCEP do 200 kg</t>
  </si>
  <si>
    <t>210000017</t>
  </si>
  <si>
    <t>Montáž kabelové skříně SP (SS)</t>
  </si>
  <si>
    <t>210000018</t>
  </si>
  <si>
    <t>Kabelová skříň s dveřmi z ocel. plechu     š.320 x v.640 x hl. 250mm, dodávka a montáž</t>
  </si>
  <si>
    <t>210000019</t>
  </si>
  <si>
    <t>Drát uzemňovací FeZn 8 mm, dodávka a montáž</t>
  </si>
  <si>
    <t>210000020</t>
  </si>
  <si>
    <t>Drát uzemňovací FeZn 10 mm, dodávka a montáž</t>
  </si>
  <si>
    <t>210000021</t>
  </si>
  <si>
    <t>Svorka hromosvodní SP1, dodávka a montáž</t>
  </si>
  <si>
    <t>210000022</t>
  </si>
  <si>
    <t>Svorka zemnící pásek - drát  SR03, dodávka a montáž</t>
  </si>
  <si>
    <t>210000023</t>
  </si>
  <si>
    <t>Svítidlo 70W měděné sloupové na ocelovém sloupu v.5m (VO-A, č. E.1.), dodávka a montáž</t>
  </si>
  <si>
    <t>210000024</t>
  </si>
  <si>
    <t>Svítidlo 60W nástěnné na výložníku  (VO-B, č. E.2.), dodávka a montáž</t>
  </si>
  <si>
    <t>210000025</t>
  </si>
  <si>
    <t>Výbojka HQL  70W, dodávka a montáž</t>
  </si>
  <si>
    <t>210000026</t>
  </si>
  <si>
    <t>Halogenová žárovka 46W, dodávka a montáž</t>
  </si>
  <si>
    <t>210000027</t>
  </si>
  <si>
    <t>Svorkovnice stožárová IP43, dodávka a montáž</t>
  </si>
  <si>
    <t>210000028</t>
  </si>
  <si>
    <t>Pojistková patrona E27  6A, dodávka a montáž</t>
  </si>
  <si>
    <t>210000029</t>
  </si>
  <si>
    <t>Kabelová spojka do 10mm2, dodávka a montáž</t>
  </si>
  <si>
    <t>210000030</t>
  </si>
  <si>
    <t>Montáž napájecího bodu v.o. - přípojk.skříň, elektroměr.modul, vývod.díl</t>
  </si>
  <si>
    <t>210000031</t>
  </si>
  <si>
    <t>Montáž energetického sloupku</t>
  </si>
  <si>
    <t>210000032</t>
  </si>
  <si>
    <t>Energetický sloupek - 2x zásuvka 230V, 1x zásuvka 400V/16A  (kniha standardů č. E.3.)</t>
  </si>
  <si>
    <t>210000033</t>
  </si>
  <si>
    <t>Vypnutí vedení, zajištění, opětné zapnutí</t>
  </si>
  <si>
    <t>9 Hodinové zúčtovací sazby</t>
  </si>
  <si>
    <t>905      R01</t>
  </si>
  <si>
    <t>Hzs-revize provoz.souboru a st.obj., výchozí revize</t>
  </si>
  <si>
    <t>Prav.M</t>
  </si>
  <si>
    <t>909      R00</t>
  </si>
  <si>
    <t>Hzs-nezmeritelne stavebni prace, demontáž</t>
  </si>
  <si>
    <t>220-01</t>
  </si>
  <si>
    <t>Materiál podružný 3%  (z pol. materiál)</t>
  </si>
  <si>
    <t>%</t>
  </si>
  <si>
    <t>220-02</t>
  </si>
  <si>
    <t>Dopravné 6% (z položek celkem)</t>
  </si>
  <si>
    <t>výkres 02 : 50*1,5*0,2+1,5*0,2+2*50*0,3*0,2</t>
  </si>
  <si>
    <t>122 12-22 Odkopávky a prokopávky pro silnice</t>
  </si>
  <si>
    <t>s přemístěním výkopku v příčných profilech na vzdálenost do 15 m nebo s naložením na dopravní prostředek.</t>
  </si>
  <si>
    <t>122 12-222 v horninách 1 a 2</t>
  </si>
  <si>
    <t>122102201R00</t>
  </si>
  <si>
    <t>...do 100 m3</t>
  </si>
  <si>
    <t>výkres 02 : 50*1,5*0,15+1,5*0,15</t>
  </si>
  <si>
    <t>výkres č.02 : 2*50*0,3</t>
  </si>
  <si>
    <t>výkres 02 : 50*1,5+1,5</t>
  </si>
  <si>
    <t>181301105R00</t>
  </si>
  <si>
    <t>...v souvislé ploše do 500 m2, tloušťka vrstvy přes 250 do 300 mm</t>
  </si>
  <si>
    <t>30*2</t>
  </si>
  <si>
    <t>30*0,05</t>
  </si>
  <si>
    <t>60*0,001</t>
  </si>
  <si>
    <t xml:space="preserve">10,11, : </t>
  </si>
  <si>
    <t>Součet: : 0.00156</t>
  </si>
  <si>
    <t>564831111R00</t>
  </si>
  <si>
    <t>výkres č.02 : 50*1,5+1,5</t>
  </si>
  <si>
    <t>...Podklad z mechanicky zpevněného kameniva tl. 10 cm</t>
  </si>
  <si>
    <t>594 - 01</t>
  </si>
  <si>
    <t>Dlažba z lomového kamene,lože ze zeminy do 5 cm vč. dodávky materiálu - hnědý porfyr, šlapáková cestička š.60-75 cm</t>
  </si>
  <si>
    <t>výkres č.02 : 16,25</t>
  </si>
  <si>
    <t xml:space="preserve">13,14,15,16, : </t>
  </si>
  <si>
    <t>Součet: : 49.28671</t>
  </si>
  <si>
    <t>916 5 Osazení záhonového obrubníku betonového</t>
  </si>
  <si>
    <t>se zřízením lože z betonu prostého B 12,5 tl. 5 až 10 cm se zalitím a zatřením spár cementovou maltou</t>
  </si>
  <si>
    <t>916561111R00</t>
  </si>
  <si>
    <t>...do lože z betonu prostého C 12/15, s boční opěrou z betonu prostého</t>
  </si>
  <si>
    <t>výkres č.02 : 101,5</t>
  </si>
  <si>
    <t>59217512R</t>
  </si>
  <si>
    <t>obrubník parkový materiál beton; l = 500 mm; š = 200 mm; h = 50,0 mm; barva šedá</t>
  </si>
  <si>
    <t>výkres č.02 : 101,5*2*1,05</t>
  </si>
  <si>
    <t>998 22-3 Přesun hmot pozemních komunikací, kryt dlážděný</t>
  </si>
  <si>
    <t>vodorovně do 200 m</t>
  </si>
  <si>
    <t>998223011R00</t>
  </si>
  <si>
    <t>...jakékoliv délky objektu</t>
  </si>
  <si>
    <t xml:space="preserve">18,19, : </t>
  </si>
  <si>
    <t>Součet: : 13.73397</t>
  </si>
  <si>
    <t>766</t>
  </si>
  <si>
    <t>Konstrukce truhlářské</t>
  </si>
  <si>
    <t>766 - 01</t>
  </si>
  <si>
    <t>Drobné doplňkové konstrukce dřevěné - lavička dle specifikace včetně dodání a osazení</t>
  </si>
  <si>
    <t>4</t>
  </si>
  <si>
    <t>766 - 02</t>
  </si>
  <si>
    <t>Drobné doplňkové konstrukce dřevěné - kruhová lavička dle specifikace včetně dodání a osazení</t>
  </si>
  <si>
    <t>998 76-6 Přesun hmot pro konstrukce truhlářské</t>
  </si>
  <si>
    <t>998766101R00</t>
  </si>
  <si>
    <t>800-766</t>
  </si>
  <si>
    <t xml:space="preserve">21,22, : </t>
  </si>
  <si>
    <t>Součet: : 0.12000</t>
  </si>
  <si>
    <t>Dešťová kanalizace</t>
  </si>
  <si>
    <t>...Odkopávky pro silnice v hor. 2 do 100 m3</t>
  </si>
  <si>
    <t xml:space="preserve">výkres č.02 : </t>
  </si>
  <si>
    <t>obrubníky z odseků : 156*0,3*0,37</t>
  </si>
  <si>
    <t>mlatová komunikace : 380,1*0,37</t>
  </si>
  <si>
    <t>zadlážděné plochy z kamenných odseků : 34*0,6*0,37</t>
  </si>
  <si>
    <t>1,4*5,4/2*0,37</t>
  </si>
  <si>
    <t>16,8*0,95*0,37</t>
  </si>
  <si>
    <t>10,6*0,8*0,37</t>
  </si>
  <si>
    <t>38*1,6*0,37</t>
  </si>
  <si>
    <t>...Vodorovné přemístění výkopku z hor.1-4 do 5000 m</t>
  </si>
  <si>
    <t>...Nakládání výkopku z hor.1-4 v množství nad 100 m3</t>
  </si>
  <si>
    <t>...Úprava pláně v zářezech v hor. 1-4, se zhutněním</t>
  </si>
  <si>
    <t>obrubníky z odseků : 156*0,3</t>
  </si>
  <si>
    <t>mlatová komunikace : 380,1</t>
  </si>
  <si>
    <t>zadlážděné plochy z kamenných odseků : 34*0,6</t>
  </si>
  <si>
    <t>1,4*5,4/2</t>
  </si>
  <si>
    <t>16,8*0,95</t>
  </si>
  <si>
    <t>10,6*0,8</t>
  </si>
  <si>
    <t>38*1,6</t>
  </si>
  <si>
    <t>198,4384*1,8</t>
  </si>
  <si>
    <t>46,8*2</t>
  </si>
  <si>
    <t>Směs travní parková I. běžná zátěž PROFI</t>
  </si>
  <si>
    <t>46,8*0,05</t>
  </si>
  <si>
    <t>Ornice pro pozemkové úpravy</t>
  </si>
  <si>
    <t>46,8*0,3</t>
  </si>
  <si>
    <t>ROUNDUP BIAKTIV herbicid totální bal. po 1 litru</t>
  </si>
  <si>
    <t>93,6*0,001</t>
  </si>
  <si>
    <t xml:space="preserve">13,14,15, : </t>
  </si>
  <si>
    <t>Součet: : 23.44923</t>
  </si>
  <si>
    <t>...Podklad ze štěrkopísku po zhutnění tloušťky 10 cm</t>
  </si>
  <si>
    <t>mlatová cesta : 380,01</t>
  </si>
  <si>
    <t>...Podklad ze štěrkodrti po zhutnění tloušťky 20 cm</t>
  </si>
  <si>
    <t>...Zpevnění krajnic,štěrkopísek/kamen.těžené tl.10 cm</t>
  </si>
  <si>
    <t>156*0,3</t>
  </si>
  <si>
    <t>...Zpevnění krajnic,štěrkopísek/kamen.těžené tl.15 cm</t>
  </si>
  <si>
    <t>...Zpevnění krajnic prohozenou zeminou tl. 10 cm</t>
  </si>
  <si>
    <t>156*0,5</t>
  </si>
  <si>
    <t>...Kladení dlažby drobné kostky, lože z MC tl. 5 cm</t>
  </si>
  <si>
    <t>obrubníky z odseků : 156*0,3*0,25</t>
  </si>
  <si>
    <t>156*0,5*0,1</t>
  </si>
  <si>
    <t>Kamenné odseky. 1t=4,0m2</t>
  </si>
  <si>
    <t>zadlážděné plochy z kamenných odseků : 34*0,6*1,05/4</t>
  </si>
  <si>
    <t>1,4*5,4/2*1,05/4</t>
  </si>
  <si>
    <t>16,8*0,95*1,05/4</t>
  </si>
  <si>
    <t>10,6*0,8*1,05/4</t>
  </si>
  <si>
    <t>38*1,6*1,05/4</t>
  </si>
  <si>
    <t>obrubníky z odseků : 156*0,3*1,05/4</t>
  </si>
  <si>
    <t xml:space="preserve">17,18,19,20,21,22,24,25,26,27,28,29, : </t>
  </si>
  <si>
    <t>Součet: : 467.55115</t>
  </si>
  <si>
    <t>132201110R00</t>
  </si>
  <si>
    <t>...do 50 m3, v hornině 3, hloubení strojně</t>
  </si>
  <si>
    <t>7,5*0,8*1,2</t>
  </si>
  <si>
    <t>132 20-12 Hloubení rýh šířky do 200 cm v hornině 3</t>
  </si>
  <si>
    <t>Hloubení rýh šířka přes 60 do 200 cm 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</si>
  <si>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132201209R00</t>
  </si>
  <si>
    <t>Příplatek za lepivost - hloubení rýh 200cm v hor.3</t>
  </si>
  <si>
    <t>...Svislé přemístění výkopku z hor.1-4 do 2,5 m</t>
  </si>
  <si>
    <t>162701105R00</t>
  </si>
  <si>
    <t>...Vodorovné přemístění výkopku z hor.1-4 do 10000 m</t>
  </si>
  <si>
    <t>...Nakládání výkopku z hor.1-4 v množství do 100 m3</t>
  </si>
  <si>
    <t>...Uložení sypaniny na skl.-modelace na výšku přes 2m</t>
  </si>
  <si>
    <t>...Zásyp jam, rýh, šachet se zhutněním</t>
  </si>
  <si>
    <t>7,5*0,8*1</t>
  </si>
  <si>
    <t>175 10-11 Obsyp potrubí</t>
  </si>
  <si>
    <t>sypaninou z vhodných hornin tř. 1 - 4 nebo materiálem připraveným podél výkopu ve vzdálenosti do 3 m od jeho kraje, pro jakoukoliv hloubku výkopu a jakoukoliv míru zhutnění,</t>
  </si>
  <si>
    <t>175101101R00</t>
  </si>
  <si>
    <t>...Obsyp potrubí bez prohození sypaniny</t>
  </si>
  <si>
    <t>7,5*0,8*0,2</t>
  </si>
  <si>
    <t>199 Poplatky za skládku</t>
  </si>
  <si>
    <t>199000005R00</t>
  </si>
  <si>
    <t>...Poplatek za skládku zeminy 1- 4</t>
  </si>
  <si>
    <t>1,2*1,8</t>
  </si>
  <si>
    <t>58337333R</t>
  </si>
  <si>
    <t>Štěrkopísek frakce 0-32 A</t>
  </si>
  <si>
    <t>597 09 Odvodňovací liniový systém - žlaby</t>
  </si>
  <si>
    <t>597 09-23 z polymerbetonu, s ochranou hran pozinkovanou ocelí, světlá šířka 200 mm</t>
  </si>
  <si>
    <t>597092311R00</t>
  </si>
  <si>
    <t>...žlab osazený do betonového lože, zatížení A 15,B 125,C 250,D 400,E 600, délky 100 cm, šířky 23,5 cm, výšky 26,5-26,5 cm, -</t>
  </si>
  <si>
    <t>597092312R00</t>
  </si>
  <si>
    <t>...žlab osazený do betonového lože, zatížení A 15,B 125,C 250,D 400,E 600, délky 50 cm, šířky 23,5 cm, výšky 26,5-26,5 cm, -</t>
  </si>
  <si>
    <t>597092323R00</t>
  </si>
  <si>
    <t>...vpust osazená do betonového lože , zatížení A 15,B 125,C 250,D 400,E 600, délky 50 cm, šířky 23,5 cm, výšky 67 cm, DN 200</t>
  </si>
  <si>
    <t>597092331R00</t>
  </si>
  <si>
    <t>...čelo kombinované plné, zatížení A 15,B 125,C 250,D 400,E 600, -, -, -, -</t>
  </si>
  <si>
    <t>597092332R00</t>
  </si>
  <si>
    <t>...čelo pro přípojku DN 200, zatížení A 15,B 125,C 250,D 400,E 600, -, -, pro stavební výšku 0., -</t>
  </si>
  <si>
    <t>597092343R00</t>
  </si>
  <si>
    <t>...krycí rošt mřížkový pozink. ocel, zatížení C 250, délky 100 cm, šířky 22,3 cm, -, -</t>
  </si>
  <si>
    <t>8</t>
  </si>
  <si>
    <t>Trubní vedení</t>
  </si>
  <si>
    <t>871 3 Montáž potrubí z trub z plastů těsněných gumovým kroužkem</t>
  </si>
  <si>
    <t>v otevřeném výkopu ve sklonu do 20 %,</t>
  </si>
  <si>
    <t>871353121R00</t>
  </si>
  <si>
    <t>...Montáž trub z plastu, gumový kroužek, DN 200</t>
  </si>
  <si>
    <t>877 35-3 Montáž tvarovek na potrubí z trub z plastů těsněných gumovým kroužkem</t>
  </si>
  <si>
    <t>v otevřeném výkopu,</t>
  </si>
  <si>
    <t>877 35-31 odbočných</t>
  </si>
  <si>
    <t>877353121R00</t>
  </si>
  <si>
    <t>...Montáž tvarovek odboč. plast. gum. kroužek DN 200</t>
  </si>
  <si>
    <t>877 35-33 jednoosých</t>
  </si>
  <si>
    <t>877353123R00</t>
  </si>
  <si>
    <t>...Montáž tvarovek jednoos. plast. gum.kroužek DN 200</t>
  </si>
  <si>
    <t>892 5 Zkoušky těsnosti kanalizačního potrubí</t>
  </si>
  <si>
    <t>vodou nebo vzduchem,</t>
  </si>
  <si>
    <t>892 51 zkouška těsnosti kanalizačního potrubí vodou</t>
  </si>
  <si>
    <t>892581111R00</t>
  </si>
  <si>
    <t>...Zkouška těsnosti kanalizace DN do 300, vodou</t>
  </si>
  <si>
    <t>894 43 Osazení plastových šachet</t>
  </si>
  <si>
    <t>894432111R00</t>
  </si>
  <si>
    <t>...revizních průměr 315 mm</t>
  </si>
  <si>
    <t>899 10 Osazení poklopů litinových a ocelových</t>
  </si>
  <si>
    <t>899103111R00</t>
  </si>
  <si>
    <t>...Osazení poklopu s rámem do 150 kg</t>
  </si>
  <si>
    <t>286147918R</t>
  </si>
  <si>
    <t>trubka plastová kanalizační PP; hladká, s hrdlem; Sn 8 kN/m2; D = 200,0 mm; s = 6,20 mm; l = 500,0 mm</t>
  </si>
  <si>
    <t>286147920R</t>
  </si>
  <si>
    <t>trubka plastová kanalizační PP; hladká, s hrdlem; Sn 8 kN/m2; D = 200,0 mm; s = 6,20 mm; l = 2 000,0 mm</t>
  </si>
  <si>
    <t>286147922R</t>
  </si>
  <si>
    <t>Trubka kanalizační odolná PPKGEM 200x6,2x5000 mm</t>
  </si>
  <si>
    <t>28651667.AR</t>
  </si>
  <si>
    <t>Koleno kanalizační KGB 200/ 45° PVC</t>
  </si>
  <si>
    <t>28651759.AR</t>
  </si>
  <si>
    <t>Odbočka kanalizační KGEA 200/ 200/87° PVC</t>
  </si>
  <si>
    <t>28697110R</t>
  </si>
  <si>
    <t>dno šachetní levý přítok; PP; T4; DN = 356,0 mm; l = 612 mm; š = 540 mm; h = 340 mm; DN žlabu 200 mm</t>
  </si>
  <si>
    <t>286971400R</t>
  </si>
  <si>
    <t>trubka plastová kanalizační PVC-U; korugovaná; D = 353,0 mm; l = 2000,0 mm</t>
  </si>
  <si>
    <t>28697145R</t>
  </si>
  <si>
    <t>poklop kanalizační do šachtové roury; DN šachty 315 mm; PP; únosnost 1 500 kg; bez odvětrání</t>
  </si>
  <si>
    <t>5524- 01</t>
  </si>
  <si>
    <t xml:space="preserve">Mříž dešťová šedá litina DN400 12,5 t kruhová </t>
  </si>
  <si>
    <t>998 27-61 Přesun hmot pro trubní vedení z trub plastových nebo sklolaminátových</t>
  </si>
  <si>
    <t>vodovodu nebo kanalizace ražené nebo hloubené (827 1.1, 827 1.9, 827 2.1, 827 2.9), drobných objektů</t>
  </si>
  <si>
    <t>998276201R00</t>
  </si>
  <si>
    <t>...Přesun hmot, trub.vedení plast. obsypaná kamenivem</t>
  </si>
  <si>
    <t xml:space="preserve">10,11,12,13,14,15,16,17,18,19,22,23,24,25,26,27,28,29,30,31, : </t>
  </si>
  <si>
    <t>Součet: : 2.75345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</si>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</sst>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#,##0.00\ _K_č"/>
    <numFmt numFmtId="172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1" xfId="0" applyNumberFormat="1" applyBorder="1"/>
    <xf numFmtId="4" fontId="0" fillId="0" borderId="41" xfId="0" applyNumberFormat="1" applyBorder="1" applyAlignment="1"/>
    <xf numFmtId="4" fontId="0" fillId="0" borderId="41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171" fontId="15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4" xfId="0" applyNumberFormat="1" applyFont="1" applyBorder="1"/>
    <xf numFmtId="171" fontId="7" fillId="0" borderId="29" xfId="0" applyNumberFormat="1" applyFont="1" applyBorder="1"/>
    <xf numFmtId="0" fontId="7" fillId="4" borderId="45" xfId="0" applyFont="1" applyFill="1" applyBorder="1"/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171" fontId="7" fillId="4" borderId="49" xfId="0" applyNumberFormat="1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49" fontId="7" fillId="4" borderId="52" xfId="0" applyNumberFormat="1" applyFont="1" applyFill="1" applyBorder="1"/>
    <xf numFmtId="0" fontId="7" fillId="4" borderId="53" xfId="0" applyFont="1" applyFill="1" applyBorder="1"/>
    <xf numFmtId="171" fontId="7" fillId="4" borderId="54" xfId="0" applyNumberFormat="1" applyFont="1" applyFill="1" applyBorder="1"/>
    <xf numFmtId="0" fontId="0" fillId="4" borderId="17" xfId="0" applyFill="1" applyBorder="1" applyAlignment="1">
      <alignment vertical="top"/>
    </xf>
    <xf numFmtId="49" fontId="0" fillId="4" borderId="18" xfId="0" applyNumberFormat="1" applyFill="1" applyBorder="1" applyAlignment="1">
      <alignment vertical="top"/>
    </xf>
    <xf numFmtId="49" fontId="0" fillId="4" borderId="18" xfId="0" applyNumberFormat="1" applyFill="1" applyBorder="1" applyAlignment="1">
      <alignment vertical="top" shrinkToFit="1"/>
    </xf>
    <xf numFmtId="49" fontId="0" fillId="4" borderId="36" xfId="0" applyNumberFormat="1" applyFill="1" applyBorder="1" applyAlignment="1">
      <alignment vertical="top" shrinkToFit="1"/>
    </xf>
    <xf numFmtId="0" fontId="0" fillId="4" borderId="55" xfId="0" applyFill="1" applyBorder="1" applyAlignment="1">
      <alignment vertical="top"/>
    </xf>
    <xf numFmtId="0" fontId="0" fillId="4" borderId="56" xfId="0" applyFill="1" applyBorder="1" applyAlignment="1">
      <alignment horizontal="center" vertical="top" shrinkToFit="1"/>
    </xf>
    <xf numFmtId="172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horizontal="left" vertical="top" wrapText="1"/>
    </xf>
    <xf numFmtId="4" fontId="0" fillId="4" borderId="58" xfId="0" applyNumberFormat="1" applyFill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0" fontId="17" fillId="0" borderId="0" xfId="0" applyNumberFormat="1" applyFont="1" applyAlignment="1">
      <alignment wrapText="1"/>
    </xf>
    <xf numFmtId="49" fontId="0" fillId="0" borderId="15" xfId="0" applyNumberFormat="1" applyBorder="1" applyAlignment="1">
      <alignment vertical="top" wrapText="1" shrinkToFit="1"/>
    </xf>
    <xf numFmtId="49" fontId="0" fillId="0" borderId="12" xfId="0" applyNumberFormat="1" applyBorder="1" applyAlignment="1">
      <alignment vertical="top" wrapText="1" shrinkToFit="1"/>
    </xf>
    <xf numFmtId="49" fontId="0" fillId="4" borderId="18" xfId="0" applyNumberFormat="1" applyFill="1" applyBorder="1" applyAlignment="1">
      <alignment vertical="top" wrapText="1" shrinkToFit="1"/>
    </xf>
    <xf numFmtId="0" fontId="16" fillId="0" borderId="61" xfId="0" applyNumberFormat="1" applyFont="1" applyBorder="1" applyAlignment="1">
      <alignment vertical="top" wrapText="1"/>
    </xf>
    <xf numFmtId="0" fontId="16" fillId="0" borderId="37" xfId="0" applyNumberFormat="1" applyFont="1" applyBorder="1" applyAlignment="1">
      <alignment vertical="top" wrapText="1"/>
    </xf>
    <xf numFmtId="0" fontId="0" fillId="4" borderId="57" xfId="0" applyFill="1" applyBorder="1" applyAlignment="1">
      <alignment vertical="top" wrapText="1"/>
    </xf>
    <xf numFmtId="0" fontId="0" fillId="4" borderId="39" xfId="0" applyNumberFormat="1" applyFill="1" applyBorder="1" applyAlignment="1">
      <alignment vertical="top"/>
    </xf>
    <xf numFmtId="0" fontId="16" fillId="0" borderId="37" xfId="0" applyNumberFormat="1" applyFont="1" applyBorder="1" applyAlignment="1">
      <alignment vertical="top"/>
    </xf>
    <xf numFmtId="0" fontId="0" fillId="4" borderId="42" xfId="0" applyFill="1" applyBorder="1" applyAlignment="1">
      <alignment vertical="top" shrinkToFit="1"/>
    </xf>
    <xf numFmtId="0" fontId="16" fillId="0" borderId="59" xfId="0" applyNumberFormat="1" applyFont="1" applyBorder="1" applyAlignment="1">
      <alignment vertical="top" wrapText="1" shrinkToFit="1"/>
    </xf>
    <xf numFmtId="0" fontId="16" fillId="0" borderId="41" xfId="0" applyFont="1" applyBorder="1" applyAlignment="1">
      <alignment vertical="top" shrinkToFit="1"/>
    </xf>
    <xf numFmtId="172" fontId="0" fillId="4" borderId="42" xfId="0" applyNumberFormat="1" applyFill="1" applyBorder="1" applyAlignment="1">
      <alignment vertical="top" shrinkToFit="1"/>
    </xf>
    <xf numFmtId="172" fontId="16" fillId="0" borderId="59" xfId="0" applyNumberFormat="1" applyFont="1" applyBorder="1" applyAlignment="1">
      <alignment vertical="top" wrapText="1" shrinkToFit="1"/>
    </xf>
    <xf numFmtId="172" fontId="16" fillId="0" borderId="41" xfId="0" applyNumberFormat="1" applyFont="1" applyBorder="1" applyAlignment="1">
      <alignment vertical="top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39" xfId="0" applyNumberFormat="1" applyFill="1" applyBorder="1" applyAlignment="1">
      <alignment vertical="top" shrinkToFit="1"/>
    </xf>
    <xf numFmtId="4" fontId="16" fillId="0" borderId="59" xfId="0" applyNumberFormat="1" applyFont="1" applyBorder="1" applyAlignment="1">
      <alignment vertical="top" wrapText="1" shrinkToFit="1"/>
    </xf>
    <xf numFmtId="4" fontId="16" fillId="0" borderId="60" xfId="0" applyNumberFormat="1" applyFont="1" applyBorder="1" applyAlignment="1">
      <alignment vertical="top" wrapText="1" shrinkToFit="1"/>
    </xf>
    <xf numFmtId="4" fontId="16" fillId="0" borderId="37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16" fillId="5" borderId="41" xfId="0" applyNumberFormat="1" applyFont="1" applyFill="1" applyBorder="1" applyAlignment="1" applyProtection="1">
      <alignment vertical="top" shrinkToFit="1"/>
      <protection locked="0"/>
    </xf>
    <xf numFmtId="4" fontId="16" fillId="0" borderId="38" xfId="0" applyNumberFormat="1" applyFont="1" applyBorder="1" applyAlignment="1">
      <alignment vertical="top" wrapText="1" shrinkToFit="1"/>
    </xf>
    <xf numFmtId="4" fontId="0" fillId="4" borderId="39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0" fontId="0" fillId="4" borderId="43" xfId="0" applyFill="1" applyBorder="1" applyAlignment="1">
      <alignment vertical="top"/>
    </xf>
    <xf numFmtId="0" fontId="16" fillId="0" borderId="62" xfId="0" applyFont="1" applyBorder="1" applyAlignment="1">
      <alignment vertical="top"/>
    </xf>
    <xf numFmtId="0" fontId="16" fillId="0" borderId="0" xfId="0" applyNumberFormat="1" applyFont="1" applyBorder="1" applyAlignment="1">
      <alignment vertical="top" wrapText="1" shrinkToFit="1"/>
    </xf>
    <xf numFmtId="172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4" fontId="0" fillId="4" borderId="63" xfId="0" applyNumberFormat="1" applyFill="1" applyBorder="1" applyAlignment="1">
      <alignment vertical="top" shrinkToFit="1"/>
    </xf>
    <xf numFmtId="4" fontId="16" fillId="0" borderId="64" xfId="0" applyNumberFormat="1" applyFont="1" applyBorder="1" applyAlignment="1">
      <alignment vertical="top" shrinkToFit="1"/>
    </xf>
    <xf numFmtId="4" fontId="0" fillId="4" borderId="55" xfId="0" applyNumberFormat="1" applyFill="1" applyBorder="1" applyAlignment="1">
      <alignment vertical="top"/>
    </xf>
    <xf numFmtId="0" fontId="0" fillId="4" borderId="56" xfId="0" applyFill="1" applyBorder="1" applyAlignment="1">
      <alignment vertical="top" wrapText="1"/>
    </xf>
    <xf numFmtId="0" fontId="0" fillId="4" borderId="45" xfId="0" applyFill="1" applyBorder="1" applyAlignment="1">
      <alignment vertical="top"/>
    </xf>
    <xf numFmtId="49" fontId="0" fillId="4" borderId="46" xfId="0" applyNumberFormat="1" applyFill="1" applyBorder="1" applyAlignment="1">
      <alignment vertical="top"/>
    </xf>
    <xf numFmtId="0" fontId="0" fillId="4" borderId="32" xfId="0" applyNumberFormat="1" applyFill="1" applyBorder="1" applyAlignment="1">
      <alignment horizontal="left" vertical="top" wrapText="1"/>
    </xf>
    <xf numFmtId="172" fontId="0" fillId="4" borderId="32" xfId="0" applyNumberFormat="1" applyFill="1" applyBorder="1" applyAlignment="1">
      <alignment horizontal="left" vertical="top" wrapText="1"/>
    </xf>
    <xf numFmtId="4" fontId="0" fillId="4" borderId="32" xfId="0" applyNumberFormat="1" applyFill="1" applyBorder="1" applyAlignment="1">
      <alignment horizontal="left" vertical="top" wrapText="1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24" xfId="0" applyNumberFormat="1" applyFont="1" applyBorder="1" applyAlignment="1">
      <alignment vertical="top"/>
    </xf>
    <xf numFmtId="0" fontId="16" fillId="0" borderId="67" xfId="0" applyFont="1" applyBorder="1" applyAlignment="1">
      <alignment vertical="top" shrinkToFit="1"/>
    </xf>
    <xf numFmtId="172" fontId="16" fillId="0" borderId="67" xfId="0" applyNumberFormat="1" applyFont="1" applyBorder="1" applyAlignment="1">
      <alignment vertical="top" shrinkToFit="1"/>
    </xf>
    <xf numFmtId="4" fontId="16" fillId="5" borderId="67" xfId="0" applyNumberFormat="1" applyFont="1" applyFill="1" applyBorder="1" applyAlignment="1" applyProtection="1">
      <alignment vertical="top" shrinkToFit="1"/>
      <protection locked="0"/>
    </xf>
    <xf numFmtId="4" fontId="16" fillId="0" borderId="67" xfId="0" applyNumberFormat="1" applyFont="1" applyBorder="1" applyAlignment="1">
      <alignment vertical="top" shrinkToFit="1"/>
    </xf>
    <xf numFmtId="4" fontId="16" fillId="0" borderId="24" xfId="0" applyNumberFormat="1" applyFont="1" applyBorder="1" applyAlignment="1">
      <alignment vertical="top" shrinkToFit="1"/>
    </xf>
    <xf numFmtId="4" fontId="16" fillId="0" borderId="68" xfId="0" applyNumberFormat="1" applyFont="1" applyBorder="1" applyAlignment="1">
      <alignment vertical="top" shrinkToFit="1"/>
    </xf>
    <xf numFmtId="0" fontId="14" fillId="4" borderId="69" xfId="0" applyFont="1" applyFill="1" applyBorder="1" applyAlignment="1">
      <alignment vertical="top"/>
    </xf>
    <xf numFmtId="49" fontId="14" fillId="4" borderId="70" xfId="0" applyNumberFormat="1" applyFont="1" applyFill="1" applyBorder="1" applyAlignment="1">
      <alignment vertical="top"/>
    </xf>
    <xf numFmtId="0" fontId="14" fillId="4" borderId="70" xfId="0" applyFont="1" applyFill="1" applyBorder="1" applyAlignment="1">
      <alignment vertical="top"/>
    </xf>
    <xf numFmtId="4" fontId="14" fillId="4" borderId="71" xfId="0" applyNumberFormat="1" applyFont="1" applyFill="1" applyBorder="1" applyAlignment="1">
      <alignment vertical="top"/>
    </xf>
    <xf numFmtId="0" fontId="0" fillId="4" borderId="42" xfId="0" applyNumberFormat="1" applyFill="1" applyBorder="1" applyAlignment="1">
      <alignment horizontal="left" vertical="top" wrapText="1"/>
    </xf>
    <xf numFmtId="0" fontId="16" fillId="0" borderId="61" xfId="0" applyNumberFormat="1" applyFont="1" applyBorder="1" applyAlignment="1">
      <alignment horizontal="left" vertical="top" wrapText="1"/>
    </xf>
    <xf numFmtId="0" fontId="16" fillId="0" borderId="41" xfId="0" applyNumberFormat="1" applyFont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0" fontId="16" fillId="0" borderId="6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4" fillId="4" borderId="70" xfId="0" applyNumberFormat="1" applyFont="1" applyFill="1" applyBorder="1" applyAlignment="1">
      <alignment horizontal="left" vertical="top" wrapText="1"/>
    </xf>
    <xf numFmtId="0" fontId="18" fillId="0" borderId="41" xfId="0" applyNumberFormat="1" applyFont="1" applyBorder="1" applyAlignment="1">
      <alignment vertical="top" wrapText="1" shrinkToFit="1"/>
    </xf>
    <xf numFmtId="0" fontId="19" fillId="0" borderId="41" xfId="0" applyNumberFormat="1" applyFont="1" applyBorder="1" applyAlignment="1">
      <alignment vertical="top" wrapText="1" shrinkToFit="1"/>
    </xf>
    <xf numFmtId="172" fontId="18" fillId="0" borderId="41" xfId="0" applyNumberFormat="1" applyFont="1" applyBorder="1" applyAlignment="1">
      <alignment vertical="top" wrapText="1" shrinkToFit="1"/>
    </xf>
    <xf numFmtId="172" fontId="19" fillId="0" borderId="41" xfId="0" applyNumberFormat="1" applyFont="1" applyBorder="1" applyAlignment="1">
      <alignment vertical="top" wrapText="1" shrinkToFit="1"/>
    </xf>
    <xf numFmtId="0" fontId="18" fillId="0" borderId="67" xfId="0" applyNumberFormat="1" applyFont="1" applyBorder="1" applyAlignment="1">
      <alignment vertical="top" wrapText="1" shrinkToFit="1"/>
    </xf>
    <xf numFmtId="172" fontId="18" fillId="0" borderId="67" xfId="0" applyNumberFormat="1" applyFont="1" applyBorder="1" applyAlignment="1">
      <alignment vertical="top" wrapText="1" shrinkToFit="1"/>
    </xf>
    <xf numFmtId="0" fontId="14" fillId="4" borderId="69" xfId="0" applyFont="1" applyFill="1" applyBorder="1"/>
    <xf numFmtId="49" fontId="14" fillId="4" borderId="70" xfId="0" applyNumberFormat="1" applyFont="1" applyFill="1" applyBorder="1"/>
    <xf numFmtId="0" fontId="14" fillId="4" borderId="70" xfId="0" applyFont="1" applyFill="1" applyBorder="1"/>
    <xf numFmtId="4" fontId="14" fillId="4" borderId="71" xfId="0" applyNumberFormat="1" applyFont="1" applyFill="1" applyBorder="1"/>
    <xf numFmtId="0" fontId="18" fillId="0" borderId="41" xfId="0" quotePrefix="1" applyNumberFormat="1" applyFont="1" applyBorder="1" applyAlignment="1">
      <alignment horizontal="left" vertical="top" wrapText="1"/>
    </xf>
    <xf numFmtId="0" fontId="19" fillId="0" borderId="41" xfId="0" quotePrefix="1" applyNumberFormat="1" applyFont="1" applyBorder="1" applyAlignment="1">
      <alignment horizontal="left" vertical="top" wrapText="1"/>
    </xf>
    <xf numFmtId="0" fontId="18" fillId="0" borderId="67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4" fillId="4" borderId="70" xfId="0" applyNumberFormat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41</v>
      </c>
      <c r="B17" s="86"/>
      <c r="C17" s="86"/>
      <c r="D17" s="86"/>
      <c r="E17" s="86"/>
      <c r="F17" s="86"/>
      <c r="G17" s="86"/>
      <c r="H17" s="15"/>
    </row>
  </sheetData>
  <sheetProtection algorithmName="SHA-512" hashValue="4UYhoWLI5LO5KbBZK0w+7cRwbX43l6++QkcRU+IPMUxbtHiCwCeNhthCbv9zXhx5A9v4Gk8qS5J0FGYNv1hoYw==" saltValue="LvO2Lg5oE4UrcmDdAoQo+Q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49</v>
      </c>
      <c r="C2" s="127" t="s">
        <v>50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02</v>
      </c>
      <c r="H6" s="35"/>
    </row>
    <row r="7" spans="1:10" ht="15.75" customHeight="1" x14ac:dyDescent="0.25">
      <c r="B7" s="93" t="str">
        <f>C2</f>
        <v>Nábřežní komunikace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110</v>
      </c>
      <c r="C18" s="131"/>
      <c r="D18" s="131"/>
      <c r="E18" s="131"/>
      <c r="F18" s="131"/>
      <c r="G18" s="133"/>
      <c r="H18" s="135">
        <f>'02 1 Pol'!G278</f>
        <v>0</v>
      </c>
      <c r="I18" s="32"/>
      <c r="J18" s="32"/>
      <c r="O18">
        <f>'02 1 Pol'!AN278</f>
        <v>0</v>
      </c>
      <c r="P18">
        <f>'02 1 Pol'!AO278</f>
        <v>0</v>
      </c>
    </row>
    <row r="19" spans="1:16" ht="12.75" customHeight="1" thickBot="1" x14ac:dyDescent="0.25">
      <c r="A19" s="141"/>
      <c r="B19" s="142" t="s">
        <v>65</v>
      </c>
      <c r="C19" s="143"/>
      <c r="D19" s="144" t="str">
        <f>B2</f>
        <v>02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zI58Ow/Zvu/YqLRaI5dUB8kVOTcRcRGRK3HNlqOQL8iXG9RioSEJft99IWsN/rosNcRneUMyyrgejQP9sPgL/g==" saltValue="j/D7toyz++l7oYPCIGxiXQ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278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49</v>
      </c>
      <c r="C3" s="161" t="s">
        <v>50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110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64</v>
      </c>
      <c r="C8" s="213" t="s">
        <v>112</v>
      </c>
      <c r="D8" s="168"/>
      <c r="E8" s="171"/>
      <c r="F8" s="174">
        <f>SUM(G9:G63)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716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6">
        <v>1</v>
      </c>
      <c r="B10" s="167" t="s">
        <v>717</v>
      </c>
      <c r="C10" s="215" t="s">
        <v>718</v>
      </c>
      <c r="D10" s="170" t="s">
        <v>117</v>
      </c>
      <c r="E10" s="173">
        <v>28.4</v>
      </c>
      <c r="F10" s="181"/>
      <c r="G10" s="180">
        <f>E10*F10</f>
        <v>0</v>
      </c>
      <c r="H10" s="179" t="s">
        <v>672</v>
      </c>
      <c r="I10" s="191" t="s">
        <v>79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>
        <v>20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/>
      <c r="B11" s="167"/>
      <c r="C11" s="230" t="s">
        <v>656</v>
      </c>
      <c r="D11" s="220"/>
      <c r="E11" s="222"/>
      <c r="F11" s="180"/>
      <c r="G11" s="180"/>
      <c r="H11" s="179"/>
      <c r="I11" s="191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/>
      <c r="B12" s="167"/>
      <c r="C12" s="230" t="s">
        <v>719</v>
      </c>
      <c r="D12" s="220"/>
      <c r="E12" s="222">
        <v>17.399999999999999</v>
      </c>
      <c r="F12" s="180"/>
      <c r="G12" s="180"/>
      <c r="H12" s="179"/>
      <c r="I12" s="191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7"/>
      <c r="C13" s="230" t="s">
        <v>720</v>
      </c>
      <c r="D13" s="220"/>
      <c r="E13" s="222">
        <v>11</v>
      </c>
      <c r="F13" s="180"/>
      <c r="G13" s="180"/>
      <c r="H13" s="179"/>
      <c r="I13" s="191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>
        <v>2</v>
      </c>
      <c r="B14" s="167" t="s">
        <v>721</v>
      </c>
      <c r="C14" s="215" t="s">
        <v>722</v>
      </c>
      <c r="D14" s="170" t="s">
        <v>117</v>
      </c>
      <c r="E14" s="173">
        <v>11</v>
      </c>
      <c r="F14" s="181"/>
      <c r="G14" s="180">
        <f>E14*F14</f>
        <v>0</v>
      </c>
      <c r="H14" s="179" t="s">
        <v>672</v>
      </c>
      <c r="I14" s="191" t="s">
        <v>79</v>
      </c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>
        <v>20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/>
      <c r="B15" s="167"/>
      <c r="C15" s="230" t="s">
        <v>656</v>
      </c>
      <c r="D15" s="220"/>
      <c r="E15" s="222"/>
      <c r="F15" s="180"/>
      <c r="G15" s="180"/>
      <c r="H15" s="179"/>
      <c r="I15" s="191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/>
      <c r="B16" s="167"/>
      <c r="C16" s="230" t="s">
        <v>720</v>
      </c>
      <c r="D16" s="220"/>
      <c r="E16" s="222">
        <v>11</v>
      </c>
      <c r="F16" s="180"/>
      <c r="G16" s="180"/>
      <c r="H16" s="179"/>
      <c r="I16" s="191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4" t="s">
        <v>723</v>
      </c>
      <c r="C17" s="216"/>
      <c r="D17" s="187"/>
      <c r="E17" s="188"/>
      <c r="F17" s="189"/>
      <c r="G17" s="182"/>
      <c r="H17" s="179"/>
      <c r="I17" s="191"/>
      <c r="J17" s="157"/>
      <c r="K17" s="158">
        <v>1</v>
      </c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ht="22.5" outlineLevel="1" x14ac:dyDescent="0.2">
      <c r="A18" s="186"/>
      <c r="B18" s="164" t="s">
        <v>724</v>
      </c>
      <c r="C18" s="216"/>
      <c r="D18" s="187"/>
      <c r="E18" s="188"/>
      <c r="F18" s="189"/>
      <c r="G18" s="182"/>
      <c r="H18" s="179"/>
      <c r="I18" s="191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 t="str">
        <f>B18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A18" s="158"/>
      <c r="BB18" s="158"/>
      <c r="BC18" s="158"/>
      <c r="BD18" s="158"/>
      <c r="BE18" s="158"/>
      <c r="BF18" s="158"/>
      <c r="BG18" s="158"/>
      <c r="BH18" s="158"/>
    </row>
    <row r="19" spans="1:60" ht="22.5" outlineLevel="1" x14ac:dyDescent="0.2">
      <c r="A19" s="186">
        <v>3</v>
      </c>
      <c r="B19" s="167" t="s">
        <v>725</v>
      </c>
      <c r="C19" s="215" t="s">
        <v>726</v>
      </c>
      <c r="D19" s="170" t="s">
        <v>117</v>
      </c>
      <c r="E19" s="173">
        <v>40</v>
      </c>
      <c r="F19" s="181"/>
      <c r="G19" s="180">
        <f>E19*F19</f>
        <v>0</v>
      </c>
      <c r="H19" s="179" t="s">
        <v>672</v>
      </c>
      <c r="I19" s="191" t="s">
        <v>79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>
        <v>20</v>
      </c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/>
      <c r="B20" s="167"/>
      <c r="C20" s="230" t="s">
        <v>656</v>
      </c>
      <c r="D20" s="220"/>
      <c r="E20" s="222"/>
      <c r="F20" s="180"/>
      <c r="G20" s="180"/>
      <c r="H20" s="179"/>
      <c r="I20" s="191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/>
      <c r="B21" s="167"/>
      <c r="C21" s="230" t="s">
        <v>727</v>
      </c>
      <c r="D21" s="220"/>
      <c r="E21" s="222">
        <v>40</v>
      </c>
      <c r="F21" s="180"/>
      <c r="G21" s="180"/>
      <c r="H21" s="179"/>
      <c r="I21" s="191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/>
      <c r="B22" s="164" t="s">
        <v>728</v>
      </c>
      <c r="C22" s="216"/>
      <c r="D22" s="187"/>
      <c r="E22" s="188"/>
      <c r="F22" s="189"/>
      <c r="G22" s="182"/>
      <c r="H22" s="179"/>
      <c r="I22" s="191"/>
      <c r="J22" s="157"/>
      <c r="K22" s="158">
        <v>1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ht="22.5" outlineLevel="1" x14ac:dyDescent="0.2">
      <c r="A23" s="186"/>
      <c r="B23" s="164" t="s">
        <v>729</v>
      </c>
      <c r="C23" s="216"/>
      <c r="D23" s="187"/>
      <c r="E23" s="188"/>
      <c r="F23" s="189"/>
      <c r="G23" s="182"/>
      <c r="H23" s="179"/>
      <c r="I23" s="191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9" t="str">
        <f>B23</f>
        <v>nebo lesní půdy, s naložením na dopravní prostředek a vodorovným přemístěním na hromady v místě upotřebení nebo na dočasné či trvalé skládky se složením,</v>
      </c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>
        <v>4</v>
      </c>
      <c r="B24" s="167" t="s">
        <v>730</v>
      </c>
      <c r="C24" s="215" t="s">
        <v>731</v>
      </c>
      <c r="D24" s="170" t="s">
        <v>137</v>
      </c>
      <c r="E24" s="173">
        <v>31.8</v>
      </c>
      <c r="F24" s="181"/>
      <c r="G24" s="180">
        <f>E24*F24</f>
        <v>0</v>
      </c>
      <c r="H24" s="179" t="s">
        <v>118</v>
      </c>
      <c r="I24" s="191" t="s">
        <v>79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>
        <v>20</v>
      </c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/>
      <c r="B25" s="167"/>
      <c r="C25" s="230" t="s">
        <v>656</v>
      </c>
      <c r="D25" s="220"/>
      <c r="E25" s="222"/>
      <c r="F25" s="180"/>
      <c r="G25" s="180"/>
      <c r="H25" s="179"/>
      <c r="I25" s="191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/>
      <c r="B26" s="167"/>
      <c r="C26" s="230" t="s">
        <v>732</v>
      </c>
      <c r="D26" s="220"/>
      <c r="E26" s="222"/>
      <c r="F26" s="180"/>
      <c r="G26" s="180"/>
      <c r="H26" s="179"/>
      <c r="I26" s="191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ht="22.5" outlineLevel="1" x14ac:dyDescent="0.2">
      <c r="A27" s="186"/>
      <c r="B27" s="167"/>
      <c r="C27" s="230" t="s">
        <v>733</v>
      </c>
      <c r="D27" s="220"/>
      <c r="E27" s="222">
        <v>31.8</v>
      </c>
      <c r="F27" s="180"/>
      <c r="G27" s="180"/>
      <c r="H27" s="179"/>
      <c r="I27" s="191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/>
      <c r="B28" s="164" t="s">
        <v>734</v>
      </c>
      <c r="C28" s="216"/>
      <c r="D28" s="187"/>
      <c r="E28" s="188"/>
      <c r="F28" s="189"/>
      <c r="G28" s="182"/>
      <c r="H28" s="179"/>
      <c r="I28" s="191"/>
      <c r="J28" s="157"/>
      <c r="K28" s="158">
        <v>1</v>
      </c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/>
      <c r="B29" s="164" t="s">
        <v>735</v>
      </c>
      <c r="C29" s="216"/>
      <c r="D29" s="187"/>
      <c r="E29" s="188"/>
      <c r="F29" s="189"/>
      <c r="G29" s="182"/>
      <c r="H29" s="179"/>
      <c r="I29" s="191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/>
      <c r="B30" s="164" t="s">
        <v>736</v>
      </c>
      <c r="C30" s="216"/>
      <c r="D30" s="187"/>
      <c r="E30" s="188"/>
      <c r="F30" s="189"/>
      <c r="G30" s="182"/>
      <c r="H30" s="179"/>
      <c r="I30" s="191"/>
      <c r="J30" s="157"/>
      <c r="K30" s="158">
        <v>2</v>
      </c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>
        <v>5</v>
      </c>
      <c r="B31" s="167" t="s">
        <v>737</v>
      </c>
      <c r="C31" s="215" t="s">
        <v>738</v>
      </c>
      <c r="D31" s="170" t="s">
        <v>137</v>
      </c>
      <c r="E31" s="173">
        <v>316.55</v>
      </c>
      <c r="F31" s="181"/>
      <c r="G31" s="180">
        <f>E31*F31</f>
        <v>0</v>
      </c>
      <c r="H31" s="179" t="s">
        <v>118</v>
      </c>
      <c r="I31" s="191" t="s">
        <v>79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>
        <v>20</v>
      </c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/>
      <c r="B32" s="167"/>
      <c r="C32" s="230" t="s">
        <v>656</v>
      </c>
      <c r="D32" s="220"/>
      <c r="E32" s="222"/>
      <c r="F32" s="180"/>
      <c r="G32" s="180"/>
      <c r="H32" s="179"/>
      <c r="I32" s="191"/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6"/>
      <c r="B33" s="167"/>
      <c r="C33" s="230" t="s">
        <v>739</v>
      </c>
      <c r="D33" s="220"/>
      <c r="E33" s="222"/>
      <c r="F33" s="180"/>
      <c r="G33" s="180"/>
      <c r="H33" s="179"/>
      <c r="I33" s="191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/>
      <c r="B34" s="167"/>
      <c r="C34" s="230" t="s">
        <v>740</v>
      </c>
      <c r="D34" s="220"/>
      <c r="E34" s="222">
        <v>5.6</v>
      </c>
      <c r="F34" s="180"/>
      <c r="G34" s="180"/>
      <c r="H34" s="179"/>
      <c r="I34" s="191"/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/>
      <c r="B35" s="167"/>
      <c r="C35" s="230" t="s">
        <v>741</v>
      </c>
      <c r="D35" s="220"/>
      <c r="E35" s="222">
        <v>12</v>
      </c>
      <c r="F35" s="180"/>
      <c r="G35" s="180"/>
      <c r="H35" s="179"/>
      <c r="I35" s="191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/>
      <c r="B36" s="167"/>
      <c r="C36" s="231" t="s">
        <v>142</v>
      </c>
      <c r="D36" s="221"/>
      <c r="E36" s="223">
        <v>17.600000000000001</v>
      </c>
      <c r="F36" s="180"/>
      <c r="G36" s="180"/>
      <c r="H36" s="179"/>
      <c r="I36" s="191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/>
      <c r="B37" s="167"/>
      <c r="C37" s="230" t="s">
        <v>742</v>
      </c>
      <c r="D37" s="220"/>
      <c r="E37" s="222"/>
      <c r="F37" s="180"/>
      <c r="G37" s="180"/>
      <c r="H37" s="179"/>
      <c r="I37" s="191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/>
      <c r="B38" s="167"/>
      <c r="C38" s="230" t="s">
        <v>743</v>
      </c>
      <c r="D38" s="220"/>
      <c r="E38" s="222">
        <v>53</v>
      </c>
      <c r="F38" s="180"/>
      <c r="G38" s="180"/>
      <c r="H38" s="179"/>
      <c r="I38" s="191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/>
      <c r="B39" s="167"/>
      <c r="C39" s="230" t="s">
        <v>744</v>
      </c>
      <c r="D39" s="220"/>
      <c r="E39" s="222">
        <v>111.25</v>
      </c>
      <c r="F39" s="180"/>
      <c r="G39" s="180"/>
      <c r="H39" s="179"/>
      <c r="I39" s="191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/>
      <c r="B40" s="167"/>
      <c r="C40" s="231" t="s">
        <v>142</v>
      </c>
      <c r="D40" s="221"/>
      <c r="E40" s="223">
        <v>164.25</v>
      </c>
      <c r="F40" s="180"/>
      <c r="G40" s="180"/>
      <c r="H40" s="179"/>
      <c r="I40" s="191"/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6"/>
      <c r="B41" s="167"/>
      <c r="C41" s="230" t="s">
        <v>732</v>
      </c>
      <c r="D41" s="220"/>
      <c r="E41" s="222"/>
      <c r="F41" s="180"/>
      <c r="G41" s="180"/>
      <c r="H41" s="179"/>
      <c r="I41" s="191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6"/>
      <c r="B42" s="167"/>
      <c r="C42" s="230" t="s">
        <v>745</v>
      </c>
      <c r="D42" s="220"/>
      <c r="E42" s="222">
        <v>22.2</v>
      </c>
      <c r="F42" s="180"/>
      <c r="G42" s="180"/>
      <c r="H42" s="179"/>
      <c r="I42" s="191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/>
      <c r="B43" s="167"/>
      <c r="C43" s="230" t="s">
        <v>746</v>
      </c>
      <c r="D43" s="220"/>
      <c r="E43" s="222">
        <v>112.5</v>
      </c>
      <c r="F43" s="180"/>
      <c r="G43" s="180"/>
      <c r="H43" s="179"/>
      <c r="I43" s="191"/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/>
      <c r="B44" s="167"/>
      <c r="C44" s="231" t="s">
        <v>142</v>
      </c>
      <c r="D44" s="221"/>
      <c r="E44" s="223">
        <v>134.69999999999999</v>
      </c>
      <c r="F44" s="180"/>
      <c r="G44" s="180"/>
      <c r="H44" s="179"/>
      <c r="I44" s="191"/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/>
      <c r="B45" s="164" t="s">
        <v>747</v>
      </c>
      <c r="C45" s="216"/>
      <c r="D45" s="187"/>
      <c r="E45" s="188"/>
      <c r="F45" s="189"/>
      <c r="G45" s="182"/>
      <c r="H45" s="179"/>
      <c r="I45" s="191"/>
      <c r="J45" s="157"/>
      <c r="K45" s="158">
        <v>3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>
        <v>6</v>
      </c>
      <c r="B46" s="167" t="s">
        <v>748</v>
      </c>
      <c r="C46" s="215" t="s">
        <v>749</v>
      </c>
      <c r="D46" s="170" t="s">
        <v>137</v>
      </c>
      <c r="E46" s="173">
        <v>316.55</v>
      </c>
      <c r="F46" s="181"/>
      <c r="G46" s="180">
        <f>E46*F46</f>
        <v>0</v>
      </c>
      <c r="H46" s="179" t="s">
        <v>118</v>
      </c>
      <c r="I46" s="191" t="s">
        <v>79</v>
      </c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>
        <v>20</v>
      </c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6"/>
      <c r="B47" s="164" t="s">
        <v>208</v>
      </c>
      <c r="C47" s="216"/>
      <c r="D47" s="187"/>
      <c r="E47" s="188"/>
      <c r="F47" s="189"/>
      <c r="G47" s="182"/>
      <c r="H47" s="179"/>
      <c r="I47" s="191"/>
      <c r="J47" s="157"/>
      <c r="K47" s="158">
        <v>1</v>
      </c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6"/>
      <c r="B48" s="164" t="s">
        <v>209</v>
      </c>
      <c r="C48" s="216"/>
      <c r="D48" s="187"/>
      <c r="E48" s="188"/>
      <c r="F48" s="189"/>
      <c r="G48" s="182"/>
      <c r="H48" s="179"/>
      <c r="I48" s="191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>
        <v>7</v>
      </c>
      <c r="B49" s="167" t="s">
        <v>210</v>
      </c>
      <c r="C49" s="215" t="s">
        <v>211</v>
      </c>
      <c r="D49" s="170" t="s">
        <v>137</v>
      </c>
      <c r="E49" s="173">
        <v>316.55</v>
      </c>
      <c r="F49" s="181"/>
      <c r="G49" s="180">
        <f>E49*F49</f>
        <v>0</v>
      </c>
      <c r="H49" s="179" t="s">
        <v>118</v>
      </c>
      <c r="I49" s="191" t="s">
        <v>79</v>
      </c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>
        <v>20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6"/>
      <c r="B50" s="164" t="s">
        <v>215</v>
      </c>
      <c r="C50" s="216"/>
      <c r="D50" s="187"/>
      <c r="E50" s="188"/>
      <c r="F50" s="189"/>
      <c r="G50" s="182"/>
      <c r="H50" s="179"/>
      <c r="I50" s="191"/>
      <c r="J50" s="157"/>
      <c r="K50" s="158">
        <v>1</v>
      </c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6"/>
      <c r="B51" s="164" t="s">
        <v>216</v>
      </c>
      <c r="C51" s="216"/>
      <c r="D51" s="187"/>
      <c r="E51" s="188"/>
      <c r="F51" s="189"/>
      <c r="G51" s="182"/>
      <c r="H51" s="179"/>
      <c r="I51" s="191"/>
      <c r="J51" s="158"/>
      <c r="K51" s="158">
        <v>2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6">
        <v>8</v>
      </c>
      <c r="B52" s="167" t="s">
        <v>663</v>
      </c>
      <c r="C52" s="215" t="s">
        <v>664</v>
      </c>
      <c r="D52" s="170" t="s">
        <v>137</v>
      </c>
      <c r="E52" s="173">
        <v>316.55</v>
      </c>
      <c r="F52" s="181"/>
      <c r="G52" s="180">
        <f>E52*F52</f>
        <v>0</v>
      </c>
      <c r="H52" s="179" t="s">
        <v>118</v>
      </c>
      <c r="I52" s="191" t="s">
        <v>79</v>
      </c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>
        <v>20</v>
      </c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6"/>
      <c r="B53" s="164" t="s">
        <v>750</v>
      </c>
      <c r="C53" s="216"/>
      <c r="D53" s="187"/>
      <c r="E53" s="188"/>
      <c r="F53" s="189"/>
      <c r="G53" s="182"/>
      <c r="H53" s="179"/>
      <c r="I53" s="191"/>
      <c r="J53" s="158"/>
      <c r="K53" s="158">
        <v>1</v>
      </c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6"/>
      <c r="B54" s="164" t="s">
        <v>751</v>
      </c>
      <c r="C54" s="216"/>
      <c r="D54" s="187"/>
      <c r="E54" s="188"/>
      <c r="F54" s="189"/>
      <c r="G54" s="182"/>
      <c r="H54" s="179"/>
      <c r="I54" s="191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>
        <v>9</v>
      </c>
      <c r="B55" s="167" t="s">
        <v>752</v>
      </c>
      <c r="C55" s="215" t="s">
        <v>753</v>
      </c>
      <c r="D55" s="170" t="s">
        <v>117</v>
      </c>
      <c r="E55" s="173">
        <v>587</v>
      </c>
      <c r="F55" s="181"/>
      <c r="G55" s="180">
        <f>E55*F55</f>
        <v>0</v>
      </c>
      <c r="H55" s="179" t="s">
        <v>118</v>
      </c>
      <c r="I55" s="191" t="s">
        <v>79</v>
      </c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>
        <v>20</v>
      </c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/>
      <c r="B56" s="167"/>
      <c r="C56" s="230" t="s">
        <v>656</v>
      </c>
      <c r="D56" s="220"/>
      <c r="E56" s="222"/>
      <c r="F56" s="180"/>
      <c r="G56" s="180"/>
      <c r="H56" s="179"/>
      <c r="I56" s="191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6"/>
      <c r="B57" s="167"/>
      <c r="C57" s="230" t="s">
        <v>754</v>
      </c>
      <c r="D57" s="220"/>
      <c r="E57" s="222">
        <v>41</v>
      </c>
      <c r="F57" s="180"/>
      <c r="G57" s="180"/>
      <c r="H57" s="179"/>
      <c r="I57" s="191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/>
      <c r="B58" s="167"/>
      <c r="C58" s="230" t="s">
        <v>755</v>
      </c>
      <c r="D58" s="220"/>
      <c r="E58" s="222">
        <v>264</v>
      </c>
      <c r="F58" s="180"/>
      <c r="G58" s="180"/>
      <c r="H58" s="179"/>
      <c r="I58" s="191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/>
      <c r="B59" s="167"/>
      <c r="C59" s="230" t="s">
        <v>756</v>
      </c>
      <c r="D59" s="220"/>
      <c r="E59" s="222">
        <v>282</v>
      </c>
      <c r="F59" s="180"/>
      <c r="G59" s="180"/>
      <c r="H59" s="179"/>
      <c r="I59" s="191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>
        <v>10</v>
      </c>
      <c r="B60" s="167" t="s">
        <v>757</v>
      </c>
      <c r="C60" s="215" t="s">
        <v>758</v>
      </c>
      <c r="D60" s="170" t="s">
        <v>265</v>
      </c>
      <c r="E60" s="173">
        <v>1</v>
      </c>
      <c r="F60" s="181"/>
      <c r="G60" s="180">
        <f>E60*F60</f>
        <v>0</v>
      </c>
      <c r="H60" s="179"/>
      <c r="I60" s="191" t="s">
        <v>245</v>
      </c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>
        <v>20</v>
      </c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6">
        <v>11</v>
      </c>
      <c r="B61" s="167" t="s">
        <v>243</v>
      </c>
      <c r="C61" s="215" t="s">
        <v>244</v>
      </c>
      <c r="D61" s="170" t="s">
        <v>137</v>
      </c>
      <c r="E61" s="173">
        <v>316.55</v>
      </c>
      <c r="F61" s="181"/>
      <c r="G61" s="180">
        <f>E61*F61</f>
        <v>0</v>
      </c>
      <c r="H61" s="179"/>
      <c r="I61" s="191" t="s">
        <v>245</v>
      </c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>
        <v>20</v>
      </c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>
        <v>12</v>
      </c>
      <c r="B62" s="167" t="s">
        <v>246</v>
      </c>
      <c r="C62" s="215" t="s">
        <v>247</v>
      </c>
      <c r="D62" s="170" t="s">
        <v>248</v>
      </c>
      <c r="E62" s="173">
        <v>569.79</v>
      </c>
      <c r="F62" s="181"/>
      <c r="G62" s="180">
        <f>E62*F62</f>
        <v>0</v>
      </c>
      <c r="H62" s="179"/>
      <c r="I62" s="191" t="s">
        <v>245</v>
      </c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>
        <v>20</v>
      </c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/>
      <c r="B63" s="167"/>
      <c r="C63" s="230" t="s">
        <v>759</v>
      </c>
      <c r="D63" s="220"/>
      <c r="E63" s="222">
        <v>569.79</v>
      </c>
      <c r="F63" s="180"/>
      <c r="G63" s="180"/>
      <c r="H63" s="179"/>
      <c r="I63" s="191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x14ac:dyDescent="0.2">
      <c r="A64" s="185" t="s">
        <v>71</v>
      </c>
      <c r="B64" s="166" t="s">
        <v>261</v>
      </c>
      <c r="C64" s="213" t="s">
        <v>112</v>
      </c>
      <c r="D64" s="168"/>
      <c r="E64" s="171"/>
      <c r="F64" s="183">
        <f>SUM(G65:G125)</f>
        <v>0</v>
      </c>
      <c r="G64" s="184"/>
      <c r="H64" s="176"/>
      <c r="I64" s="190"/>
    </row>
    <row r="65" spans="1:60" outlineLevel="1" x14ac:dyDescent="0.2">
      <c r="A65" s="186"/>
      <c r="B65" s="163" t="s">
        <v>760</v>
      </c>
      <c r="C65" s="214"/>
      <c r="D65" s="169"/>
      <c r="E65" s="172"/>
      <c r="F65" s="177"/>
      <c r="G65" s="178"/>
      <c r="H65" s="179"/>
      <c r="I65" s="191"/>
      <c r="J65" s="158"/>
      <c r="K65" s="158">
        <v>1</v>
      </c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6"/>
      <c r="B66" s="164" t="s">
        <v>761</v>
      </c>
      <c r="C66" s="216"/>
      <c r="D66" s="187"/>
      <c r="E66" s="188"/>
      <c r="F66" s="189"/>
      <c r="G66" s="182"/>
      <c r="H66" s="179"/>
      <c r="I66" s="191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>
        <v>13</v>
      </c>
      <c r="B67" s="167" t="s">
        <v>762</v>
      </c>
      <c r="C67" s="215" t="s">
        <v>763</v>
      </c>
      <c r="D67" s="170" t="s">
        <v>117</v>
      </c>
      <c r="E67" s="173">
        <v>739.7</v>
      </c>
      <c r="F67" s="181"/>
      <c r="G67" s="180">
        <f>E67*F67</f>
        <v>0</v>
      </c>
      <c r="H67" s="179" t="s">
        <v>129</v>
      </c>
      <c r="I67" s="191" t="s">
        <v>79</v>
      </c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>
        <v>20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6"/>
      <c r="B68" s="167"/>
      <c r="C68" s="230" t="s">
        <v>656</v>
      </c>
      <c r="D68" s="220"/>
      <c r="E68" s="222"/>
      <c r="F68" s="180"/>
      <c r="G68" s="180"/>
      <c r="H68" s="179"/>
      <c r="I68" s="191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6"/>
      <c r="B69" s="167"/>
      <c r="C69" s="230" t="s">
        <v>764</v>
      </c>
      <c r="D69" s="220"/>
      <c r="E69" s="222">
        <v>394</v>
      </c>
      <c r="F69" s="180"/>
      <c r="G69" s="180"/>
      <c r="H69" s="179"/>
      <c r="I69" s="191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/>
      <c r="B70" s="167"/>
      <c r="C70" s="231" t="s">
        <v>142</v>
      </c>
      <c r="D70" s="221"/>
      <c r="E70" s="223">
        <v>394</v>
      </c>
      <c r="F70" s="180"/>
      <c r="G70" s="180"/>
      <c r="H70" s="179"/>
      <c r="I70" s="191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/>
      <c r="B71" s="167"/>
      <c r="C71" s="230" t="s">
        <v>656</v>
      </c>
      <c r="D71" s="220"/>
      <c r="E71" s="222"/>
      <c r="F71" s="180"/>
      <c r="G71" s="180"/>
      <c r="H71" s="179"/>
      <c r="I71" s="191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/>
      <c r="B72" s="167"/>
      <c r="C72" s="230" t="s">
        <v>765</v>
      </c>
      <c r="D72" s="220"/>
      <c r="E72" s="222"/>
      <c r="F72" s="180"/>
      <c r="G72" s="180"/>
      <c r="H72" s="179"/>
      <c r="I72" s="191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6"/>
      <c r="B73" s="167"/>
      <c r="C73" s="230" t="s">
        <v>766</v>
      </c>
      <c r="D73" s="220"/>
      <c r="E73" s="222">
        <v>177</v>
      </c>
      <c r="F73" s="180"/>
      <c r="G73" s="180"/>
      <c r="H73" s="179"/>
      <c r="I73" s="191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/>
      <c r="B74" s="167"/>
      <c r="C74" s="230" t="s">
        <v>767</v>
      </c>
      <c r="D74" s="220"/>
      <c r="E74" s="222">
        <v>167.5</v>
      </c>
      <c r="F74" s="180"/>
      <c r="G74" s="180"/>
      <c r="H74" s="179"/>
      <c r="I74" s="191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86"/>
      <c r="B75" s="167"/>
      <c r="C75" s="230" t="s">
        <v>768</v>
      </c>
      <c r="D75" s="220"/>
      <c r="E75" s="222">
        <v>1.2</v>
      </c>
      <c r="F75" s="180"/>
      <c r="G75" s="180"/>
      <c r="H75" s="179"/>
      <c r="I75" s="191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6"/>
      <c r="B76" s="167"/>
      <c r="C76" s="231" t="s">
        <v>142</v>
      </c>
      <c r="D76" s="221"/>
      <c r="E76" s="223">
        <v>345.7</v>
      </c>
      <c r="F76" s="180"/>
      <c r="G76" s="180"/>
      <c r="H76" s="179"/>
      <c r="I76" s="191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86"/>
      <c r="B77" s="164" t="s">
        <v>769</v>
      </c>
      <c r="C77" s="216"/>
      <c r="D77" s="187"/>
      <c r="E77" s="188"/>
      <c r="F77" s="189"/>
      <c r="G77" s="182"/>
      <c r="H77" s="179"/>
      <c r="I77" s="191"/>
      <c r="J77" s="158"/>
      <c r="K77" s="158">
        <v>1</v>
      </c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86"/>
      <c r="B78" s="164" t="s">
        <v>770</v>
      </c>
      <c r="C78" s="216"/>
      <c r="D78" s="187"/>
      <c r="E78" s="188"/>
      <c r="F78" s="189"/>
      <c r="G78" s="182"/>
      <c r="H78" s="179"/>
      <c r="I78" s="191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>
        <v>14</v>
      </c>
      <c r="B79" s="167" t="s">
        <v>771</v>
      </c>
      <c r="C79" s="215" t="s">
        <v>772</v>
      </c>
      <c r="D79" s="170" t="s">
        <v>117</v>
      </c>
      <c r="E79" s="173">
        <v>394</v>
      </c>
      <c r="F79" s="181"/>
      <c r="G79" s="180">
        <f>E79*F79</f>
        <v>0</v>
      </c>
      <c r="H79" s="179" t="s">
        <v>118</v>
      </c>
      <c r="I79" s="191" t="s">
        <v>79</v>
      </c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>
        <v>20</v>
      </c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6"/>
      <c r="B80" s="167"/>
      <c r="C80" s="230" t="s">
        <v>656</v>
      </c>
      <c r="D80" s="220"/>
      <c r="E80" s="222"/>
      <c r="F80" s="180"/>
      <c r="G80" s="180"/>
      <c r="H80" s="179"/>
      <c r="I80" s="191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/>
      <c r="B81" s="167"/>
      <c r="C81" s="230" t="s">
        <v>773</v>
      </c>
      <c r="D81" s="220"/>
      <c r="E81" s="222">
        <v>394</v>
      </c>
      <c r="F81" s="180"/>
      <c r="G81" s="180"/>
      <c r="H81" s="179"/>
      <c r="I81" s="191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/>
      <c r="B82" s="164" t="s">
        <v>774</v>
      </c>
      <c r="C82" s="216"/>
      <c r="D82" s="187"/>
      <c r="E82" s="188"/>
      <c r="F82" s="189"/>
      <c r="G82" s="182"/>
      <c r="H82" s="179"/>
      <c r="I82" s="191"/>
      <c r="J82" s="158"/>
      <c r="K82" s="158">
        <v>1</v>
      </c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6">
        <v>15</v>
      </c>
      <c r="B83" s="167" t="s">
        <v>775</v>
      </c>
      <c r="C83" s="215" t="s">
        <v>776</v>
      </c>
      <c r="D83" s="170" t="s">
        <v>117</v>
      </c>
      <c r="E83" s="173">
        <v>739.7</v>
      </c>
      <c r="F83" s="181"/>
      <c r="G83" s="180">
        <f>E83*F83</f>
        <v>0</v>
      </c>
      <c r="H83" s="179" t="s">
        <v>129</v>
      </c>
      <c r="I83" s="191" t="s">
        <v>79</v>
      </c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>
        <v>20</v>
      </c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6">
        <v>16</v>
      </c>
      <c r="B84" s="167" t="s">
        <v>777</v>
      </c>
      <c r="C84" s="215" t="s">
        <v>778</v>
      </c>
      <c r="D84" s="170" t="s">
        <v>117</v>
      </c>
      <c r="E84" s="173">
        <v>739.7</v>
      </c>
      <c r="F84" s="181"/>
      <c r="G84" s="180">
        <f>E84*F84</f>
        <v>0</v>
      </c>
      <c r="H84" s="179" t="s">
        <v>129</v>
      </c>
      <c r="I84" s="191" t="s">
        <v>79</v>
      </c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>
        <v>20</v>
      </c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6">
        <v>17</v>
      </c>
      <c r="B85" s="167" t="s">
        <v>779</v>
      </c>
      <c r="C85" s="215" t="s">
        <v>780</v>
      </c>
      <c r="D85" s="170" t="s">
        <v>117</v>
      </c>
      <c r="E85" s="173">
        <v>739.7</v>
      </c>
      <c r="F85" s="181"/>
      <c r="G85" s="180">
        <f>E85*F85</f>
        <v>0</v>
      </c>
      <c r="H85" s="179" t="s">
        <v>129</v>
      </c>
      <c r="I85" s="191" t="s">
        <v>79</v>
      </c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>
        <v>20</v>
      </c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86"/>
      <c r="B86" s="164" t="s">
        <v>781</v>
      </c>
      <c r="C86" s="216"/>
      <c r="D86" s="187"/>
      <c r="E86" s="188"/>
      <c r="F86" s="189"/>
      <c r="G86" s="182"/>
      <c r="H86" s="179"/>
      <c r="I86" s="191"/>
      <c r="J86" s="158"/>
      <c r="K86" s="158">
        <v>1</v>
      </c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outlineLevel="1" x14ac:dyDescent="0.2">
      <c r="A87" s="186"/>
      <c r="B87" s="164" t="s">
        <v>782</v>
      </c>
      <c r="C87" s="216"/>
      <c r="D87" s="187"/>
      <c r="E87" s="188"/>
      <c r="F87" s="189"/>
      <c r="G87" s="182"/>
      <c r="H87" s="179"/>
      <c r="I87" s="191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</row>
    <row r="88" spans="1:60" outlineLevel="1" x14ac:dyDescent="0.2">
      <c r="A88" s="186">
        <v>18</v>
      </c>
      <c r="B88" s="167" t="s">
        <v>783</v>
      </c>
      <c r="C88" s="215" t="s">
        <v>784</v>
      </c>
      <c r="D88" s="170" t="s">
        <v>117</v>
      </c>
      <c r="E88" s="173">
        <v>1479.4</v>
      </c>
      <c r="F88" s="181"/>
      <c r="G88" s="180">
        <f>E88*F88</f>
        <v>0</v>
      </c>
      <c r="H88" s="179" t="s">
        <v>129</v>
      </c>
      <c r="I88" s="191" t="s">
        <v>79</v>
      </c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>
        <v>20</v>
      </c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86"/>
      <c r="B89" s="167"/>
      <c r="C89" s="230" t="s">
        <v>656</v>
      </c>
      <c r="D89" s="220"/>
      <c r="E89" s="222"/>
      <c r="F89" s="180"/>
      <c r="G89" s="180"/>
      <c r="H89" s="179"/>
      <c r="I89" s="191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</row>
    <row r="90" spans="1:60" outlineLevel="1" x14ac:dyDescent="0.2">
      <c r="A90" s="186"/>
      <c r="B90" s="167"/>
      <c r="C90" s="230" t="s">
        <v>785</v>
      </c>
      <c r="D90" s="220"/>
      <c r="E90" s="222">
        <v>788</v>
      </c>
      <c r="F90" s="180"/>
      <c r="G90" s="180"/>
      <c r="H90" s="179"/>
      <c r="I90" s="191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</row>
    <row r="91" spans="1:60" outlineLevel="1" x14ac:dyDescent="0.2">
      <c r="A91" s="186"/>
      <c r="B91" s="167"/>
      <c r="C91" s="231" t="s">
        <v>142</v>
      </c>
      <c r="D91" s="221"/>
      <c r="E91" s="223">
        <v>788</v>
      </c>
      <c r="F91" s="180"/>
      <c r="G91" s="180"/>
      <c r="H91" s="179"/>
      <c r="I91" s="191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86"/>
      <c r="B92" s="167"/>
      <c r="C92" s="230" t="s">
        <v>656</v>
      </c>
      <c r="D92" s="220"/>
      <c r="E92" s="222"/>
      <c r="F92" s="180"/>
      <c r="G92" s="180"/>
      <c r="H92" s="179"/>
      <c r="I92" s="191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outlineLevel="1" x14ac:dyDescent="0.2">
      <c r="A93" s="186"/>
      <c r="B93" s="167"/>
      <c r="C93" s="230" t="s">
        <v>765</v>
      </c>
      <c r="D93" s="220"/>
      <c r="E93" s="222"/>
      <c r="F93" s="180"/>
      <c r="G93" s="180"/>
      <c r="H93" s="179"/>
      <c r="I93" s="191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86"/>
      <c r="B94" s="167"/>
      <c r="C94" s="230" t="s">
        <v>786</v>
      </c>
      <c r="D94" s="220"/>
      <c r="E94" s="222">
        <v>354</v>
      </c>
      <c r="F94" s="180"/>
      <c r="G94" s="180"/>
      <c r="H94" s="179"/>
      <c r="I94" s="191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86"/>
      <c r="B95" s="167"/>
      <c r="C95" s="230" t="s">
        <v>787</v>
      </c>
      <c r="D95" s="220"/>
      <c r="E95" s="222">
        <v>335</v>
      </c>
      <c r="F95" s="180"/>
      <c r="G95" s="180"/>
      <c r="H95" s="179"/>
      <c r="I95" s="191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</row>
    <row r="96" spans="1:60" outlineLevel="1" x14ac:dyDescent="0.2">
      <c r="A96" s="186"/>
      <c r="B96" s="167"/>
      <c r="C96" s="230" t="s">
        <v>788</v>
      </c>
      <c r="D96" s="220"/>
      <c r="E96" s="222">
        <v>2.4</v>
      </c>
      <c r="F96" s="180"/>
      <c r="G96" s="180"/>
      <c r="H96" s="179"/>
      <c r="I96" s="191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86"/>
      <c r="B97" s="167"/>
      <c r="C97" s="231" t="s">
        <v>142</v>
      </c>
      <c r="D97" s="221"/>
      <c r="E97" s="223">
        <v>691.4</v>
      </c>
      <c r="F97" s="180"/>
      <c r="G97" s="180"/>
      <c r="H97" s="179"/>
      <c r="I97" s="191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outlineLevel="1" x14ac:dyDescent="0.2">
      <c r="A98" s="186"/>
      <c r="B98" s="164" t="s">
        <v>789</v>
      </c>
      <c r="C98" s="216"/>
      <c r="D98" s="187"/>
      <c r="E98" s="188"/>
      <c r="F98" s="189"/>
      <c r="G98" s="182"/>
      <c r="H98" s="179"/>
      <c r="I98" s="191"/>
      <c r="J98" s="158"/>
      <c r="K98" s="158">
        <v>1</v>
      </c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</row>
    <row r="99" spans="1:60" outlineLevel="1" x14ac:dyDescent="0.2">
      <c r="A99" s="186"/>
      <c r="B99" s="164" t="s">
        <v>790</v>
      </c>
      <c r="C99" s="216"/>
      <c r="D99" s="187"/>
      <c r="E99" s="188"/>
      <c r="F99" s="189"/>
      <c r="G99" s="182"/>
      <c r="H99" s="179"/>
      <c r="I99" s="191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</row>
    <row r="100" spans="1:60" outlineLevel="1" x14ac:dyDescent="0.2">
      <c r="A100" s="186">
        <v>19</v>
      </c>
      <c r="B100" s="167" t="s">
        <v>791</v>
      </c>
      <c r="C100" s="215" t="s">
        <v>792</v>
      </c>
      <c r="D100" s="170" t="s">
        <v>248</v>
      </c>
      <c r="E100" s="173">
        <v>0.14793999999999999</v>
      </c>
      <c r="F100" s="181"/>
      <c r="G100" s="180">
        <f>E100*F100</f>
        <v>0</v>
      </c>
      <c r="H100" s="179" t="s">
        <v>129</v>
      </c>
      <c r="I100" s="191" t="s">
        <v>79</v>
      </c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>
        <v>20</v>
      </c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outlineLevel="1" x14ac:dyDescent="0.2">
      <c r="A101" s="186"/>
      <c r="B101" s="167"/>
      <c r="C101" s="230" t="s">
        <v>793</v>
      </c>
      <c r="D101" s="220"/>
      <c r="E101" s="222">
        <v>0.1479</v>
      </c>
      <c r="F101" s="180"/>
      <c r="G101" s="180"/>
      <c r="H101" s="179"/>
      <c r="I101" s="191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</row>
    <row r="102" spans="1:60" outlineLevel="1" x14ac:dyDescent="0.2">
      <c r="A102" s="186"/>
      <c r="B102" s="164" t="s">
        <v>794</v>
      </c>
      <c r="C102" s="216"/>
      <c r="D102" s="187"/>
      <c r="E102" s="188"/>
      <c r="F102" s="189"/>
      <c r="G102" s="182"/>
      <c r="H102" s="179"/>
      <c r="I102" s="191"/>
      <c r="J102" s="158"/>
      <c r="K102" s="158">
        <v>1</v>
      </c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</row>
    <row r="103" spans="1:60" outlineLevel="1" x14ac:dyDescent="0.2">
      <c r="A103" s="186"/>
      <c r="B103" s="164" t="s">
        <v>795</v>
      </c>
      <c r="C103" s="216"/>
      <c r="D103" s="187"/>
      <c r="E103" s="188"/>
      <c r="F103" s="189"/>
      <c r="G103" s="182"/>
      <c r="H103" s="179"/>
      <c r="I103" s="191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0" outlineLevel="1" x14ac:dyDescent="0.2">
      <c r="A104" s="186">
        <v>20</v>
      </c>
      <c r="B104" s="167" t="s">
        <v>796</v>
      </c>
      <c r="C104" s="215" t="s">
        <v>797</v>
      </c>
      <c r="D104" s="170" t="s">
        <v>486</v>
      </c>
      <c r="E104" s="173">
        <v>520.52</v>
      </c>
      <c r="F104" s="181"/>
      <c r="G104" s="180">
        <f>E104*F104</f>
        <v>0</v>
      </c>
      <c r="H104" s="179" t="s">
        <v>798</v>
      </c>
      <c r="I104" s="191" t="s">
        <v>79</v>
      </c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>
        <v>20</v>
      </c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0" outlineLevel="1" x14ac:dyDescent="0.2">
      <c r="A105" s="186"/>
      <c r="B105" s="167"/>
      <c r="C105" s="230" t="s">
        <v>799</v>
      </c>
      <c r="D105" s="220"/>
      <c r="E105" s="222">
        <v>400.52</v>
      </c>
      <c r="F105" s="180"/>
      <c r="G105" s="180"/>
      <c r="H105" s="179"/>
      <c r="I105" s="191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</row>
    <row r="106" spans="1:60" outlineLevel="1" x14ac:dyDescent="0.2">
      <c r="A106" s="186"/>
      <c r="B106" s="167"/>
      <c r="C106" s="230" t="s">
        <v>800</v>
      </c>
      <c r="D106" s="220"/>
      <c r="E106" s="222">
        <v>120</v>
      </c>
      <c r="F106" s="180"/>
      <c r="G106" s="180"/>
      <c r="H106" s="179"/>
      <c r="I106" s="191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  <row r="107" spans="1:60" outlineLevel="1" x14ac:dyDescent="0.2">
      <c r="A107" s="186">
        <v>21</v>
      </c>
      <c r="B107" s="167" t="s">
        <v>801</v>
      </c>
      <c r="C107" s="215" t="s">
        <v>802</v>
      </c>
      <c r="D107" s="170" t="s">
        <v>117</v>
      </c>
      <c r="E107" s="173">
        <v>250</v>
      </c>
      <c r="F107" s="181"/>
      <c r="G107" s="180">
        <f>E107*F107</f>
        <v>0</v>
      </c>
      <c r="H107" s="179"/>
      <c r="I107" s="191" t="s">
        <v>245</v>
      </c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>
        <v>20</v>
      </c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0" outlineLevel="1" x14ac:dyDescent="0.2">
      <c r="A108" s="186"/>
      <c r="B108" s="167"/>
      <c r="C108" s="230" t="s">
        <v>803</v>
      </c>
      <c r="D108" s="220"/>
      <c r="E108" s="222">
        <v>250</v>
      </c>
      <c r="F108" s="180"/>
      <c r="G108" s="180"/>
      <c r="H108" s="179"/>
      <c r="I108" s="191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0" outlineLevel="1" x14ac:dyDescent="0.2">
      <c r="A109" s="186">
        <v>22</v>
      </c>
      <c r="B109" s="167" t="s">
        <v>804</v>
      </c>
      <c r="C109" s="215" t="s">
        <v>805</v>
      </c>
      <c r="D109" s="170" t="s">
        <v>806</v>
      </c>
      <c r="E109" s="173">
        <v>36.984999999999999</v>
      </c>
      <c r="F109" s="181"/>
      <c r="G109" s="180">
        <f>E109*F109</f>
        <v>0</v>
      </c>
      <c r="H109" s="179" t="s">
        <v>807</v>
      </c>
      <c r="I109" s="191" t="s">
        <v>79</v>
      </c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>
        <v>20</v>
      </c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60" outlineLevel="1" x14ac:dyDescent="0.2">
      <c r="A110" s="186"/>
      <c r="B110" s="167"/>
      <c r="C110" s="230" t="s">
        <v>808</v>
      </c>
      <c r="D110" s="220"/>
      <c r="E110" s="222">
        <v>36.984999999999999</v>
      </c>
      <c r="F110" s="180"/>
      <c r="G110" s="180"/>
      <c r="H110" s="179"/>
      <c r="I110" s="191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60" outlineLevel="1" x14ac:dyDescent="0.2">
      <c r="A111" s="186">
        <v>23</v>
      </c>
      <c r="B111" s="167" t="s">
        <v>809</v>
      </c>
      <c r="C111" s="215" t="s">
        <v>810</v>
      </c>
      <c r="D111" s="170" t="s">
        <v>137</v>
      </c>
      <c r="E111" s="173">
        <v>7.6</v>
      </c>
      <c r="F111" s="181"/>
      <c r="G111" s="180">
        <f>E111*F111</f>
        <v>0</v>
      </c>
      <c r="H111" s="179" t="s">
        <v>807</v>
      </c>
      <c r="I111" s="191" t="s">
        <v>79</v>
      </c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>
        <v>20</v>
      </c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</row>
    <row r="112" spans="1:60" outlineLevel="1" x14ac:dyDescent="0.2">
      <c r="A112" s="186"/>
      <c r="B112" s="167"/>
      <c r="C112" s="230" t="s">
        <v>656</v>
      </c>
      <c r="D112" s="220"/>
      <c r="E112" s="222"/>
      <c r="F112" s="180"/>
      <c r="G112" s="180"/>
      <c r="H112" s="179"/>
      <c r="I112" s="191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</row>
    <row r="113" spans="1:60" ht="22.5" outlineLevel="1" x14ac:dyDescent="0.2">
      <c r="A113" s="186"/>
      <c r="B113" s="167"/>
      <c r="C113" s="230" t="s">
        <v>811</v>
      </c>
      <c r="D113" s="220"/>
      <c r="E113" s="222">
        <v>39.4</v>
      </c>
      <c r="F113" s="180"/>
      <c r="G113" s="180"/>
      <c r="H113" s="179"/>
      <c r="I113" s="191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</row>
    <row r="114" spans="1:60" outlineLevel="1" x14ac:dyDescent="0.2">
      <c r="A114" s="186"/>
      <c r="B114" s="167"/>
      <c r="C114" s="230" t="s">
        <v>812</v>
      </c>
      <c r="D114" s="220"/>
      <c r="E114" s="222">
        <v>-31.8</v>
      </c>
      <c r="F114" s="180"/>
      <c r="G114" s="180"/>
      <c r="H114" s="179"/>
      <c r="I114" s="191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</row>
    <row r="115" spans="1:60" outlineLevel="1" x14ac:dyDescent="0.2">
      <c r="A115" s="186">
        <v>24</v>
      </c>
      <c r="B115" s="167" t="s">
        <v>813</v>
      </c>
      <c r="C115" s="215" t="s">
        <v>814</v>
      </c>
      <c r="D115" s="170" t="s">
        <v>253</v>
      </c>
      <c r="E115" s="173">
        <v>0.14793999999999999</v>
      </c>
      <c r="F115" s="181"/>
      <c r="G115" s="180">
        <f>E115*F115</f>
        <v>0</v>
      </c>
      <c r="H115" s="179" t="s">
        <v>807</v>
      </c>
      <c r="I115" s="191" t="s">
        <v>79</v>
      </c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>
        <v>20</v>
      </c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</row>
    <row r="116" spans="1:60" outlineLevel="1" x14ac:dyDescent="0.2">
      <c r="A116" s="186"/>
      <c r="B116" s="167"/>
      <c r="C116" s="230" t="s">
        <v>793</v>
      </c>
      <c r="D116" s="220"/>
      <c r="E116" s="222">
        <v>0.1479</v>
      </c>
      <c r="F116" s="180"/>
      <c r="G116" s="180"/>
      <c r="H116" s="179"/>
      <c r="I116" s="191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</row>
    <row r="117" spans="1:60" outlineLevel="1" x14ac:dyDescent="0.2">
      <c r="A117" s="186">
        <v>25</v>
      </c>
      <c r="B117" s="167" t="s">
        <v>815</v>
      </c>
      <c r="C117" s="215" t="s">
        <v>816</v>
      </c>
      <c r="D117" s="170" t="s">
        <v>817</v>
      </c>
      <c r="E117" s="173">
        <v>14.794</v>
      </c>
      <c r="F117" s="181"/>
      <c r="G117" s="180">
        <f>E117*F117</f>
        <v>0</v>
      </c>
      <c r="H117" s="179" t="s">
        <v>807</v>
      </c>
      <c r="I117" s="191" t="s">
        <v>79</v>
      </c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>
        <v>20</v>
      </c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</row>
    <row r="118" spans="1:60" outlineLevel="1" x14ac:dyDescent="0.2">
      <c r="A118" s="186"/>
      <c r="B118" s="167"/>
      <c r="C118" s="230" t="s">
        <v>818</v>
      </c>
      <c r="D118" s="220"/>
      <c r="E118" s="222">
        <v>14.794</v>
      </c>
      <c r="F118" s="180"/>
      <c r="G118" s="180"/>
      <c r="H118" s="179"/>
      <c r="I118" s="191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</row>
    <row r="119" spans="1:60" ht="22.5" outlineLevel="1" x14ac:dyDescent="0.2">
      <c r="A119" s="186">
        <v>26</v>
      </c>
      <c r="B119" s="167" t="s">
        <v>819</v>
      </c>
      <c r="C119" s="215" t="s">
        <v>820</v>
      </c>
      <c r="D119" s="170" t="s">
        <v>486</v>
      </c>
      <c r="E119" s="173">
        <v>546.54600000000005</v>
      </c>
      <c r="F119" s="181"/>
      <c r="G119" s="180">
        <f>E119*F119</f>
        <v>0</v>
      </c>
      <c r="H119" s="179" t="s">
        <v>807</v>
      </c>
      <c r="I119" s="191" t="s">
        <v>79</v>
      </c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>
        <v>20</v>
      </c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</row>
    <row r="120" spans="1:60" outlineLevel="1" x14ac:dyDescent="0.2">
      <c r="A120" s="186"/>
      <c r="B120" s="167"/>
      <c r="C120" s="230" t="s">
        <v>821</v>
      </c>
      <c r="D120" s="220"/>
      <c r="E120" s="222">
        <v>546.54999999999995</v>
      </c>
      <c r="F120" s="180"/>
      <c r="G120" s="180"/>
      <c r="H120" s="179"/>
      <c r="I120" s="191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</row>
    <row r="121" spans="1:60" outlineLevel="1" x14ac:dyDescent="0.2">
      <c r="A121" s="186"/>
      <c r="B121" s="164" t="s">
        <v>822</v>
      </c>
      <c r="C121" s="216"/>
      <c r="D121" s="187"/>
      <c r="E121" s="188"/>
      <c r="F121" s="189"/>
      <c r="G121" s="182"/>
      <c r="H121" s="179"/>
      <c r="I121" s="191"/>
      <c r="J121" s="158"/>
      <c r="K121" s="158">
        <v>1</v>
      </c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</row>
    <row r="122" spans="1:60" outlineLevel="1" x14ac:dyDescent="0.2">
      <c r="A122" s="186">
        <v>27</v>
      </c>
      <c r="B122" s="167" t="s">
        <v>823</v>
      </c>
      <c r="C122" s="215" t="s">
        <v>824</v>
      </c>
      <c r="D122" s="170" t="s">
        <v>248</v>
      </c>
      <c r="E122" s="173">
        <v>128.30042</v>
      </c>
      <c r="F122" s="181"/>
      <c r="G122" s="180">
        <f>E122*F122</f>
        <v>0</v>
      </c>
      <c r="H122" s="179" t="s">
        <v>129</v>
      </c>
      <c r="I122" s="191" t="s">
        <v>79</v>
      </c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>
        <v>20</v>
      </c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</row>
    <row r="123" spans="1:60" outlineLevel="1" x14ac:dyDescent="0.2">
      <c r="A123" s="186"/>
      <c r="B123" s="167"/>
      <c r="C123" s="230" t="s">
        <v>560</v>
      </c>
      <c r="D123" s="220"/>
      <c r="E123" s="222"/>
      <c r="F123" s="180"/>
      <c r="G123" s="180"/>
      <c r="H123" s="179"/>
      <c r="I123" s="191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</row>
    <row r="124" spans="1:60" outlineLevel="1" x14ac:dyDescent="0.2">
      <c r="A124" s="186"/>
      <c r="B124" s="167"/>
      <c r="C124" s="230" t="s">
        <v>825</v>
      </c>
      <c r="D124" s="220"/>
      <c r="E124" s="222"/>
      <c r="F124" s="180"/>
      <c r="G124" s="180"/>
      <c r="H124" s="179"/>
      <c r="I124" s="191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</row>
    <row r="125" spans="1:60" outlineLevel="1" x14ac:dyDescent="0.2">
      <c r="A125" s="186"/>
      <c r="B125" s="167"/>
      <c r="C125" s="230" t="s">
        <v>826</v>
      </c>
      <c r="D125" s="220"/>
      <c r="E125" s="222">
        <v>128.3004</v>
      </c>
      <c r="F125" s="180"/>
      <c r="G125" s="180"/>
      <c r="H125" s="179"/>
      <c r="I125" s="191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</row>
    <row r="126" spans="1:60" x14ac:dyDescent="0.2">
      <c r="A126" s="185" t="s">
        <v>71</v>
      </c>
      <c r="B126" s="166" t="s">
        <v>666</v>
      </c>
      <c r="C126" s="213" t="s">
        <v>667</v>
      </c>
      <c r="D126" s="168"/>
      <c r="E126" s="171"/>
      <c r="F126" s="183">
        <f>SUM(G127:G230)</f>
        <v>0</v>
      </c>
      <c r="G126" s="184"/>
      <c r="H126" s="176"/>
      <c r="I126" s="190"/>
    </row>
    <row r="127" spans="1:60" outlineLevel="1" x14ac:dyDescent="0.2">
      <c r="A127" s="186"/>
      <c r="B127" s="163" t="s">
        <v>827</v>
      </c>
      <c r="C127" s="214"/>
      <c r="D127" s="169"/>
      <c r="E127" s="172"/>
      <c r="F127" s="177"/>
      <c r="G127" s="178"/>
      <c r="H127" s="179"/>
      <c r="I127" s="191"/>
      <c r="J127" s="158"/>
      <c r="K127" s="158">
        <v>1</v>
      </c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</row>
    <row r="128" spans="1:60" outlineLevel="1" x14ac:dyDescent="0.2">
      <c r="A128" s="186"/>
      <c r="B128" s="164" t="s">
        <v>828</v>
      </c>
      <c r="C128" s="216"/>
      <c r="D128" s="187"/>
      <c r="E128" s="188"/>
      <c r="F128" s="189"/>
      <c r="G128" s="182"/>
      <c r="H128" s="179"/>
      <c r="I128" s="191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</row>
    <row r="129" spans="1:60" outlineLevel="1" x14ac:dyDescent="0.2">
      <c r="A129" s="186">
        <v>28</v>
      </c>
      <c r="B129" s="167" t="s">
        <v>829</v>
      </c>
      <c r="C129" s="215" t="s">
        <v>830</v>
      </c>
      <c r="D129" s="170" t="s">
        <v>117</v>
      </c>
      <c r="E129" s="173">
        <v>3.1086</v>
      </c>
      <c r="F129" s="181"/>
      <c r="G129" s="180">
        <f>E129*F129</f>
        <v>0</v>
      </c>
      <c r="H129" s="179" t="s">
        <v>831</v>
      </c>
      <c r="I129" s="191" t="s">
        <v>79</v>
      </c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>
        <v>20</v>
      </c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</row>
    <row r="130" spans="1:60" outlineLevel="1" x14ac:dyDescent="0.2">
      <c r="A130" s="186"/>
      <c r="B130" s="167"/>
      <c r="C130" s="230" t="s">
        <v>656</v>
      </c>
      <c r="D130" s="220"/>
      <c r="E130" s="222"/>
      <c r="F130" s="180"/>
      <c r="G130" s="180"/>
      <c r="H130" s="179"/>
      <c r="I130" s="191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</row>
    <row r="131" spans="1:60" outlineLevel="1" x14ac:dyDescent="0.2">
      <c r="A131" s="186"/>
      <c r="B131" s="167"/>
      <c r="C131" s="230" t="s">
        <v>832</v>
      </c>
      <c r="D131" s="220"/>
      <c r="E131" s="222">
        <v>3.1086</v>
      </c>
      <c r="F131" s="180"/>
      <c r="G131" s="180"/>
      <c r="H131" s="179"/>
      <c r="I131" s="191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</row>
    <row r="132" spans="1:60" outlineLevel="1" x14ac:dyDescent="0.2">
      <c r="A132" s="186"/>
      <c r="B132" s="164" t="s">
        <v>833</v>
      </c>
      <c r="C132" s="216"/>
      <c r="D132" s="187"/>
      <c r="E132" s="188"/>
      <c r="F132" s="189"/>
      <c r="G132" s="182"/>
      <c r="H132" s="179"/>
      <c r="I132" s="191"/>
      <c r="J132" s="158"/>
      <c r="K132" s="158">
        <v>1</v>
      </c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</row>
    <row r="133" spans="1:60" outlineLevel="1" x14ac:dyDescent="0.2">
      <c r="A133" s="186">
        <v>29</v>
      </c>
      <c r="B133" s="167" t="s">
        <v>834</v>
      </c>
      <c r="C133" s="215" t="s">
        <v>835</v>
      </c>
      <c r="D133" s="170" t="s">
        <v>486</v>
      </c>
      <c r="E133" s="173">
        <v>46.5</v>
      </c>
      <c r="F133" s="181"/>
      <c r="G133" s="180">
        <f>E133*F133</f>
        <v>0</v>
      </c>
      <c r="H133" s="179" t="s">
        <v>836</v>
      </c>
      <c r="I133" s="191" t="s">
        <v>79</v>
      </c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>
        <v>20</v>
      </c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</row>
    <row r="134" spans="1:60" outlineLevel="1" x14ac:dyDescent="0.2">
      <c r="A134" s="186"/>
      <c r="B134" s="167"/>
      <c r="C134" s="230" t="s">
        <v>837</v>
      </c>
      <c r="D134" s="220"/>
      <c r="E134" s="222">
        <v>46.5</v>
      </c>
      <c r="F134" s="180"/>
      <c r="G134" s="180"/>
      <c r="H134" s="179"/>
      <c r="I134" s="191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</row>
    <row r="135" spans="1:60" outlineLevel="1" x14ac:dyDescent="0.2">
      <c r="A135" s="186"/>
      <c r="B135" s="164" t="s">
        <v>668</v>
      </c>
      <c r="C135" s="216"/>
      <c r="D135" s="187"/>
      <c r="E135" s="188"/>
      <c r="F135" s="189"/>
      <c r="G135" s="182"/>
      <c r="H135" s="179"/>
      <c r="I135" s="191"/>
      <c r="J135" s="158"/>
      <c r="K135" s="158">
        <v>1</v>
      </c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</row>
    <row r="136" spans="1:60" outlineLevel="1" x14ac:dyDescent="0.2">
      <c r="A136" s="186"/>
      <c r="B136" s="164" t="s">
        <v>669</v>
      </c>
      <c r="C136" s="216"/>
      <c r="D136" s="187"/>
      <c r="E136" s="188"/>
      <c r="F136" s="189"/>
      <c r="G136" s="182"/>
      <c r="H136" s="179"/>
      <c r="I136" s="191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</row>
    <row r="137" spans="1:60" outlineLevel="1" x14ac:dyDescent="0.2">
      <c r="A137" s="186">
        <v>30</v>
      </c>
      <c r="B137" s="167" t="s">
        <v>838</v>
      </c>
      <c r="C137" s="215" t="s">
        <v>686</v>
      </c>
      <c r="D137" s="170" t="s">
        <v>117</v>
      </c>
      <c r="E137" s="173">
        <v>546</v>
      </c>
      <c r="F137" s="181"/>
      <c r="G137" s="180">
        <f>E137*F137</f>
        <v>0</v>
      </c>
      <c r="H137" s="179" t="s">
        <v>672</v>
      </c>
      <c r="I137" s="191" t="s">
        <v>79</v>
      </c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>
        <v>20</v>
      </c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</row>
    <row r="138" spans="1:60" outlineLevel="1" x14ac:dyDescent="0.2">
      <c r="A138" s="186"/>
      <c r="B138" s="167"/>
      <c r="C138" s="230" t="s">
        <v>656</v>
      </c>
      <c r="D138" s="220"/>
      <c r="E138" s="222"/>
      <c r="F138" s="180"/>
      <c r="G138" s="180"/>
      <c r="H138" s="179"/>
      <c r="I138" s="191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</row>
    <row r="139" spans="1:60" outlineLevel="1" x14ac:dyDescent="0.2">
      <c r="A139" s="186"/>
      <c r="B139" s="167"/>
      <c r="C139" s="230" t="s">
        <v>755</v>
      </c>
      <c r="D139" s="220"/>
      <c r="E139" s="222">
        <v>264</v>
      </c>
      <c r="F139" s="180"/>
      <c r="G139" s="180"/>
      <c r="H139" s="179"/>
      <c r="I139" s="191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</row>
    <row r="140" spans="1:60" outlineLevel="1" x14ac:dyDescent="0.2">
      <c r="A140" s="186"/>
      <c r="B140" s="167"/>
      <c r="C140" s="230" t="s">
        <v>756</v>
      </c>
      <c r="D140" s="220"/>
      <c r="E140" s="222">
        <v>282</v>
      </c>
      <c r="F140" s="180"/>
      <c r="G140" s="180"/>
      <c r="H140" s="179"/>
      <c r="I140" s="191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</row>
    <row r="141" spans="1:60" outlineLevel="1" x14ac:dyDescent="0.2">
      <c r="A141" s="186">
        <v>31</v>
      </c>
      <c r="B141" s="167" t="s">
        <v>839</v>
      </c>
      <c r="C141" s="215" t="s">
        <v>840</v>
      </c>
      <c r="D141" s="170" t="s">
        <v>117</v>
      </c>
      <c r="E141" s="173">
        <v>3.1086</v>
      </c>
      <c r="F141" s="181"/>
      <c r="G141" s="180">
        <f>E141*F141</f>
        <v>0</v>
      </c>
      <c r="H141" s="179" t="s">
        <v>672</v>
      </c>
      <c r="I141" s="191" t="s">
        <v>79</v>
      </c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>
        <v>20</v>
      </c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</row>
    <row r="142" spans="1:60" outlineLevel="1" x14ac:dyDescent="0.2">
      <c r="A142" s="186"/>
      <c r="B142" s="167"/>
      <c r="C142" s="230" t="s">
        <v>656</v>
      </c>
      <c r="D142" s="220"/>
      <c r="E142" s="222"/>
      <c r="F142" s="180"/>
      <c r="G142" s="180"/>
      <c r="H142" s="179"/>
      <c r="I142" s="191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</row>
    <row r="143" spans="1:60" outlineLevel="1" x14ac:dyDescent="0.2">
      <c r="A143" s="186"/>
      <c r="B143" s="167"/>
      <c r="C143" s="230" t="s">
        <v>832</v>
      </c>
      <c r="D143" s="220"/>
      <c r="E143" s="222">
        <v>3.1086</v>
      </c>
      <c r="F143" s="180"/>
      <c r="G143" s="180"/>
      <c r="H143" s="179"/>
      <c r="I143" s="191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</row>
    <row r="144" spans="1:60" outlineLevel="1" x14ac:dyDescent="0.2">
      <c r="A144" s="186"/>
      <c r="B144" s="164" t="s">
        <v>677</v>
      </c>
      <c r="C144" s="216"/>
      <c r="D144" s="187"/>
      <c r="E144" s="188"/>
      <c r="F144" s="189"/>
      <c r="G144" s="182"/>
      <c r="H144" s="179"/>
      <c r="I144" s="191"/>
      <c r="J144" s="158"/>
      <c r="K144" s="158">
        <v>1</v>
      </c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</row>
    <row r="145" spans="1:60" outlineLevel="1" x14ac:dyDescent="0.2">
      <c r="A145" s="186">
        <v>32</v>
      </c>
      <c r="B145" s="167" t="s">
        <v>841</v>
      </c>
      <c r="C145" s="215" t="s">
        <v>842</v>
      </c>
      <c r="D145" s="170" t="s">
        <v>117</v>
      </c>
      <c r="E145" s="173">
        <v>546</v>
      </c>
      <c r="F145" s="181"/>
      <c r="G145" s="180">
        <f>E145*F145</f>
        <v>0</v>
      </c>
      <c r="H145" s="179" t="s">
        <v>672</v>
      </c>
      <c r="I145" s="191" t="s">
        <v>79</v>
      </c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>
        <v>20</v>
      </c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</row>
    <row r="146" spans="1:60" outlineLevel="1" x14ac:dyDescent="0.2">
      <c r="A146" s="186"/>
      <c r="B146" s="167"/>
      <c r="C146" s="230" t="s">
        <v>656</v>
      </c>
      <c r="D146" s="220"/>
      <c r="E146" s="222"/>
      <c r="F146" s="180"/>
      <c r="G146" s="180"/>
      <c r="H146" s="179"/>
      <c r="I146" s="191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</row>
    <row r="147" spans="1:60" outlineLevel="1" x14ac:dyDescent="0.2">
      <c r="A147" s="186"/>
      <c r="B147" s="167"/>
      <c r="C147" s="230" t="s">
        <v>755</v>
      </c>
      <c r="D147" s="220"/>
      <c r="E147" s="222">
        <v>264</v>
      </c>
      <c r="F147" s="180"/>
      <c r="G147" s="180"/>
      <c r="H147" s="179"/>
      <c r="I147" s="191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</row>
    <row r="148" spans="1:60" outlineLevel="1" x14ac:dyDescent="0.2">
      <c r="A148" s="186"/>
      <c r="B148" s="167"/>
      <c r="C148" s="230" t="s">
        <v>756</v>
      </c>
      <c r="D148" s="220"/>
      <c r="E148" s="222">
        <v>282</v>
      </c>
      <c r="F148" s="180"/>
      <c r="G148" s="180"/>
      <c r="H148" s="179"/>
      <c r="I148" s="191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</row>
    <row r="149" spans="1:60" outlineLevel="1" x14ac:dyDescent="0.2">
      <c r="A149" s="186">
        <v>33</v>
      </c>
      <c r="B149" s="167" t="s">
        <v>678</v>
      </c>
      <c r="C149" s="215" t="s">
        <v>671</v>
      </c>
      <c r="D149" s="170" t="s">
        <v>117</v>
      </c>
      <c r="E149" s="173">
        <v>48</v>
      </c>
      <c r="F149" s="181"/>
      <c r="G149" s="180">
        <f>E149*F149</f>
        <v>0</v>
      </c>
      <c r="H149" s="179" t="s">
        <v>672</v>
      </c>
      <c r="I149" s="191" t="s">
        <v>79</v>
      </c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>
        <v>20</v>
      </c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</row>
    <row r="150" spans="1:60" outlineLevel="1" x14ac:dyDescent="0.2">
      <c r="A150" s="186"/>
      <c r="B150" s="167"/>
      <c r="C150" s="230" t="s">
        <v>656</v>
      </c>
      <c r="D150" s="220"/>
      <c r="E150" s="222"/>
      <c r="F150" s="180"/>
      <c r="G150" s="180"/>
      <c r="H150" s="179"/>
      <c r="I150" s="191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</row>
    <row r="151" spans="1:60" outlineLevel="1" x14ac:dyDescent="0.2">
      <c r="A151" s="186"/>
      <c r="B151" s="167"/>
      <c r="C151" s="230" t="s">
        <v>843</v>
      </c>
      <c r="D151" s="220"/>
      <c r="E151" s="222">
        <v>48</v>
      </c>
      <c r="F151" s="180"/>
      <c r="G151" s="180"/>
      <c r="H151" s="179"/>
      <c r="I151" s="191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</row>
    <row r="152" spans="1:60" outlineLevel="1" x14ac:dyDescent="0.2">
      <c r="A152" s="186"/>
      <c r="B152" s="164" t="s">
        <v>683</v>
      </c>
      <c r="C152" s="216"/>
      <c r="D152" s="187"/>
      <c r="E152" s="188"/>
      <c r="F152" s="189"/>
      <c r="G152" s="182"/>
      <c r="H152" s="179"/>
      <c r="I152" s="191"/>
      <c r="J152" s="158"/>
      <c r="K152" s="158">
        <v>1</v>
      </c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</row>
    <row r="153" spans="1:60" outlineLevel="1" x14ac:dyDescent="0.2">
      <c r="A153" s="186"/>
      <c r="B153" s="164" t="s">
        <v>684</v>
      </c>
      <c r="C153" s="216"/>
      <c r="D153" s="187"/>
      <c r="E153" s="188"/>
      <c r="F153" s="189"/>
      <c r="G153" s="182"/>
      <c r="H153" s="179"/>
      <c r="I153" s="191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</row>
    <row r="154" spans="1:60" outlineLevel="1" x14ac:dyDescent="0.2">
      <c r="A154" s="186">
        <v>34</v>
      </c>
      <c r="B154" s="167" t="s">
        <v>685</v>
      </c>
      <c r="C154" s="215" t="s">
        <v>686</v>
      </c>
      <c r="D154" s="170" t="s">
        <v>117</v>
      </c>
      <c r="E154" s="173">
        <v>546</v>
      </c>
      <c r="F154" s="181"/>
      <c r="G154" s="180">
        <f>E154*F154</f>
        <v>0</v>
      </c>
      <c r="H154" s="179" t="s">
        <v>672</v>
      </c>
      <c r="I154" s="191" t="s">
        <v>79</v>
      </c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>
        <v>20</v>
      </c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</row>
    <row r="155" spans="1:60" outlineLevel="1" x14ac:dyDescent="0.2">
      <c r="A155" s="186"/>
      <c r="B155" s="167"/>
      <c r="C155" s="230" t="s">
        <v>656</v>
      </c>
      <c r="D155" s="220"/>
      <c r="E155" s="222"/>
      <c r="F155" s="180"/>
      <c r="G155" s="180"/>
      <c r="H155" s="179"/>
      <c r="I155" s="191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</row>
    <row r="156" spans="1:60" outlineLevel="1" x14ac:dyDescent="0.2">
      <c r="A156" s="186"/>
      <c r="B156" s="167"/>
      <c r="C156" s="230" t="s">
        <v>755</v>
      </c>
      <c r="D156" s="220"/>
      <c r="E156" s="222">
        <v>264</v>
      </c>
      <c r="F156" s="180"/>
      <c r="G156" s="180"/>
      <c r="H156" s="179"/>
      <c r="I156" s="191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</row>
    <row r="157" spans="1:60" outlineLevel="1" x14ac:dyDescent="0.2">
      <c r="A157" s="186"/>
      <c r="B157" s="167"/>
      <c r="C157" s="230" t="s">
        <v>756</v>
      </c>
      <c r="D157" s="220"/>
      <c r="E157" s="222">
        <v>282</v>
      </c>
      <c r="F157" s="180"/>
      <c r="G157" s="180"/>
      <c r="H157" s="179"/>
      <c r="I157" s="191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</row>
    <row r="158" spans="1:60" outlineLevel="1" x14ac:dyDescent="0.2">
      <c r="A158" s="186"/>
      <c r="B158" s="164" t="s">
        <v>844</v>
      </c>
      <c r="C158" s="216"/>
      <c r="D158" s="187"/>
      <c r="E158" s="188"/>
      <c r="F158" s="189"/>
      <c r="G158" s="182"/>
      <c r="H158" s="179"/>
      <c r="I158" s="191"/>
      <c r="J158" s="158"/>
      <c r="K158" s="158">
        <v>1</v>
      </c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</row>
    <row r="159" spans="1:60" outlineLevel="1" x14ac:dyDescent="0.2">
      <c r="A159" s="186"/>
      <c r="B159" s="164" t="s">
        <v>684</v>
      </c>
      <c r="C159" s="216"/>
      <c r="D159" s="187"/>
      <c r="E159" s="188"/>
      <c r="F159" s="189"/>
      <c r="G159" s="182"/>
      <c r="H159" s="179"/>
      <c r="I159" s="191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</row>
    <row r="160" spans="1:60" outlineLevel="1" x14ac:dyDescent="0.2">
      <c r="A160" s="186">
        <v>35</v>
      </c>
      <c r="B160" s="167" t="s">
        <v>845</v>
      </c>
      <c r="C160" s="215" t="s">
        <v>686</v>
      </c>
      <c r="D160" s="170" t="s">
        <v>117</v>
      </c>
      <c r="E160" s="173">
        <v>215.1</v>
      </c>
      <c r="F160" s="181"/>
      <c r="G160" s="180">
        <f>E160*F160</f>
        <v>0</v>
      </c>
      <c r="H160" s="179" t="s">
        <v>672</v>
      </c>
      <c r="I160" s="191" t="s">
        <v>79</v>
      </c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>
        <v>20</v>
      </c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</row>
    <row r="161" spans="1:60" outlineLevel="1" x14ac:dyDescent="0.2">
      <c r="A161" s="186"/>
      <c r="B161" s="167"/>
      <c r="C161" s="230" t="s">
        <v>656</v>
      </c>
      <c r="D161" s="220"/>
      <c r="E161" s="222"/>
      <c r="F161" s="180"/>
      <c r="G161" s="180"/>
      <c r="H161" s="179"/>
      <c r="I161" s="191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</row>
    <row r="162" spans="1:60" outlineLevel="1" x14ac:dyDescent="0.2">
      <c r="A162" s="186"/>
      <c r="B162" s="167"/>
      <c r="C162" s="230" t="s">
        <v>846</v>
      </c>
      <c r="D162" s="220"/>
      <c r="E162" s="222"/>
      <c r="F162" s="180"/>
      <c r="G162" s="180"/>
      <c r="H162" s="179"/>
      <c r="I162" s="191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</row>
    <row r="163" spans="1:60" outlineLevel="1" x14ac:dyDescent="0.2">
      <c r="A163" s="186"/>
      <c r="B163" s="167"/>
      <c r="C163" s="230" t="s">
        <v>847</v>
      </c>
      <c r="D163" s="220"/>
      <c r="E163" s="222">
        <v>8.4</v>
      </c>
      <c r="F163" s="180"/>
      <c r="G163" s="180"/>
      <c r="H163" s="179"/>
      <c r="I163" s="191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</row>
    <row r="164" spans="1:60" outlineLevel="1" x14ac:dyDescent="0.2">
      <c r="A164" s="186"/>
      <c r="B164" s="167"/>
      <c r="C164" s="230" t="s">
        <v>848</v>
      </c>
      <c r="D164" s="220"/>
      <c r="E164" s="222">
        <v>106.2</v>
      </c>
      <c r="F164" s="180"/>
      <c r="G164" s="180"/>
      <c r="H164" s="179"/>
      <c r="I164" s="191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</row>
    <row r="165" spans="1:60" outlineLevel="1" x14ac:dyDescent="0.2">
      <c r="A165" s="186"/>
      <c r="B165" s="167"/>
      <c r="C165" s="230" t="s">
        <v>849</v>
      </c>
      <c r="D165" s="220"/>
      <c r="E165" s="222">
        <v>100.5</v>
      </c>
      <c r="F165" s="180"/>
      <c r="G165" s="180"/>
      <c r="H165" s="179"/>
      <c r="I165" s="191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</row>
    <row r="166" spans="1:60" outlineLevel="1" x14ac:dyDescent="0.2">
      <c r="A166" s="186">
        <v>36</v>
      </c>
      <c r="B166" s="167" t="s">
        <v>850</v>
      </c>
      <c r="C166" s="215" t="s">
        <v>840</v>
      </c>
      <c r="D166" s="170" t="s">
        <v>117</v>
      </c>
      <c r="E166" s="173">
        <v>215.1</v>
      </c>
      <c r="F166" s="181"/>
      <c r="G166" s="180">
        <f>E166*F166</f>
        <v>0</v>
      </c>
      <c r="H166" s="179" t="s">
        <v>672</v>
      </c>
      <c r="I166" s="191" t="s">
        <v>79</v>
      </c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>
        <v>20</v>
      </c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</row>
    <row r="167" spans="1:60" outlineLevel="1" x14ac:dyDescent="0.2">
      <c r="A167" s="186"/>
      <c r="B167" s="167"/>
      <c r="C167" s="230" t="s">
        <v>656</v>
      </c>
      <c r="D167" s="220"/>
      <c r="E167" s="222"/>
      <c r="F167" s="180"/>
      <c r="G167" s="180"/>
      <c r="H167" s="179"/>
      <c r="I167" s="191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</row>
    <row r="168" spans="1:60" outlineLevel="1" x14ac:dyDescent="0.2">
      <c r="A168" s="186"/>
      <c r="B168" s="167"/>
      <c r="C168" s="230" t="s">
        <v>846</v>
      </c>
      <c r="D168" s="220"/>
      <c r="E168" s="222"/>
      <c r="F168" s="180"/>
      <c r="G168" s="180"/>
      <c r="H168" s="179"/>
      <c r="I168" s="191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</row>
    <row r="169" spans="1:60" outlineLevel="1" x14ac:dyDescent="0.2">
      <c r="A169" s="186"/>
      <c r="B169" s="167"/>
      <c r="C169" s="230" t="s">
        <v>847</v>
      </c>
      <c r="D169" s="220"/>
      <c r="E169" s="222">
        <v>8.4</v>
      </c>
      <c r="F169" s="180"/>
      <c r="G169" s="180"/>
      <c r="H169" s="179"/>
      <c r="I169" s="191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</row>
    <row r="170" spans="1:60" outlineLevel="1" x14ac:dyDescent="0.2">
      <c r="A170" s="186"/>
      <c r="B170" s="167"/>
      <c r="C170" s="230" t="s">
        <v>848</v>
      </c>
      <c r="D170" s="220"/>
      <c r="E170" s="222">
        <v>106.2</v>
      </c>
      <c r="F170" s="180"/>
      <c r="G170" s="180"/>
      <c r="H170" s="179"/>
      <c r="I170" s="191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</row>
    <row r="171" spans="1:60" outlineLevel="1" x14ac:dyDescent="0.2">
      <c r="A171" s="186"/>
      <c r="B171" s="167"/>
      <c r="C171" s="230" t="s">
        <v>849</v>
      </c>
      <c r="D171" s="220"/>
      <c r="E171" s="222">
        <v>100.5</v>
      </c>
      <c r="F171" s="180"/>
      <c r="G171" s="180"/>
      <c r="H171" s="179"/>
      <c r="I171" s="191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</row>
    <row r="172" spans="1:60" outlineLevel="1" x14ac:dyDescent="0.2">
      <c r="A172" s="186"/>
      <c r="B172" s="164" t="s">
        <v>851</v>
      </c>
      <c r="C172" s="216"/>
      <c r="D172" s="187"/>
      <c r="E172" s="188"/>
      <c r="F172" s="189"/>
      <c r="G172" s="182"/>
      <c r="H172" s="179"/>
      <c r="I172" s="191"/>
      <c r="J172" s="158"/>
      <c r="K172" s="158">
        <v>1</v>
      </c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</row>
    <row r="173" spans="1:60" outlineLevel="1" x14ac:dyDescent="0.2">
      <c r="A173" s="186"/>
      <c r="B173" s="164" t="s">
        <v>684</v>
      </c>
      <c r="C173" s="216"/>
      <c r="D173" s="187"/>
      <c r="E173" s="188"/>
      <c r="F173" s="189"/>
      <c r="G173" s="182"/>
      <c r="H173" s="179"/>
      <c r="I173" s="191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</row>
    <row r="174" spans="1:60" outlineLevel="1" x14ac:dyDescent="0.2">
      <c r="A174" s="186">
        <v>37</v>
      </c>
      <c r="B174" s="167" t="s">
        <v>852</v>
      </c>
      <c r="C174" s="215" t="s">
        <v>686</v>
      </c>
      <c r="D174" s="170" t="s">
        <v>117</v>
      </c>
      <c r="E174" s="173">
        <v>345.7</v>
      </c>
      <c r="F174" s="181"/>
      <c r="G174" s="180">
        <f>E174*F174</f>
        <v>0</v>
      </c>
      <c r="H174" s="179" t="s">
        <v>672</v>
      </c>
      <c r="I174" s="191" t="s">
        <v>79</v>
      </c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>
        <v>20</v>
      </c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</row>
    <row r="175" spans="1:60" outlineLevel="1" x14ac:dyDescent="0.2">
      <c r="A175" s="186"/>
      <c r="B175" s="167"/>
      <c r="C175" s="230" t="s">
        <v>656</v>
      </c>
      <c r="D175" s="220"/>
      <c r="E175" s="222"/>
      <c r="F175" s="180"/>
      <c r="G175" s="180"/>
      <c r="H175" s="179"/>
      <c r="I175" s="191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</row>
    <row r="176" spans="1:60" outlineLevel="1" x14ac:dyDescent="0.2">
      <c r="A176" s="186"/>
      <c r="B176" s="167"/>
      <c r="C176" s="230" t="s">
        <v>846</v>
      </c>
      <c r="D176" s="220"/>
      <c r="E176" s="222"/>
      <c r="F176" s="180"/>
      <c r="G176" s="180"/>
      <c r="H176" s="179"/>
      <c r="I176" s="191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</row>
    <row r="177" spans="1:60" outlineLevel="1" x14ac:dyDescent="0.2">
      <c r="A177" s="186"/>
      <c r="B177" s="167"/>
      <c r="C177" s="230" t="s">
        <v>766</v>
      </c>
      <c r="D177" s="220"/>
      <c r="E177" s="222">
        <v>177</v>
      </c>
      <c r="F177" s="180"/>
      <c r="G177" s="180"/>
      <c r="H177" s="179"/>
      <c r="I177" s="191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</row>
    <row r="178" spans="1:60" outlineLevel="1" x14ac:dyDescent="0.2">
      <c r="A178" s="186"/>
      <c r="B178" s="167"/>
      <c r="C178" s="230" t="s">
        <v>767</v>
      </c>
      <c r="D178" s="220"/>
      <c r="E178" s="222">
        <v>167.5</v>
      </c>
      <c r="F178" s="180"/>
      <c r="G178" s="180"/>
      <c r="H178" s="179"/>
      <c r="I178" s="191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</row>
    <row r="179" spans="1:60" outlineLevel="1" x14ac:dyDescent="0.2">
      <c r="A179" s="186"/>
      <c r="B179" s="167"/>
      <c r="C179" s="230" t="s">
        <v>768</v>
      </c>
      <c r="D179" s="220"/>
      <c r="E179" s="222">
        <v>1.2</v>
      </c>
      <c r="F179" s="180"/>
      <c r="G179" s="180"/>
      <c r="H179" s="179"/>
      <c r="I179" s="191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</row>
    <row r="180" spans="1:60" outlineLevel="1" x14ac:dyDescent="0.2">
      <c r="A180" s="186"/>
      <c r="B180" s="164" t="s">
        <v>853</v>
      </c>
      <c r="C180" s="216"/>
      <c r="D180" s="187"/>
      <c r="E180" s="188"/>
      <c r="F180" s="189"/>
      <c r="G180" s="182"/>
      <c r="H180" s="179"/>
      <c r="I180" s="191"/>
      <c r="J180" s="158"/>
      <c r="K180" s="158">
        <v>1</v>
      </c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</row>
    <row r="181" spans="1:60" outlineLevel="1" x14ac:dyDescent="0.2">
      <c r="A181" s="186">
        <v>38</v>
      </c>
      <c r="B181" s="167" t="s">
        <v>854</v>
      </c>
      <c r="C181" s="215" t="s">
        <v>855</v>
      </c>
      <c r="D181" s="170" t="s">
        <v>117</v>
      </c>
      <c r="E181" s="173">
        <v>70</v>
      </c>
      <c r="F181" s="181"/>
      <c r="G181" s="180">
        <f>E181*F181</f>
        <v>0</v>
      </c>
      <c r="H181" s="179" t="s">
        <v>672</v>
      </c>
      <c r="I181" s="191" t="s">
        <v>79</v>
      </c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>
        <v>20</v>
      </c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</row>
    <row r="182" spans="1:60" outlineLevel="1" x14ac:dyDescent="0.2">
      <c r="A182" s="186"/>
      <c r="B182" s="167"/>
      <c r="C182" s="230" t="s">
        <v>656</v>
      </c>
      <c r="D182" s="220"/>
      <c r="E182" s="222"/>
      <c r="F182" s="180"/>
      <c r="G182" s="180"/>
      <c r="H182" s="179"/>
      <c r="I182" s="191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</row>
    <row r="183" spans="1:60" outlineLevel="1" x14ac:dyDescent="0.2">
      <c r="A183" s="186"/>
      <c r="B183" s="167"/>
      <c r="C183" s="230" t="s">
        <v>856</v>
      </c>
      <c r="D183" s="220"/>
      <c r="E183" s="222">
        <v>29</v>
      </c>
      <c r="F183" s="180"/>
      <c r="G183" s="180"/>
      <c r="H183" s="179"/>
      <c r="I183" s="191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</row>
    <row r="184" spans="1:60" outlineLevel="1" x14ac:dyDescent="0.2">
      <c r="A184" s="186"/>
      <c r="B184" s="167"/>
      <c r="C184" s="230" t="s">
        <v>754</v>
      </c>
      <c r="D184" s="220"/>
      <c r="E184" s="222">
        <v>41</v>
      </c>
      <c r="F184" s="180"/>
      <c r="G184" s="180"/>
      <c r="H184" s="179"/>
      <c r="I184" s="191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</row>
    <row r="185" spans="1:60" outlineLevel="1" x14ac:dyDescent="0.2">
      <c r="A185" s="186"/>
      <c r="B185" s="164" t="s">
        <v>857</v>
      </c>
      <c r="C185" s="216"/>
      <c r="D185" s="187"/>
      <c r="E185" s="188"/>
      <c r="F185" s="189"/>
      <c r="G185" s="182"/>
      <c r="H185" s="179"/>
      <c r="I185" s="191"/>
      <c r="J185" s="158"/>
      <c r="K185" s="158">
        <v>1</v>
      </c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</row>
    <row r="186" spans="1:60" outlineLevel="1" x14ac:dyDescent="0.2">
      <c r="A186" s="186">
        <v>39</v>
      </c>
      <c r="B186" s="167" t="s">
        <v>858</v>
      </c>
      <c r="C186" s="215" t="s">
        <v>859</v>
      </c>
      <c r="D186" s="170" t="s">
        <v>117</v>
      </c>
      <c r="E186" s="173">
        <v>70</v>
      </c>
      <c r="F186" s="181"/>
      <c r="G186" s="180">
        <f>E186*F186</f>
        <v>0</v>
      </c>
      <c r="H186" s="179" t="s">
        <v>672</v>
      </c>
      <c r="I186" s="191" t="s">
        <v>79</v>
      </c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>
        <v>20</v>
      </c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</row>
    <row r="187" spans="1:60" outlineLevel="1" x14ac:dyDescent="0.2">
      <c r="A187" s="186"/>
      <c r="B187" s="167"/>
      <c r="C187" s="230" t="s">
        <v>656</v>
      </c>
      <c r="D187" s="220"/>
      <c r="E187" s="222"/>
      <c r="F187" s="180"/>
      <c r="G187" s="180"/>
      <c r="H187" s="179"/>
      <c r="I187" s="191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</row>
    <row r="188" spans="1:60" outlineLevel="1" x14ac:dyDescent="0.2">
      <c r="A188" s="186"/>
      <c r="B188" s="167"/>
      <c r="C188" s="230" t="s">
        <v>856</v>
      </c>
      <c r="D188" s="220"/>
      <c r="E188" s="222">
        <v>29</v>
      </c>
      <c r="F188" s="180"/>
      <c r="G188" s="180"/>
      <c r="H188" s="179"/>
      <c r="I188" s="191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</row>
    <row r="189" spans="1:60" outlineLevel="1" x14ac:dyDescent="0.2">
      <c r="A189" s="186"/>
      <c r="B189" s="167"/>
      <c r="C189" s="230" t="s">
        <v>754</v>
      </c>
      <c r="D189" s="220"/>
      <c r="E189" s="222">
        <v>41</v>
      </c>
      <c r="F189" s="180"/>
      <c r="G189" s="180"/>
      <c r="H189" s="179"/>
      <c r="I189" s="191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</row>
    <row r="190" spans="1:60" outlineLevel="1" x14ac:dyDescent="0.2">
      <c r="A190" s="186">
        <v>40</v>
      </c>
      <c r="B190" s="167" t="s">
        <v>860</v>
      </c>
      <c r="C190" s="215" t="s">
        <v>861</v>
      </c>
      <c r="D190" s="170" t="s">
        <v>117</v>
      </c>
      <c r="E190" s="173">
        <v>41</v>
      </c>
      <c r="F190" s="181"/>
      <c r="G190" s="180">
        <f>E190*F190</f>
        <v>0</v>
      </c>
      <c r="H190" s="179" t="s">
        <v>672</v>
      </c>
      <c r="I190" s="191" t="s">
        <v>79</v>
      </c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>
        <v>20</v>
      </c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</row>
    <row r="191" spans="1:60" outlineLevel="1" x14ac:dyDescent="0.2">
      <c r="A191" s="186"/>
      <c r="B191" s="167"/>
      <c r="C191" s="230" t="s">
        <v>656</v>
      </c>
      <c r="D191" s="220"/>
      <c r="E191" s="222"/>
      <c r="F191" s="180"/>
      <c r="G191" s="180"/>
      <c r="H191" s="179"/>
      <c r="I191" s="191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</row>
    <row r="192" spans="1:60" outlineLevel="1" x14ac:dyDescent="0.2">
      <c r="A192" s="186"/>
      <c r="B192" s="167"/>
      <c r="C192" s="230" t="s">
        <v>754</v>
      </c>
      <c r="D192" s="220"/>
      <c r="E192" s="222">
        <v>41</v>
      </c>
      <c r="F192" s="180"/>
      <c r="G192" s="180"/>
      <c r="H192" s="179"/>
      <c r="I192" s="191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</row>
    <row r="193" spans="1:60" outlineLevel="1" x14ac:dyDescent="0.2">
      <c r="A193" s="186"/>
      <c r="B193" s="164" t="s">
        <v>687</v>
      </c>
      <c r="C193" s="216"/>
      <c r="D193" s="187"/>
      <c r="E193" s="188"/>
      <c r="F193" s="189"/>
      <c r="G193" s="182"/>
      <c r="H193" s="179"/>
      <c r="I193" s="191"/>
      <c r="J193" s="158"/>
      <c r="K193" s="158">
        <v>1</v>
      </c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</row>
    <row r="194" spans="1:60" outlineLevel="1" x14ac:dyDescent="0.2">
      <c r="A194" s="186"/>
      <c r="B194" s="164" t="s">
        <v>688</v>
      </c>
      <c r="C194" s="216"/>
      <c r="D194" s="187"/>
      <c r="E194" s="188"/>
      <c r="F194" s="189"/>
      <c r="G194" s="182"/>
      <c r="H194" s="179"/>
      <c r="I194" s="191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</row>
    <row r="195" spans="1:60" outlineLevel="1" x14ac:dyDescent="0.2">
      <c r="A195" s="186">
        <v>41</v>
      </c>
      <c r="B195" s="167" t="s">
        <v>862</v>
      </c>
      <c r="C195" s="215" t="s">
        <v>863</v>
      </c>
      <c r="D195" s="170" t="s">
        <v>117</v>
      </c>
      <c r="E195" s="173">
        <v>3.1086</v>
      </c>
      <c r="F195" s="181"/>
      <c r="G195" s="180">
        <f>E195*F195</f>
        <v>0</v>
      </c>
      <c r="H195" s="179" t="s">
        <v>672</v>
      </c>
      <c r="I195" s="191" t="s">
        <v>79</v>
      </c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>
        <v>20</v>
      </c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</row>
    <row r="196" spans="1:60" outlineLevel="1" x14ac:dyDescent="0.2">
      <c r="A196" s="186"/>
      <c r="B196" s="167"/>
      <c r="C196" s="230" t="s">
        <v>656</v>
      </c>
      <c r="D196" s="220"/>
      <c r="E196" s="222"/>
      <c r="F196" s="180"/>
      <c r="G196" s="180"/>
      <c r="H196" s="179"/>
      <c r="I196" s="191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</row>
    <row r="197" spans="1:60" outlineLevel="1" x14ac:dyDescent="0.2">
      <c r="A197" s="186"/>
      <c r="B197" s="167"/>
      <c r="C197" s="230" t="s">
        <v>832</v>
      </c>
      <c r="D197" s="220"/>
      <c r="E197" s="222">
        <v>3.1086</v>
      </c>
      <c r="F197" s="180"/>
      <c r="G197" s="180"/>
      <c r="H197" s="179"/>
      <c r="I197" s="191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</row>
    <row r="198" spans="1:60" outlineLevel="1" x14ac:dyDescent="0.2">
      <c r="A198" s="186">
        <v>42</v>
      </c>
      <c r="B198" s="167" t="s">
        <v>700</v>
      </c>
      <c r="C198" s="215" t="s">
        <v>701</v>
      </c>
      <c r="D198" s="170" t="s">
        <v>117</v>
      </c>
      <c r="E198" s="173">
        <v>546</v>
      </c>
      <c r="F198" s="181"/>
      <c r="G198" s="180">
        <f>E198*F198</f>
        <v>0</v>
      </c>
      <c r="H198" s="179"/>
      <c r="I198" s="191" t="s">
        <v>245</v>
      </c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>
        <v>20</v>
      </c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</row>
    <row r="199" spans="1:60" outlineLevel="1" x14ac:dyDescent="0.2">
      <c r="A199" s="186"/>
      <c r="B199" s="167"/>
      <c r="C199" s="230" t="s">
        <v>656</v>
      </c>
      <c r="D199" s="220"/>
      <c r="E199" s="222"/>
      <c r="F199" s="180"/>
      <c r="G199" s="180"/>
      <c r="H199" s="179"/>
      <c r="I199" s="191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</row>
    <row r="200" spans="1:60" outlineLevel="1" x14ac:dyDescent="0.2">
      <c r="A200" s="186"/>
      <c r="B200" s="167"/>
      <c r="C200" s="230" t="s">
        <v>755</v>
      </c>
      <c r="D200" s="220"/>
      <c r="E200" s="222">
        <v>264</v>
      </c>
      <c r="F200" s="180"/>
      <c r="G200" s="180"/>
      <c r="H200" s="179"/>
      <c r="I200" s="191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</row>
    <row r="201" spans="1:60" outlineLevel="1" x14ac:dyDescent="0.2">
      <c r="A201" s="186"/>
      <c r="B201" s="167"/>
      <c r="C201" s="230" t="s">
        <v>756</v>
      </c>
      <c r="D201" s="220"/>
      <c r="E201" s="222">
        <v>282</v>
      </c>
      <c r="F201" s="180"/>
      <c r="G201" s="180"/>
      <c r="H201" s="179"/>
      <c r="I201" s="191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</row>
    <row r="202" spans="1:60" outlineLevel="1" x14ac:dyDescent="0.2">
      <c r="A202" s="186">
        <v>43</v>
      </c>
      <c r="B202" s="167" t="s">
        <v>702</v>
      </c>
      <c r="C202" s="215" t="s">
        <v>703</v>
      </c>
      <c r="D202" s="170" t="s">
        <v>486</v>
      </c>
      <c r="E202" s="173">
        <v>733</v>
      </c>
      <c r="F202" s="181"/>
      <c r="G202" s="180">
        <f>E202*F202</f>
        <v>0</v>
      </c>
      <c r="H202" s="179"/>
      <c r="I202" s="191" t="s">
        <v>245</v>
      </c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>
        <v>20</v>
      </c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</row>
    <row r="203" spans="1:60" outlineLevel="1" x14ac:dyDescent="0.2">
      <c r="A203" s="186"/>
      <c r="B203" s="167"/>
      <c r="C203" s="230" t="s">
        <v>656</v>
      </c>
      <c r="D203" s="220"/>
      <c r="E203" s="222"/>
      <c r="F203" s="180"/>
      <c r="G203" s="180"/>
      <c r="H203" s="179"/>
      <c r="I203" s="191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</row>
    <row r="204" spans="1:60" outlineLevel="1" x14ac:dyDescent="0.2">
      <c r="A204" s="186"/>
      <c r="B204" s="167"/>
      <c r="C204" s="230" t="s">
        <v>864</v>
      </c>
      <c r="D204" s="220"/>
      <c r="E204" s="222">
        <v>354</v>
      </c>
      <c r="F204" s="180"/>
      <c r="G204" s="180"/>
      <c r="H204" s="179"/>
      <c r="I204" s="191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</row>
    <row r="205" spans="1:60" outlineLevel="1" x14ac:dyDescent="0.2">
      <c r="A205" s="186"/>
      <c r="B205" s="167"/>
      <c r="C205" s="230" t="s">
        <v>865</v>
      </c>
      <c r="D205" s="220"/>
      <c r="E205" s="222">
        <v>44</v>
      </c>
      <c r="F205" s="180"/>
      <c r="G205" s="180"/>
      <c r="H205" s="179"/>
      <c r="I205" s="191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</row>
    <row r="206" spans="1:60" outlineLevel="1" x14ac:dyDescent="0.2">
      <c r="A206" s="186"/>
      <c r="B206" s="167"/>
      <c r="C206" s="230" t="s">
        <v>866</v>
      </c>
      <c r="D206" s="220"/>
      <c r="E206" s="222">
        <v>335</v>
      </c>
      <c r="F206" s="180"/>
      <c r="G206" s="180"/>
      <c r="H206" s="179"/>
      <c r="I206" s="191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</row>
    <row r="207" spans="1:60" outlineLevel="1" x14ac:dyDescent="0.2">
      <c r="A207" s="186">
        <v>44</v>
      </c>
      <c r="B207" s="167" t="s">
        <v>867</v>
      </c>
      <c r="C207" s="215" t="s">
        <v>868</v>
      </c>
      <c r="D207" s="170" t="s">
        <v>137</v>
      </c>
      <c r="E207" s="173">
        <v>33.299999999999997</v>
      </c>
      <c r="F207" s="181"/>
      <c r="G207" s="180">
        <f>E207*F207</f>
        <v>0</v>
      </c>
      <c r="H207" s="179"/>
      <c r="I207" s="191" t="s">
        <v>245</v>
      </c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>
        <v>20</v>
      </c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</row>
    <row r="208" spans="1:60" outlineLevel="1" x14ac:dyDescent="0.2">
      <c r="A208" s="186"/>
      <c r="B208" s="167"/>
      <c r="C208" s="230" t="s">
        <v>656</v>
      </c>
      <c r="D208" s="220"/>
      <c r="E208" s="222"/>
      <c r="F208" s="180"/>
      <c r="G208" s="180"/>
      <c r="H208" s="179"/>
      <c r="I208" s="191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</row>
    <row r="209" spans="1:60" outlineLevel="1" x14ac:dyDescent="0.2">
      <c r="A209" s="186"/>
      <c r="B209" s="167"/>
      <c r="C209" s="230" t="s">
        <v>869</v>
      </c>
      <c r="D209" s="220"/>
      <c r="E209" s="222">
        <v>17.7</v>
      </c>
      <c r="F209" s="180"/>
      <c r="G209" s="180"/>
      <c r="H209" s="179"/>
      <c r="I209" s="191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</row>
    <row r="210" spans="1:60" outlineLevel="1" x14ac:dyDescent="0.2">
      <c r="A210" s="186"/>
      <c r="B210" s="167"/>
      <c r="C210" s="230" t="s">
        <v>870</v>
      </c>
      <c r="D210" s="220"/>
      <c r="E210" s="222">
        <v>2.2000000000000002</v>
      </c>
      <c r="F210" s="180"/>
      <c r="G210" s="180"/>
      <c r="H210" s="179"/>
      <c r="I210" s="191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</row>
    <row r="211" spans="1:60" outlineLevel="1" x14ac:dyDescent="0.2">
      <c r="A211" s="186"/>
      <c r="B211" s="167"/>
      <c r="C211" s="230" t="s">
        <v>871</v>
      </c>
      <c r="D211" s="220"/>
      <c r="E211" s="222">
        <v>13.4</v>
      </c>
      <c r="F211" s="180"/>
      <c r="G211" s="180"/>
      <c r="H211" s="179"/>
      <c r="I211" s="191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</row>
    <row r="212" spans="1:60" outlineLevel="1" x14ac:dyDescent="0.2">
      <c r="A212" s="186">
        <v>45</v>
      </c>
      <c r="B212" s="167" t="s">
        <v>809</v>
      </c>
      <c r="C212" s="215" t="s">
        <v>810</v>
      </c>
      <c r="D212" s="170" t="s">
        <v>137</v>
      </c>
      <c r="E212" s="173">
        <v>34.57</v>
      </c>
      <c r="F212" s="181"/>
      <c r="G212" s="180">
        <f>E212*F212</f>
        <v>0</v>
      </c>
      <c r="H212" s="179" t="s">
        <v>807</v>
      </c>
      <c r="I212" s="191" t="s">
        <v>79</v>
      </c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>
        <v>20</v>
      </c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</row>
    <row r="213" spans="1:60" outlineLevel="1" x14ac:dyDescent="0.2">
      <c r="A213" s="186"/>
      <c r="B213" s="167"/>
      <c r="C213" s="230" t="s">
        <v>656</v>
      </c>
      <c r="D213" s="220"/>
      <c r="E213" s="222"/>
      <c r="F213" s="180"/>
      <c r="G213" s="180"/>
      <c r="H213" s="179"/>
      <c r="I213" s="191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</row>
    <row r="214" spans="1:60" outlineLevel="1" x14ac:dyDescent="0.2">
      <c r="A214" s="186"/>
      <c r="B214" s="167"/>
      <c r="C214" s="230" t="s">
        <v>872</v>
      </c>
      <c r="D214" s="220"/>
      <c r="E214" s="222"/>
      <c r="F214" s="180"/>
      <c r="G214" s="180"/>
      <c r="H214" s="179"/>
      <c r="I214" s="191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</row>
    <row r="215" spans="1:60" outlineLevel="1" x14ac:dyDescent="0.2">
      <c r="A215" s="186"/>
      <c r="B215" s="167"/>
      <c r="C215" s="230" t="s">
        <v>873</v>
      </c>
      <c r="D215" s="220"/>
      <c r="E215" s="222">
        <v>17.7</v>
      </c>
      <c r="F215" s="180"/>
      <c r="G215" s="180"/>
      <c r="H215" s="179"/>
      <c r="I215" s="191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</row>
    <row r="216" spans="1:60" outlineLevel="1" x14ac:dyDescent="0.2">
      <c r="A216" s="186"/>
      <c r="B216" s="167"/>
      <c r="C216" s="230" t="s">
        <v>874</v>
      </c>
      <c r="D216" s="220"/>
      <c r="E216" s="222">
        <v>16.75</v>
      </c>
      <c r="F216" s="180"/>
      <c r="G216" s="180"/>
      <c r="H216" s="179"/>
      <c r="I216" s="191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</row>
    <row r="217" spans="1:60" outlineLevel="1" x14ac:dyDescent="0.2">
      <c r="A217" s="186"/>
      <c r="B217" s="167"/>
      <c r="C217" s="230" t="s">
        <v>875</v>
      </c>
      <c r="D217" s="220"/>
      <c r="E217" s="222">
        <v>0.12</v>
      </c>
      <c r="F217" s="180"/>
      <c r="G217" s="180"/>
      <c r="H217" s="179"/>
      <c r="I217" s="191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</row>
    <row r="218" spans="1:60" outlineLevel="1" x14ac:dyDescent="0.2">
      <c r="A218" s="186">
        <v>46</v>
      </c>
      <c r="B218" s="167" t="s">
        <v>876</v>
      </c>
      <c r="C218" s="215" t="s">
        <v>877</v>
      </c>
      <c r="D218" s="170" t="s">
        <v>253</v>
      </c>
      <c r="E218" s="173">
        <v>193.22851</v>
      </c>
      <c r="F218" s="181"/>
      <c r="G218" s="180">
        <f>E218*F218</f>
        <v>0</v>
      </c>
      <c r="H218" s="179" t="s">
        <v>807</v>
      </c>
      <c r="I218" s="191" t="s">
        <v>79</v>
      </c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>
        <v>20</v>
      </c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</row>
    <row r="219" spans="1:60" outlineLevel="1" x14ac:dyDescent="0.2">
      <c r="A219" s="186"/>
      <c r="B219" s="167"/>
      <c r="C219" s="230" t="s">
        <v>691</v>
      </c>
      <c r="D219" s="220"/>
      <c r="E219" s="222"/>
      <c r="F219" s="180"/>
      <c r="G219" s="180"/>
      <c r="H219" s="179"/>
      <c r="I219" s="191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</row>
    <row r="220" spans="1:60" outlineLevel="1" x14ac:dyDescent="0.2">
      <c r="A220" s="186"/>
      <c r="B220" s="167"/>
      <c r="C220" s="230" t="s">
        <v>656</v>
      </c>
      <c r="D220" s="220"/>
      <c r="E220" s="222"/>
      <c r="F220" s="180"/>
      <c r="G220" s="180"/>
      <c r="H220" s="179"/>
      <c r="I220" s="191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</row>
    <row r="221" spans="1:60" outlineLevel="1" x14ac:dyDescent="0.2">
      <c r="A221" s="186"/>
      <c r="B221" s="167"/>
      <c r="C221" s="230" t="s">
        <v>878</v>
      </c>
      <c r="D221" s="220"/>
      <c r="E221" s="222">
        <v>0.81599999999999995</v>
      </c>
      <c r="F221" s="180"/>
      <c r="G221" s="180"/>
      <c r="H221" s="179"/>
      <c r="I221" s="191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</row>
    <row r="222" spans="1:60" outlineLevel="1" x14ac:dyDescent="0.2">
      <c r="A222" s="186"/>
      <c r="B222" s="167"/>
      <c r="C222" s="230" t="s">
        <v>656</v>
      </c>
      <c r="D222" s="220"/>
      <c r="E222" s="222"/>
      <c r="F222" s="180"/>
      <c r="G222" s="180"/>
      <c r="H222" s="179"/>
      <c r="I222" s="191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</row>
    <row r="223" spans="1:60" outlineLevel="1" x14ac:dyDescent="0.2">
      <c r="A223" s="186"/>
      <c r="B223" s="167"/>
      <c r="C223" s="230" t="s">
        <v>879</v>
      </c>
      <c r="D223" s="220"/>
      <c r="E223" s="222">
        <v>92.924999999999997</v>
      </c>
      <c r="F223" s="180"/>
      <c r="G223" s="180"/>
      <c r="H223" s="179"/>
      <c r="I223" s="191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</row>
    <row r="224" spans="1:60" outlineLevel="1" x14ac:dyDescent="0.2">
      <c r="A224" s="186"/>
      <c r="B224" s="167"/>
      <c r="C224" s="230" t="s">
        <v>880</v>
      </c>
      <c r="D224" s="220"/>
      <c r="E224" s="222">
        <v>11.55</v>
      </c>
      <c r="F224" s="180"/>
      <c r="G224" s="180"/>
      <c r="H224" s="179"/>
      <c r="I224" s="191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</row>
    <row r="225" spans="1:60" outlineLevel="1" x14ac:dyDescent="0.2">
      <c r="A225" s="186"/>
      <c r="B225" s="167"/>
      <c r="C225" s="230" t="s">
        <v>881</v>
      </c>
      <c r="D225" s="220"/>
      <c r="E225" s="222">
        <v>87.9375</v>
      </c>
      <c r="F225" s="180"/>
      <c r="G225" s="180"/>
      <c r="H225" s="179"/>
      <c r="I225" s="191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</row>
    <row r="226" spans="1:60" outlineLevel="1" x14ac:dyDescent="0.2">
      <c r="A226" s="186"/>
      <c r="B226" s="164" t="s">
        <v>711</v>
      </c>
      <c r="C226" s="216"/>
      <c r="D226" s="187"/>
      <c r="E226" s="188"/>
      <c r="F226" s="189"/>
      <c r="G226" s="182"/>
      <c r="H226" s="179"/>
      <c r="I226" s="191"/>
      <c r="J226" s="158"/>
      <c r="K226" s="158">
        <v>1</v>
      </c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</row>
    <row r="227" spans="1:60" outlineLevel="1" x14ac:dyDescent="0.2">
      <c r="A227" s="186">
        <v>47</v>
      </c>
      <c r="B227" s="167" t="s">
        <v>712</v>
      </c>
      <c r="C227" s="215" t="s">
        <v>713</v>
      </c>
      <c r="D227" s="170" t="s">
        <v>248</v>
      </c>
      <c r="E227" s="173">
        <v>973.61469</v>
      </c>
      <c r="F227" s="181"/>
      <c r="G227" s="180">
        <f>E227*F227</f>
        <v>0</v>
      </c>
      <c r="H227" s="179" t="s">
        <v>129</v>
      </c>
      <c r="I227" s="191" t="s">
        <v>79</v>
      </c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>
        <v>20</v>
      </c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</row>
    <row r="228" spans="1:60" outlineLevel="1" x14ac:dyDescent="0.2">
      <c r="A228" s="186"/>
      <c r="B228" s="167"/>
      <c r="C228" s="230" t="s">
        <v>560</v>
      </c>
      <c r="D228" s="220"/>
      <c r="E228" s="222"/>
      <c r="F228" s="180"/>
      <c r="G228" s="180"/>
      <c r="H228" s="179"/>
      <c r="I228" s="191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</row>
    <row r="229" spans="1:60" outlineLevel="1" x14ac:dyDescent="0.2">
      <c r="A229" s="186"/>
      <c r="B229" s="167"/>
      <c r="C229" s="230" t="s">
        <v>882</v>
      </c>
      <c r="D229" s="220"/>
      <c r="E229" s="222"/>
      <c r="F229" s="180"/>
      <c r="G229" s="180"/>
      <c r="H229" s="179"/>
      <c r="I229" s="191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</row>
    <row r="230" spans="1:60" outlineLevel="1" x14ac:dyDescent="0.2">
      <c r="A230" s="186"/>
      <c r="B230" s="167"/>
      <c r="C230" s="230" t="s">
        <v>883</v>
      </c>
      <c r="D230" s="220"/>
      <c r="E230" s="222">
        <v>973.61469999999997</v>
      </c>
      <c r="F230" s="180"/>
      <c r="G230" s="180"/>
      <c r="H230" s="179"/>
      <c r="I230" s="191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</row>
    <row r="231" spans="1:60" x14ac:dyDescent="0.2">
      <c r="A231" s="185" t="s">
        <v>71</v>
      </c>
      <c r="B231" s="166" t="s">
        <v>884</v>
      </c>
      <c r="C231" s="213" t="s">
        <v>885</v>
      </c>
      <c r="D231" s="168"/>
      <c r="E231" s="171"/>
      <c r="F231" s="183">
        <f>SUM(G232:G235)</f>
        <v>0</v>
      </c>
      <c r="G231" s="184"/>
      <c r="H231" s="176"/>
      <c r="I231" s="190"/>
    </row>
    <row r="232" spans="1:60" outlineLevel="1" x14ac:dyDescent="0.2">
      <c r="A232" s="186"/>
      <c r="B232" s="163" t="s">
        <v>886</v>
      </c>
      <c r="C232" s="214"/>
      <c r="D232" s="169"/>
      <c r="E232" s="172"/>
      <c r="F232" s="177"/>
      <c r="G232" s="178"/>
      <c r="H232" s="179"/>
      <c r="I232" s="191"/>
      <c r="J232" s="158"/>
      <c r="K232" s="158">
        <v>1</v>
      </c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</row>
    <row r="233" spans="1:60" outlineLevel="1" x14ac:dyDescent="0.2">
      <c r="A233" s="186"/>
      <c r="B233" s="164" t="s">
        <v>887</v>
      </c>
      <c r="C233" s="216"/>
      <c r="D233" s="187"/>
      <c r="E233" s="188"/>
      <c r="F233" s="189"/>
      <c r="G233" s="182"/>
      <c r="H233" s="179"/>
      <c r="I233" s="191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</row>
    <row r="234" spans="1:60" outlineLevel="1" x14ac:dyDescent="0.2">
      <c r="A234" s="186">
        <v>48</v>
      </c>
      <c r="B234" s="167" t="s">
        <v>888</v>
      </c>
      <c r="C234" s="215" t="s">
        <v>889</v>
      </c>
      <c r="D234" s="170" t="s">
        <v>486</v>
      </c>
      <c r="E234" s="173">
        <v>46.5</v>
      </c>
      <c r="F234" s="181"/>
      <c r="G234" s="180">
        <f>E234*F234</f>
        <v>0</v>
      </c>
      <c r="H234" s="179" t="s">
        <v>672</v>
      </c>
      <c r="I234" s="191" t="s">
        <v>79</v>
      </c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>
        <v>20</v>
      </c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</row>
    <row r="235" spans="1:60" outlineLevel="1" x14ac:dyDescent="0.2">
      <c r="A235" s="186"/>
      <c r="B235" s="167"/>
      <c r="C235" s="230" t="s">
        <v>837</v>
      </c>
      <c r="D235" s="220"/>
      <c r="E235" s="222">
        <v>46.5</v>
      </c>
      <c r="F235" s="180"/>
      <c r="G235" s="180"/>
      <c r="H235" s="179"/>
      <c r="I235" s="191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</row>
    <row r="236" spans="1:60" x14ac:dyDescent="0.2">
      <c r="A236" s="185" t="s">
        <v>71</v>
      </c>
      <c r="B236" s="166" t="s">
        <v>563</v>
      </c>
      <c r="C236" s="213" t="s">
        <v>564</v>
      </c>
      <c r="D236" s="168"/>
      <c r="E236" s="171"/>
      <c r="F236" s="183">
        <f>SUM(G237:G248)</f>
        <v>0</v>
      </c>
      <c r="G236" s="184"/>
      <c r="H236" s="176"/>
      <c r="I236" s="190"/>
    </row>
    <row r="237" spans="1:60" outlineLevel="1" x14ac:dyDescent="0.2">
      <c r="A237" s="186">
        <v>49</v>
      </c>
      <c r="B237" s="167" t="s">
        <v>890</v>
      </c>
      <c r="C237" s="215" t="s">
        <v>891</v>
      </c>
      <c r="D237" s="170" t="s">
        <v>486</v>
      </c>
      <c r="E237" s="173">
        <v>49</v>
      </c>
      <c r="F237" s="181"/>
      <c r="G237" s="180">
        <f>E237*F237</f>
        <v>0</v>
      </c>
      <c r="H237" s="179"/>
      <c r="I237" s="191" t="s">
        <v>245</v>
      </c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>
        <v>20</v>
      </c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</row>
    <row r="238" spans="1:60" outlineLevel="1" x14ac:dyDescent="0.2">
      <c r="A238" s="186"/>
      <c r="B238" s="167"/>
      <c r="C238" s="230" t="s">
        <v>656</v>
      </c>
      <c r="D238" s="220"/>
      <c r="E238" s="222"/>
      <c r="F238" s="180"/>
      <c r="G238" s="180"/>
      <c r="H238" s="179"/>
      <c r="I238" s="191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</row>
    <row r="239" spans="1:60" outlineLevel="1" x14ac:dyDescent="0.2">
      <c r="A239" s="186"/>
      <c r="B239" s="167"/>
      <c r="C239" s="230" t="s">
        <v>892</v>
      </c>
      <c r="D239" s="220"/>
      <c r="E239" s="222">
        <v>49</v>
      </c>
      <c r="F239" s="180"/>
      <c r="G239" s="180"/>
      <c r="H239" s="179"/>
      <c r="I239" s="191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</row>
    <row r="240" spans="1:60" outlineLevel="1" x14ac:dyDescent="0.2">
      <c r="A240" s="186">
        <v>50</v>
      </c>
      <c r="B240" s="167" t="s">
        <v>893</v>
      </c>
      <c r="C240" s="215" t="s">
        <v>894</v>
      </c>
      <c r="D240" s="170" t="s">
        <v>486</v>
      </c>
      <c r="E240" s="173">
        <v>136</v>
      </c>
      <c r="F240" s="181"/>
      <c r="G240" s="180">
        <f>E240*F240</f>
        <v>0</v>
      </c>
      <c r="H240" s="179"/>
      <c r="I240" s="191" t="s">
        <v>245</v>
      </c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>
        <v>20</v>
      </c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</row>
    <row r="241" spans="1:60" outlineLevel="1" x14ac:dyDescent="0.2">
      <c r="A241" s="186"/>
      <c r="B241" s="167"/>
      <c r="C241" s="230" t="s">
        <v>656</v>
      </c>
      <c r="D241" s="220"/>
      <c r="E241" s="222"/>
      <c r="F241" s="180"/>
      <c r="G241" s="180"/>
      <c r="H241" s="179"/>
      <c r="I241" s="191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</row>
    <row r="242" spans="1:60" outlineLevel="1" x14ac:dyDescent="0.2">
      <c r="A242" s="186"/>
      <c r="B242" s="167"/>
      <c r="C242" s="230" t="s">
        <v>895</v>
      </c>
      <c r="D242" s="220"/>
      <c r="E242" s="222">
        <v>136</v>
      </c>
      <c r="F242" s="180"/>
      <c r="G242" s="180"/>
      <c r="H242" s="179"/>
      <c r="I242" s="191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</row>
    <row r="243" spans="1:60" outlineLevel="1" x14ac:dyDescent="0.2">
      <c r="A243" s="186"/>
      <c r="B243" s="164" t="s">
        <v>609</v>
      </c>
      <c r="C243" s="216"/>
      <c r="D243" s="187"/>
      <c r="E243" s="188"/>
      <c r="F243" s="189"/>
      <c r="G243" s="182"/>
      <c r="H243" s="179"/>
      <c r="I243" s="191"/>
      <c r="J243" s="158"/>
      <c r="K243" s="158">
        <v>1</v>
      </c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</row>
    <row r="244" spans="1:60" outlineLevel="1" x14ac:dyDescent="0.2">
      <c r="A244" s="186"/>
      <c r="B244" s="164" t="s">
        <v>610</v>
      </c>
      <c r="C244" s="216"/>
      <c r="D244" s="187"/>
      <c r="E244" s="188"/>
      <c r="F244" s="189"/>
      <c r="G244" s="182"/>
      <c r="H244" s="179"/>
      <c r="I244" s="191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</row>
    <row r="245" spans="1:60" outlineLevel="1" x14ac:dyDescent="0.2">
      <c r="A245" s="186">
        <v>51</v>
      </c>
      <c r="B245" s="167" t="s">
        <v>611</v>
      </c>
      <c r="C245" s="215" t="s">
        <v>612</v>
      </c>
      <c r="D245" s="170" t="s">
        <v>248</v>
      </c>
      <c r="E245" s="173">
        <v>6.8</v>
      </c>
      <c r="F245" s="181"/>
      <c r="G245" s="180">
        <f>E245*F245</f>
        <v>0</v>
      </c>
      <c r="H245" s="179" t="s">
        <v>613</v>
      </c>
      <c r="I245" s="191" t="s">
        <v>79</v>
      </c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>
        <v>20</v>
      </c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</row>
    <row r="246" spans="1:60" outlineLevel="1" x14ac:dyDescent="0.2">
      <c r="A246" s="186"/>
      <c r="B246" s="167"/>
      <c r="C246" s="230" t="s">
        <v>560</v>
      </c>
      <c r="D246" s="220"/>
      <c r="E246" s="222"/>
      <c r="F246" s="180"/>
      <c r="G246" s="180"/>
      <c r="H246" s="179"/>
      <c r="I246" s="191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</row>
    <row r="247" spans="1:60" outlineLevel="1" x14ac:dyDescent="0.2">
      <c r="A247" s="186"/>
      <c r="B247" s="167"/>
      <c r="C247" s="230" t="s">
        <v>896</v>
      </c>
      <c r="D247" s="220"/>
      <c r="E247" s="222"/>
      <c r="F247" s="180"/>
      <c r="G247" s="180"/>
      <c r="H247" s="179"/>
      <c r="I247" s="191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</row>
    <row r="248" spans="1:60" outlineLevel="1" x14ac:dyDescent="0.2">
      <c r="A248" s="186"/>
      <c r="B248" s="167"/>
      <c r="C248" s="230" t="s">
        <v>897</v>
      </c>
      <c r="D248" s="220"/>
      <c r="E248" s="222">
        <v>6.8</v>
      </c>
      <c r="F248" s="180"/>
      <c r="G248" s="180"/>
      <c r="H248" s="179"/>
      <c r="I248" s="191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</row>
    <row r="249" spans="1:60" x14ac:dyDescent="0.2">
      <c r="A249" s="185" t="s">
        <v>71</v>
      </c>
      <c r="B249" s="166" t="s">
        <v>898</v>
      </c>
      <c r="C249" s="213" t="s">
        <v>899</v>
      </c>
      <c r="D249" s="168"/>
      <c r="E249" s="171"/>
      <c r="F249" s="183">
        <f>SUM(G250:G255)</f>
        <v>0</v>
      </c>
      <c r="G249" s="184"/>
      <c r="H249" s="176"/>
      <c r="I249" s="190"/>
    </row>
    <row r="250" spans="1:60" outlineLevel="1" x14ac:dyDescent="0.2">
      <c r="A250" s="186"/>
      <c r="B250" s="163" t="s">
        <v>900</v>
      </c>
      <c r="C250" s="214"/>
      <c r="D250" s="169"/>
      <c r="E250" s="172"/>
      <c r="F250" s="177"/>
      <c r="G250" s="178"/>
      <c r="H250" s="179"/>
      <c r="I250" s="191"/>
      <c r="J250" s="158"/>
      <c r="K250" s="158">
        <v>1</v>
      </c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</row>
    <row r="251" spans="1:60" ht="22.5" outlineLevel="1" x14ac:dyDescent="0.2">
      <c r="A251" s="186"/>
      <c r="B251" s="164" t="s">
        <v>901</v>
      </c>
      <c r="C251" s="216"/>
      <c r="D251" s="187"/>
      <c r="E251" s="188"/>
      <c r="F251" s="189"/>
      <c r="G251" s="182"/>
      <c r="H251" s="179"/>
      <c r="I251" s="191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9" t="str">
        <f>B251</f>
        <v>Odkop zeminy podél obrubníků, uvolnění obrubníků z lože a jejich uložení do vzdálenosti 3 m, rozebrání lože s odhozením nebo naložením na dopravní prostředek.</v>
      </c>
      <c r="BA251" s="158"/>
      <c r="BB251" s="158"/>
      <c r="BC251" s="158"/>
      <c r="BD251" s="158"/>
      <c r="BE251" s="158"/>
      <c r="BF251" s="158"/>
      <c r="BG251" s="158"/>
      <c r="BH251" s="158"/>
    </row>
    <row r="252" spans="1:60" outlineLevel="1" x14ac:dyDescent="0.2">
      <c r="A252" s="186">
        <v>52</v>
      </c>
      <c r="B252" s="167" t="s">
        <v>902</v>
      </c>
      <c r="C252" s="215" t="s">
        <v>903</v>
      </c>
      <c r="D252" s="170" t="s">
        <v>486</v>
      </c>
      <c r="E252" s="173">
        <v>160</v>
      </c>
      <c r="F252" s="181"/>
      <c r="G252" s="180">
        <f>E252*F252</f>
        <v>0</v>
      </c>
      <c r="H252" s="179" t="s">
        <v>898</v>
      </c>
      <c r="I252" s="191" t="s">
        <v>79</v>
      </c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>
        <v>20</v>
      </c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</row>
    <row r="253" spans="1:60" outlineLevel="1" x14ac:dyDescent="0.2">
      <c r="A253" s="186"/>
      <c r="B253" s="167"/>
      <c r="C253" s="230" t="s">
        <v>656</v>
      </c>
      <c r="D253" s="220"/>
      <c r="E253" s="222"/>
      <c r="F253" s="180"/>
      <c r="G253" s="180"/>
      <c r="H253" s="179"/>
      <c r="I253" s="191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</row>
    <row r="254" spans="1:60" outlineLevel="1" x14ac:dyDescent="0.2">
      <c r="A254" s="186"/>
      <c r="B254" s="167"/>
      <c r="C254" s="230" t="s">
        <v>904</v>
      </c>
      <c r="D254" s="220"/>
      <c r="E254" s="222"/>
      <c r="F254" s="180"/>
      <c r="G254" s="180"/>
      <c r="H254" s="179"/>
      <c r="I254" s="191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</row>
    <row r="255" spans="1:60" outlineLevel="1" x14ac:dyDescent="0.2">
      <c r="A255" s="186"/>
      <c r="B255" s="167"/>
      <c r="C255" s="230" t="s">
        <v>905</v>
      </c>
      <c r="D255" s="220"/>
      <c r="E255" s="222">
        <v>160</v>
      </c>
      <c r="F255" s="180"/>
      <c r="G255" s="180"/>
      <c r="H255" s="179"/>
      <c r="I255" s="191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</row>
    <row r="256" spans="1:60" x14ac:dyDescent="0.2">
      <c r="A256" s="185" t="s">
        <v>71</v>
      </c>
      <c r="B256" s="166" t="s">
        <v>634</v>
      </c>
      <c r="C256" s="213" t="s">
        <v>635</v>
      </c>
      <c r="D256" s="168"/>
      <c r="E256" s="171"/>
      <c r="F256" s="183">
        <f>SUM(G257:G276)</f>
        <v>0</v>
      </c>
      <c r="G256" s="184"/>
      <c r="H256" s="176"/>
      <c r="I256" s="190"/>
    </row>
    <row r="257" spans="1:60" outlineLevel="1" x14ac:dyDescent="0.2">
      <c r="A257" s="186"/>
      <c r="B257" s="163" t="s">
        <v>636</v>
      </c>
      <c r="C257" s="214"/>
      <c r="D257" s="169"/>
      <c r="E257" s="172"/>
      <c r="F257" s="177"/>
      <c r="G257" s="178"/>
      <c r="H257" s="179"/>
      <c r="I257" s="191"/>
      <c r="J257" s="158"/>
      <c r="K257" s="158">
        <v>1</v>
      </c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</row>
    <row r="258" spans="1:60" outlineLevel="1" x14ac:dyDescent="0.2">
      <c r="A258" s="186"/>
      <c r="B258" s="164" t="s">
        <v>637</v>
      </c>
      <c r="C258" s="216"/>
      <c r="D258" s="187"/>
      <c r="E258" s="188"/>
      <c r="F258" s="189"/>
      <c r="G258" s="182"/>
      <c r="H258" s="179"/>
      <c r="I258" s="191"/>
      <c r="J258" s="158"/>
      <c r="K258" s="158">
        <v>2</v>
      </c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</row>
    <row r="259" spans="1:60" outlineLevel="1" x14ac:dyDescent="0.2">
      <c r="A259" s="186">
        <v>53</v>
      </c>
      <c r="B259" s="167" t="s">
        <v>638</v>
      </c>
      <c r="C259" s="215" t="s">
        <v>639</v>
      </c>
      <c r="D259" s="170" t="s">
        <v>248</v>
      </c>
      <c r="E259" s="173">
        <v>11.430400000000001</v>
      </c>
      <c r="F259" s="181"/>
      <c r="G259" s="180">
        <f>E259*F259</f>
        <v>0</v>
      </c>
      <c r="H259" s="179" t="s">
        <v>417</v>
      </c>
      <c r="I259" s="191" t="s">
        <v>79</v>
      </c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>
        <v>20</v>
      </c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</row>
    <row r="260" spans="1:60" outlineLevel="1" x14ac:dyDescent="0.2">
      <c r="A260" s="186"/>
      <c r="B260" s="167"/>
      <c r="C260" s="230" t="s">
        <v>640</v>
      </c>
      <c r="D260" s="220"/>
      <c r="E260" s="222"/>
      <c r="F260" s="180"/>
      <c r="G260" s="180"/>
      <c r="H260" s="179"/>
      <c r="I260" s="191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</row>
    <row r="261" spans="1:60" outlineLevel="1" x14ac:dyDescent="0.2">
      <c r="A261" s="186"/>
      <c r="B261" s="167"/>
      <c r="C261" s="230" t="s">
        <v>906</v>
      </c>
      <c r="D261" s="220"/>
      <c r="E261" s="222"/>
      <c r="F261" s="180"/>
      <c r="G261" s="180"/>
      <c r="H261" s="179"/>
      <c r="I261" s="191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</row>
    <row r="262" spans="1:60" outlineLevel="1" x14ac:dyDescent="0.2">
      <c r="A262" s="186"/>
      <c r="B262" s="167"/>
      <c r="C262" s="230" t="s">
        <v>907</v>
      </c>
      <c r="D262" s="220"/>
      <c r="E262" s="222">
        <v>11.430400000000001</v>
      </c>
      <c r="F262" s="180"/>
      <c r="G262" s="180"/>
      <c r="H262" s="179"/>
      <c r="I262" s="191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</row>
    <row r="263" spans="1:60" outlineLevel="1" x14ac:dyDescent="0.2">
      <c r="A263" s="186"/>
      <c r="B263" s="164" t="s">
        <v>643</v>
      </c>
      <c r="C263" s="216"/>
      <c r="D263" s="187"/>
      <c r="E263" s="188"/>
      <c r="F263" s="189"/>
      <c r="G263" s="182"/>
      <c r="H263" s="179"/>
      <c r="I263" s="191"/>
      <c r="J263" s="158"/>
      <c r="K263" s="158">
        <v>1</v>
      </c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</row>
    <row r="264" spans="1:60" outlineLevel="1" x14ac:dyDescent="0.2">
      <c r="A264" s="186">
        <v>54</v>
      </c>
      <c r="B264" s="167" t="s">
        <v>644</v>
      </c>
      <c r="C264" s="215" t="s">
        <v>908</v>
      </c>
      <c r="D264" s="170" t="s">
        <v>248</v>
      </c>
      <c r="E264" s="173">
        <v>11.430400000000001</v>
      </c>
      <c r="F264" s="181"/>
      <c r="G264" s="180">
        <f>E264*F264</f>
        <v>0</v>
      </c>
      <c r="H264" s="179" t="s">
        <v>524</v>
      </c>
      <c r="I264" s="191" t="s">
        <v>79</v>
      </c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>
        <v>20</v>
      </c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</row>
    <row r="265" spans="1:60" outlineLevel="1" x14ac:dyDescent="0.2">
      <c r="A265" s="186"/>
      <c r="B265" s="167"/>
      <c r="C265" s="230" t="s">
        <v>640</v>
      </c>
      <c r="D265" s="220"/>
      <c r="E265" s="222"/>
      <c r="F265" s="180"/>
      <c r="G265" s="180"/>
      <c r="H265" s="179"/>
      <c r="I265" s="191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</row>
    <row r="266" spans="1:60" outlineLevel="1" x14ac:dyDescent="0.2">
      <c r="A266" s="186"/>
      <c r="B266" s="167"/>
      <c r="C266" s="230" t="s">
        <v>906</v>
      </c>
      <c r="D266" s="220"/>
      <c r="E266" s="222"/>
      <c r="F266" s="180"/>
      <c r="G266" s="180"/>
      <c r="H266" s="179"/>
      <c r="I266" s="191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</row>
    <row r="267" spans="1:60" outlineLevel="1" x14ac:dyDescent="0.2">
      <c r="A267" s="186"/>
      <c r="B267" s="167"/>
      <c r="C267" s="230" t="s">
        <v>907</v>
      </c>
      <c r="D267" s="220"/>
      <c r="E267" s="222">
        <v>11.430400000000001</v>
      </c>
      <c r="F267" s="180"/>
      <c r="G267" s="180"/>
      <c r="H267" s="179"/>
      <c r="I267" s="191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</row>
    <row r="268" spans="1:60" outlineLevel="1" x14ac:dyDescent="0.2">
      <c r="A268" s="186"/>
      <c r="B268" s="164" t="s">
        <v>646</v>
      </c>
      <c r="C268" s="216"/>
      <c r="D268" s="187"/>
      <c r="E268" s="188"/>
      <c r="F268" s="189"/>
      <c r="G268" s="182"/>
      <c r="H268" s="179"/>
      <c r="I268" s="191"/>
      <c r="J268" s="158"/>
      <c r="K268" s="158">
        <v>1</v>
      </c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</row>
    <row r="269" spans="1:60" outlineLevel="1" x14ac:dyDescent="0.2">
      <c r="A269" s="186">
        <v>55</v>
      </c>
      <c r="B269" s="167" t="s">
        <v>647</v>
      </c>
      <c r="C269" s="215" t="s">
        <v>909</v>
      </c>
      <c r="D269" s="170" t="s">
        <v>248</v>
      </c>
      <c r="E269" s="173">
        <v>11.430400000000001</v>
      </c>
      <c r="F269" s="181"/>
      <c r="G269" s="180">
        <f>E269*F269</f>
        <v>0</v>
      </c>
      <c r="H269" s="179" t="s">
        <v>524</v>
      </c>
      <c r="I269" s="191" t="s">
        <v>79</v>
      </c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>
        <v>20</v>
      </c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</row>
    <row r="270" spans="1:60" outlineLevel="1" x14ac:dyDescent="0.2">
      <c r="A270" s="186"/>
      <c r="B270" s="167"/>
      <c r="C270" s="230" t="s">
        <v>640</v>
      </c>
      <c r="D270" s="220"/>
      <c r="E270" s="222"/>
      <c r="F270" s="180"/>
      <c r="G270" s="180"/>
      <c r="H270" s="179"/>
      <c r="I270" s="191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</row>
    <row r="271" spans="1:60" outlineLevel="1" x14ac:dyDescent="0.2">
      <c r="A271" s="186"/>
      <c r="B271" s="167"/>
      <c r="C271" s="230" t="s">
        <v>906</v>
      </c>
      <c r="D271" s="220"/>
      <c r="E271" s="222"/>
      <c r="F271" s="180"/>
      <c r="G271" s="180"/>
      <c r="H271" s="179"/>
      <c r="I271" s="191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</row>
    <row r="272" spans="1:60" outlineLevel="1" x14ac:dyDescent="0.2">
      <c r="A272" s="186"/>
      <c r="B272" s="167"/>
      <c r="C272" s="230" t="s">
        <v>907</v>
      </c>
      <c r="D272" s="220"/>
      <c r="E272" s="222">
        <v>11.430400000000001</v>
      </c>
      <c r="F272" s="180"/>
      <c r="G272" s="180"/>
      <c r="H272" s="179"/>
      <c r="I272" s="191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</row>
    <row r="273" spans="1:60" outlineLevel="1" x14ac:dyDescent="0.2">
      <c r="A273" s="186">
        <v>56</v>
      </c>
      <c r="B273" s="167" t="s">
        <v>649</v>
      </c>
      <c r="C273" s="215" t="s">
        <v>910</v>
      </c>
      <c r="D273" s="170" t="s">
        <v>248</v>
      </c>
      <c r="E273" s="173">
        <v>11.430400000000001</v>
      </c>
      <c r="F273" s="181"/>
      <c r="G273" s="180">
        <f>E273*F273</f>
        <v>0</v>
      </c>
      <c r="H273" s="179" t="s">
        <v>524</v>
      </c>
      <c r="I273" s="191" t="s">
        <v>79</v>
      </c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>
        <v>20</v>
      </c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</row>
    <row r="274" spans="1:60" outlineLevel="1" x14ac:dyDescent="0.2">
      <c r="A274" s="186"/>
      <c r="B274" s="167"/>
      <c r="C274" s="230" t="s">
        <v>640</v>
      </c>
      <c r="D274" s="220"/>
      <c r="E274" s="222"/>
      <c r="F274" s="180"/>
      <c r="G274" s="180"/>
      <c r="H274" s="179"/>
      <c r="I274" s="191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</row>
    <row r="275" spans="1:60" outlineLevel="1" x14ac:dyDescent="0.2">
      <c r="A275" s="186"/>
      <c r="B275" s="167"/>
      <c r="C275" s="230" t="s">
        <v>906</v>
      </c>
      <c r="D275" s="220"/>
      <c r="E275" s="222"/>
      <c r="F275" s="180"/>
      <c r="G275" s="180"/>
      <c r="H275" s="179"/>
      <c r="I275" s="191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</row>
    <row r="276" spans="1:60" ht="13.5" outlineLevel="1" thickBot="1" x14ac:dyDescent="0.25">
      <c r="A276" s="201"/>
      <c r="B276" s="202"/>
      <c r="C276" s="232" t="s">
        <v>907</v>
      </c>
      <c r="D276" s="224"/>
      <c r="E276" s="225">
        <v>11.430400000000001</v>
      </c>
      <c r="F276" s="206"/>
      <c r="G276" s="206"/>
      <c r="H276" s="207"/>
      <c r="I276" s="20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</row>
    <row r="277" spans="1:60" hidden="1" x14ac:dyDescent="0.2">
      <c r="C277" s="233"/>
      <c r="AK277">
        <f>SUM(AK1:AK276)</f>
        <v>0</v>
      </c>
      <c r="AL277">
        <f>SUM(AL1:AL276)</f>
        <v>0</v>
      </c>
      <c r="AN277">
        <v>15</v>
      </c>
      <c r="AO277">
        <v>20</v>
      </c>
    </row>
    <row r="278" spans="1:60" ht="13.5" hidden="1" thickBot="1" x14ac:dyDescent="0.25">
      <c r="A278" s="226"/>
      <c r="B278" s="227" t="s">
        <v>107</v>
      </c>
      <c r="C278" s="234"/>
      <c r="D278" s="228"/>
      <c r="E278" s="228"/>
      <c r="F278" s="228"/>
      <c r="G278" s="229">
        <f>F8+F64+F126+F231+F236+F249+F256</f>
        <v>0</v>
      </c>
      <c r="AN278">
        <f>SUMIF(AM8:AM277,AN277,G8:G277)</f>
        <v>0</v>
      </c>
      <c r="AO278">
        <f>SUMIF(AM8:AM277,AO277,G8:G277)</f>
        <v>0</v>
      </c>
    </row>
  </sheetData>
  <sheetProtection algorithmName="SHA-512" hashValue="E7K3oBPELTT68tuEnVdmutnF+yKjnqAlxhlPlMms5SE55AXCqNwvsLDJJjijUXNXiczZaB5eG7K5+mi1m5FjuQ==" saltValue="a3A5+Jm58ZcaYqOvrn0jmA==" spinCount="100000" sheet="1"/>
  <mergeCells count="66">
    <mergeCell ref="B251:G251"/>
    <mergeCell ref="F256:G256"/>
    <mergeCell ref="B257:G257"/>
    <mergeCell ref="B258:G258"/>
    <mergeCell ref="B263:G263"/>
    <mergeCell ref="B268:G268"/>
    <mergeCell ref="B233:G233"/>
    <mergeCell ref="F236:G236"/>
    <mergeCell ref="B243:G243"/>
    <mergeCell ref="B244:G244"/>
    <mergeCell ref="F249:G249"/>
    <mergeCell ref="B250:G250"/>
    <mergeCell ref="B185:G185"/>
    <mergeCell ref="B193:G193"/>
    <mergeCell ref="B194:G194"/>
    <mergeCell ref="B226:G226"/>
    <mergeCell ref="F231:G231"/>
    <mergeCell ref="B232:G232"/>
    <mergeCell ref="B153:G153"/>
    <mergeCell ref="B158:G158"/>
    <mergeCell ref="B159:G159"/>
    <mergeCell ref="B172:G172"/>
    <mergeCell ref="B173:G173"/>
    <mergeCell ref="B180:G180"/>
    <mergeCell ref="B128:G128"/>
    <mergeCell ref="B132:G132"/>
    <mergeCell ref="B135:G135"/>
    <mergeCell ref="B136:G136"/>
    <mergeCell ref="B144:G144"/>
    <mergeCell ref="B152:G152"/>
    <mergeCell ref="B99:G99"/>
    <mergeCell ref="B102:G102"/>
    <mergeCell ref="B103:G103"/>
    <mergeCell ref="B121:G121"/>
    <mergeCell ref="F126:G126"/>
    <mergeCell ref="B127:G127"/>
    <mergeCell ref="B77:G77"/>
    <mergeCell ref="B78:G78"/>
    <mergeCell ref="B82:G82"/>
    <mergeCell ref="B86:G86"/>
    <mergeCell ref="B87:G87"/>
    <mergeCell ref="B98:G98"/>
    <mergeCell ref="B51:G51"/>
    <mergeCell ref="B53:G53"/>
    <mergeCell ref="B54:G54"/>
    <mergeCell ref="F64:G64"/>
    <mergeCell ref="B65:G65"/>
    <mergeCell ref="B66:G66"/>
    <mergeCell ref="B29:G29"/>
    <mergeCell ref="B30:G30"/>
    <mergeCell ref="B45:G45"/>
    <mergeCell ref="B47:G47"/>
    <mergeCell ref="B48:G48"/>
    <mergeCell ref="B50:G50"/>
    <mergeCell ref="B9:G9"/>
    <mergeCell ref="B17:G17"/>
    <mergeCell ref="B18:G18"/>
    <mergeCell ref="B22:G22"/>
    <mergeCell ref="B23:G23"/>
    <mergeCell ref="B28:G28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51</v>
      </c>
      <c r="C2" s="127" t="s">
        <v>52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03</v>
      </c>
      <c r="H6" s="35"/>
    </row>
    <row r="7" spans="1:10" ht="15.75" customHeight="1" x14ac:dyDescent="0.25">
      <c r="B7" s="93" t="str">
        <f>C2</f>
        <v>Sadové úpravy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911</v>
      </c>
      <c r="C18" s="131"/>
      <c r="D18" s="131"/>
      <c r="E18" s="131"/>
      <c r="F18" s="131"/>
      <c r="G18" s="133"/>
      <c r="H18" s="135">
        <f>'03 1 Pol'!G49</f>
        <v>0</v>
      </c>
      <c r="I18" s="32"/>
      <c r="J18" s="32"/>
      <c r="O18">
        <f>'03 1 Pol'!AN49</f>
        <v>0</v>
      </c>
      <c r="P18">
        <f>'03 1 Pol'!AO49</f>
        <v>0</v>
      </c>
    </row>
    <row r="19" spans="1:16" ht="12.75" customHeight="1" thickBot="1" x14ac:dyDescent="0.25">
      <c r="A19" s="141"/>
      <c r="B19" s="142" t="s">
        <v>65</v>
      </c>
      <c r="C19" s="143"/>
      <c r="D19" s="144" t="str">
        <f>B2</f>
        <v>03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lraLZzimeJp/0Q4JhFGKwjXrV5Q7uhLpf8r/lUwNYfBMPQNyl3/w/vv1lEobpxi0sSvbtA4ErdsGWub7eTwt1Q==" saltValue="OUrnGG7OjI5mm8AjS+i+sA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1" t="s">
        <v>52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911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261</v>
      </c>
      <c r="C8" s="213" t="s">
        <v>52</v>
      </c>
      <c r="D8" s="168"/>
      <c r="E8" s="171"/>
      <c r="F8" s="174">
        <f>SUM(G9:G47)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760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6"/>
      <c r="B10" s="164" t="s">
        <v>761</v>
      </c>
      <c r="C10" s="216"/>
      <c r="D10" s="187"/>
      <c r="E10" s="188"/>
      <c r="F10" s="189"/>
      <c r="G10" s="182"/>
      <c r="H10" s="179"/>
      <c r="I10" s="191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>
        <v>1</v>
      </c>
      <c r="B11" s="167" t="s">
        <v>762</v>
      </c>
      <c r="C11" s="215" t="s">
        <v>763</v>
      </c>
      <c r="D11" s="170" t="s">
        <v>117</v>
      </c>
      <c r="E11" s="173">
        <v>421.1</v>
      </c>
      <c r="F11" s="181"/>
      <c r="G11" s="180">
        <f>E11*F11</f>
        <v>0</v>
      </c>
      <c r="H11" s="179" t="s">
        <v>129</v>
      </c>
      <c r="I11" s="191" t="s">
        <v>79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20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/>
      <c r="B12" s="167"/>
      <c r="C12" s="230" t="s">
        <v>912</v>
      </c>
      <c r="D12" s="220"/>
      <c r="E12" s="222">
        <v>145.19999999999999</v>
      </c>
      <c r="F12" s="180"/>
      <c r="G12" s="180"/>
      <c r="H12" s="179"/>
      <c r="I12" s="191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7"/>
      <c r="C13" s="230" t="s">
        <v>913</v>
      </c>
      <c r="D13" s="220"/>
      <c r="E13" s="222">
        <v>124.4</v>
      </c>
      <c r="F13" s="180"/>
      <c r="G13" s="180"/>
      <c r="H13" s="179"/>
      <c r="I13" s="191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/>
      <c r="B14" s="167"/>
      <c r="C14" s="230" t="s">
        <v>914</v>
      </c>
      <c r="D14" s="220"/>
      <c r="E14" s="222">
        <v>151.5</v>
      </c>
      <c r="F14" s="180"/>
      <c r="G14" s="180"/>
      <c r="H14" s="179"/>
      <c r="I14" s="191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/>
      <c r="B15" s="164" t="s">
        <v>769</v>
      </c>
      <c r="C15" s="216"/>
      <c r="D15" s="187"/>
      <c r="E15" s="188"/>
      <c r="F15" s="189"/>
      <c r="G15" s="182"/>
      <c r="H15" s="179"/>
      <c r="I15" s="191"/>
      <c r="J15" s="157"/>
      <c r="K15" s="158">
        <v>1</v>
      </c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/>
      <c r="B16" s="164" t="s">
        <v>770</v>
      </c>
      <c r="C16" s="216"/>
      <c r="D16" s="187"/>
      <c r="E16" s="188"/>
      <c r="F16" s="189"/>
      <c r="G16" s="182"/>
      <c r="H16" s="179"/>
      <c r="I16" s="191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>
        <v>2</v>
      </c>
      <c r="B17" s="167" t="s">
        <v>915</v>
      </c>
      <c r="C17" s="215" t="s">
        <v>916</v>
      </c>
      <c r="D17" s="170" t="s">
        <v>117</v>
      </c>
      <c r="E17" s="173">
        <v>421.1</v>
      </c>
      <c r="F17" s="181"/>
      <c r="G17" s="180">
        <f>E17*F17</f>
        <v>0</v>
      </c>
      <c r="H17" s="179" t="s">
        <v>118</v>
      </c>
      <c r="I17" s="191" t="s">
        <v>79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>
        <v>20</v>
      </c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/>
      <c r="B18" s="167"/>
      <c r="C18" s="230" t="s">
        <v>912</v>
      </c>
      <c r="D18" s="220"/>
      <c r="E18" s="222">
        <v>145.19999999999999</v>
      </c>
      <c r="F18" s="180"/>
      <c r="G18" s="180"/>
      <c r="H18" s="179"/>
      <c r="I18" s="191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/>
      <c r="B19" s="167"/>
      <c r="C19" s="230" t="s">
        <v>913</v>
      </c>
      <c r="D19" s="220"/>
      <c r="E19" s="222">
        <v>124.4</v>
      </c>
      <c r="F19" s="180"/>
      <c r="G19" s="180"/>
      <c r="H19" s="179"/>
      <c r="I19" s="191"/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/>
      <c r="B20" s="167"/>
      <c r="C20" s="230" t="s">
        <v>914</v>
      </c>
      <c r="D20" s="220"/>
      <c r="E20" s="222">
        <v>151.5</v>
      </c>
      <c r="F20" s="180"/>
      <c r="G20" s="180"/>
      <c r="H20" s="179"/>
      <c r="I20" s="191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/>
      <c r="B21" s="164" t="s">
        <v>774</v>
      </c>
      <c r="C21" s="216"/>
      <c r="D21" s="187"/>
      <c r="E21" s="188"/>
      <c r="F21" s="189"/>
      <c r="G21" s="182"/>
      <c r="H21" s="179"/>
      <c r="I21" s="191"/>
      <c r="J21" s="157"/>
      <c r="K21" s="158">
        <v>1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>
        <v>3</v>
      </c>
      <c r="B22" s="167" t="s">
        <v>775</v>
      </c>
      <c r="C22" s="215" t="s">
        <v>776</v>
      </c>
      <c r="D22" s="170" t="s">
        <v>117</v>
      </c>
      <c r="E22" s="173">
        <v>421.1</v>
      </c>
      <c r="F22" s="181"/>
      <c r="G22" s="180">
        <f>E22*F22</f>
        <v>0</v>
      </c>
      <c r="H22" s="179" t="s">
        <v>129</v>
      </c>
      <c r="I22" s="191" t="s">
        <v>79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>
        <v>20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7"/>
      <c r="C23" s="230" t="s">
        <v>912</v>
      </c>
      <c r="D23" s="220"/>
      <c r="E23" s="222">
        <v>145.19999999999999</v>
      </c>
      <c r="F23" s="180"/>
      <c r="G23" s="180"/>
      <c r="H23" s="179"/>
      <c r="I23" s="191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/>
      <c r="B24" s="167"/>
      <c r="C24" s="230" t="s">
        <v>913</v>
      </c>
      <c r="D24" s="220"/>
      <c r="E24" s="222">
        <v>124.4</v>
      </c>
      <c r="F24" s="180"/>
      <c r="G24" s="180"/>
      <c r="H24" s="179"/>
      <c r="I24" s="191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/>
      <c r="B25" s="167"/>
      <c r="C25" s="230" t="s">
        <v>914</v>
      </c>
      <c r="D25" s="220"/>
      <c r="E25" s="222">
        <v>151.5</v>
      </c>
      <c r="F25" s="180"/>
      <c r="G25" s="180"/>
      <c r="H25" s="179"/>
      <c r="I25" s="191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>
        <v>4</v>
      </c>
      <c r="B26" s="167" t="s">
        <v>777</v>
      </c>
      <c r="C26" s="215" t="s">
        <v>778</v>
      </c>
      <c r="D26" s="170" t="s">
        <v>117</v>
      </c>
      <c r="E26" s="173">
        <v>421.1</v>
      </c>
      <c r="F26" s="181"/>
      <c r="G26" s="180">
        <f>E26*F26</f>
        <v>0</v>
      </c>
      <c r="H26" s="179" t="s">
        <v>129</v>
      </c>
      <c r="I26" s="191" t="s">
        <v>79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>
        <v>20</v>
      </c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>
        <v>5</v>
      </c>
      <c r="B27" s="167" t="s">
        <v>779</v>
      </c>
      <c r="C27" s="215" t="s">
        <v>780</v>
      </c>
      <c r="D27" s="170" t="s">
        <v>117</v>
      </c>
      <c r="E27" s="173">
        <v>421.1</v>
      </c>
      <c r="F27" s="181"/>
      <c r="G27" s="180">
        <f>E27*F27</f>
        <v>0</v>
      </c>
      <c r="H27" s="179" t="s">
        <v>129</v>
      </c>
      <c r="I27" s="191" t="s">
        <v>79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>
        <v>20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/>
      <c r="B28" s="164" t="s">
        <v>781</v>
      </c>
      <c r="C28" s="216"/>
      <c r="D28" s="187"/>
      <c r="E28" s="188"/>
      <c r="F28" s="189"/>
      <c r="G28" s="182"/>
      <c r="H28" s="179"/>
      <c r="I28" s="191"/>
      <c r="J28" s="157"/>
      <c r="K28" s="158">
        <v>1</v>
      </c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/>
      <c r="B29" s="164" t="s">
        <v>782</v>
      </c>
      <c r="C29" s="216"/>
      <c r="D29" s="187"/>
      <c r="E29" s="188"/>
      <c r="F29" s="189"/>
      <c r="G29" s="182"/>
      <c r="H29" s="179"/>
      <c r="I29" s="191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>
        <v>6</v>
      </c>
      <c r="B30" s="167" t="s">
        <v>783</v>
      </c>
      <c r="C30" s="215" t="s">
        <v>784</v>
      </c>
      <c r="D30" s="170" t="s">
        <v>117</v>
      </c>
      <c r="E30" s="173">
        <v>842.2</v>
      </c>
      <c r="F30" s="181"/>
      <c r="G30" s="180">
        <f>E30*F30</f>
        <v>0</v>
      </c>
      <c r="H30" s="179" t="s">
        <v>129</v>
      </c>
      <c r="I30" s="191" t="s">
        <v>79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>
        <v>20</v>
      </c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/>
      <c r="B31" s="167"/>
      <c r="C31" s="230" t="s">
        <v>917</v>
      </c>
      <c r="D31" s="220"/>
      <c r="E31" s="222">
        <v>290.39999999999998</v>
      </c>
      <c r="F31" s="180"/>
      <c r="G31" s="180"/>
      <c r="H31" s="179"/>
      <c r="I31" s="191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/>
      <c r="B32" s="167"/>
      <c r="C32" s="230" t="s">
        <v>918</v>
      </c>
      <c r="D32" s="220"/>
      <c r="E32" s="222">
        <v>248.8</v>
      </c>
      <c r="F32" s="180"/>
      <c r="G32" s="180"/>
      <c r="H32" s="179"/>
      <c r="I32" s="191"/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6"/>
      <c r="B33" s="167"/>
      <c r="C33" s="230" t="s">
        <v>919</v>
      </c>
      <c r="D33" s="220"/>
      <c r="E33" s="222">
        <v>303</v>
      </c>
      <c r="F33" s="180"/>
      <c r="G33" s="180"/>
      <c r="H33" s="179"/>
      <c r="I33" s="191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/>
      <c r="B34" s="164" t="s">
        <v>789</v>
      </c>
      <c r="C34" s="216"/>
      <c r="D34" s="187"/>
      <c r="E34" s="188"/>
      <c r="F34" s="189"/>
      <c r="G34" s="182"/>
      <c r="H34" s="179"/>
      <c r="I34" s="191"/>
      <c r="J34" s="157"/>
      <c r="K34" s="158">
        <v>1</v>
      </c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/>
      <c r="B35" s="164" t="s">
        <v>790</v>
      </c>
      <c r="C35" s="216"/>
      <c r="D35" s="187"/>
      <c r="E35" s="188"/>
      <c r="F35" s="189"/>
      <c r="G35" s="182"/>
      <c r="H35" s="179"/>
      <c r="I35" s="191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>
        <v>7</v>
      </c>
      <c r="B36" s="167" t="s">
        <v>920</v>
      </c>
      <c r="C36" s="215" t="s">
        <v>921</v>
      </c>
      <c r="D36" s="170" t="s">
        <v>248</v>
      </c>
      <c r="E36" s="173">
        <v>8.4200000000000004E-3</v>
      </c>
      <c r="F36" s="181"/>
      <c r="G36" s="180">
        <f>E36*F36</f>
        <v>0</v>
      </c>
      <c r="H36" s="179" t="s">
        <v>129</v>
      </c>
      <c r="I36" s="191" t="s">
        <v>79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>
        <v>20</v>
      </c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>
        <v>8</v>
      </c>
      <c r="B37" s="167" t="s">
        <v>804</v>
      </c>
      <c r="C37" s="215" t="s">
        <v>805</v>
      </c>
      <c r="D37" s="170" t="s">
        <v>806</v>
      </c>
      <c r="E37" s="173">
        <v>16.844000000000001</v>
      </c>
      <c r="F37" s="181"/>
      <c r="G37" s="180">
        <f>E37*F37</f>
        <v>0</v>
      </c>
      <c r="H37" s="179" t="s">
        <v>807</v>
      </c>
      <c r="I37" s="191" t="s">
        <v>79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>
        <v>20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/>
      <c r="B38" s="167"/>
      <c r="C38" s="230" t="s">
        <v>922</v>
      </c>
      <c r="D38" s="220"/>
      <c r="E38" s="222">
        <v>5.8079999999999998</v>
      </c>
      <c r="F38" s="180"/>
      <c r="G38" s="180"/>
      <c r="H38" s="179"/>
      <c r="I38" s="191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/>
      <c r="B39" s="167"/>
      <c r="C39" s="230" t="s">
        <v>923</v>
      </c>
      <c r="D39" s="220"/>
      <c r="E39" s="222">
        <v>4.976</v>
      </c>
      <c r="F39" s="180"/>
      <c r="G39" s="180"/>
      <c r="H39" s="179"/>
      <c r="I39" s="191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/>
      <c r="B40" s="167"/>
      <c r="C40" s="230" t="s">
        <v>924</v>
      </c>
      <c r="D40" s="220"/>
      <c r="E40" s="222">
        <v>6.06</v>
      </c>
      <c r="F40" s="180"/>
      <c r="G40" s="180"/>
      <c r="H40" s="179"/>
      <c r="I40" s="191"/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6">
        <v>9</v>
      </c>
      <c r="B41" s="167" t="s">
        <v>925</v>
      </c>
      <c r="C41" s="215" t="s">
        <v>926</v>
      </c>
      <c r="D41" s="170" t="s">
        <v>927</v>
      </c>
      <c r="E41" s="173">
        <v>8.42</v>
      </c>
      <c r="F41" s="181"/>
      <c r="G41" s="180">
        <f>E41*F41</f>
        <v>0</v>
      </c>
      <c r="H41" s="179" t="s">
        <v>807</v>
      </c>
      <c r="I41" s="191" t="s">
        <v>79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>
        <v>20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6">
        <v>10</v>
      </c>
      <c r="B42" s="167" t="s">
        <v>815</v>
      </c>
      <c r="C42" s="215" t="s">
        <v>816</v>
      </c>
      <c r="D42" s="170" t="s">
        <v>817</v>
      </c>
      <c r="E42" s="173">
        <v>0.84219999999999995</v>
      </c>
      <c r="F42" s="181"/>
      <c r="G42" s="180">
        <f>E42*F42</f>
        <v>0</v>
      </c>
      <c r="H42" s="179" t="s">
        <v>807</v>
      </c>
      <c r="I42" s="191" t="s">
        <v>79</v>
      </c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>
        <v>20</v>
      </c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/>
      <c r="B43" s="164" t="s">
        <v>822</v>
      </c>
      <c r="C43" s="216"/>
      <c r="D43" s="187"/>
      <c r="E43" s="188"/>
      <c r="F43" s="189"/>
      <c r="G43" s="182"/>
      <c r="H43" s="179"/>
      <c r="I43" s="191"/>
      <c r="J43" s="157"/>
      <c r="K43" s="158">
        <v>1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>
        <v>11</v>
      </c>
      <c r="B44" s="167" t="s">
        <v>823</v>
      </c>
      <c r="C44" s="215" t="s">
        <v>824</v>
      </c>
      <c r="D44" s="170" t="s">
        <v>248</v>
      </c>
      <c r="E44" s="173">
        <v>2.6110000000000001E-2</v>
      </c>
      <c r="F44" s="181"/>
      <c r="G44" s="180">
        <f>E44*F44</f>
        <v>0</v>
      </c>
      <c r="H44" s="179" t="s">
        <v>129</v>
      </c>
      <c r="I44" s="191" t="s">
        <v>79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20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/>
      <c r="B45" s="167"/>
      <c r="C45" s="230" t="s">
        <v>560</v>
      </c>
      <c r="D45" s="220"/>
      <c r="E45" s="222"/>
      <c r="F45" s="180"/>
      <c r="G45" s="180"/>
      <c r="H45" s="179"/>
      <c r="I45" s="191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/>
      <c r="B46" s="167"/>
      <c r="C46" s="230" t="s">
        <v>928</v>
      </c>
      <c r="D46" s="220"/>
      <c r="E46" s="222"/>
      <c r="F46" s="180"/>
      <c r="G46" s="180"/>
      <c r="H46" s="179"/>
      <c r="I46" s="191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ht="13.5" outlineLevel="1" thickBot="1" x14ac:dyDescent="0.25">
      <c r="A47" s="201"/>
      <c r="B47" s="202"/>
      <c r="C47" s="232" t="s">
        <v>929</v>
      </c>
      <c r="D47" s="224"/>
      <c r="E47" s="225">
        <v>2.6100000000000002E-2</v>
      </c>
      <c r="F47" s="206"/>
      <c r="G47" s="206"/>
      <c r="H47" s="207"/>
      <c r="I47" s="208"/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ht="12.75" hidden="1" customHeight="1" x14ac:dyDescent="0.2">
      <c r="A48" s="54"/>
      <c r="B48" s="61"/>
      <c r="C48" s="218"/>
      <c r="D48" s="54"/>
      <c r="E48" s="54"/>
      <c r="F48" s="54"/>
      <c r="G48" s="54"/>
      <c r="H48" s="54"/>
      <c r="I48" s="54"/>
      <c r="J48" s="54"/>
      <c r="AK48">
        <f>SUM(AK1:AK47)</f>
        <v>0</v>
      </c>
      <c r="AL48">
        <f>SUM(AL1:AL47)</f>
        <v>0</v>
      </c>
      <c r="AN48">
        <v>15</v>
      </c>
      <c r="AO48">
        <v>20</v>
      </c>
    </row>
    <row r="49" spans="1:41" ht="12.75" hidden="1" customHeight="1" x14ac:dyDescent="0.2">
      <c r="A49" s="209"/>
      <c r="B49" s="210" t="s">
        <v>107</v>
      </c>
      <c r="C49" s="219"/>
      <c r="D49" s="211"/>
      <c r="E49" s="211"/>
      <c r="F49" s="211"/>
      <c r="G49" s="212">
        <f>F8</f>
        <v>0</v>
      </c>
      <c r="H49" s="54"/>
      <c r="I49" s="54"/>
      <c r="J49" s="54"/>
      <c r="AN49">
        <f>SUMIF(AM8:AM48,AN48,G8:G48)</f>
        <v>0</v>
      </c>
      <c r="AO49">
        <f>SUMIF(AM8:AM48,AO48,G8:G48)</f>
        <v>0</v>
      </c>
    </row>
    <row r="50" spans="1:41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algorithmName="SHA-512" hashValue="U0BDzz30544DCD+P18fX6KQmTMX6KgoQmtLQXSfe7HGsHxmkUahm5s96k/+NAPoZKteNV+uG722VzfvUM/9feQ==" saltValue="sSuvzP+Cty8Y11fdMRbU4g==" spinCount="100000" sheet="1"/>
  <mergeCells count="16">
    <mergeCell ref="B29:G29"/>
    <mergeCell ref="B34:G34"/>
    <mergeCell ref="B35:G35"/>
    <mergeCell ref="B43:G43"/>
    <mergeCell ref="B9:G9"/>
    <mergeCell ref="B10:G10"/>
    <mergeCell ref="B15:G15"/>
    <mergeCell ref="B16:G16"/>
    <mergeCell ref="B21:G21"/>
    <mergeCell ref="B28:G28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53</v>
      </c>
      <c r="C2" s="127" t="s">
        <v>54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04</v>
      </c>
      <c r="H6" s="35"/>
    </row>
    <row r="7" spans="1:10" ht="15.75" customHeight="1" x14ac:dyDescent="0.25">
      <c r="B7" s="93" t="str">
        <f>C2</f>
        <v>Veřejné osvětlení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930</v>
      </c>
      <c r="C18" s="131"/>
      <c r="D18" s="131"/>
      <c r="E18" s="131"/>
      <c r="F18" s="131"/>
      <c r="G18" s="133"/>
      <c r="H18" s="135">
        <f>'04 1 Pol'!G128</f>
        <v>0</v>
      </c>
      <c r="I18" s="32"/>
      <c r="J18" s="32"/>
      <c r="O18">
        <f>'04 1 Pol'!AN128</f>
        <v>0</v>
      </c>
      <c r="P18">
        <f>'04 1 Pol'!AO128</f>
        <v>0</v>
      </c>
    </row>
    <row r="19" spans="1:16" ht="12.75" customHeight="1" thickBot="1" x14ac:dyDescent="0.25">
      <c r="A19" s="141"/>
      <c r="B19" s="142" t="s">
        <v>65</v>
      </c>
      <c r="C19" s="143"/>
      <c r="D19" s="144" t="str">
        <f>B2</f>
        <v>04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F4xoXNk2d0uliT4XnYPb8Kupl2H1JZzlLRB7WLGZmmk27UcsjiGpudH/QJgNDXkfHH/S0x0os1RwMNcA7GbXFA==" saltValue="lrGFVTb6FkT3VhX+3v8hdQ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28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53</v>
      </c>
      <c r="C3" s="161" t="s">
        <v>54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930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49</v>
      </c>
      <c r="C8" s="213" t="s">
        <v>931</v>
      </c>
      <c r="D8" s="168"/>
      <c r="E8" s="171"/>
      <c r="F8" s="174">
        <f>SUM(G9:G29)</f>
        <v>0</v>
      </c>
      <c r="G8" s="175"/>
      <c r="H8" s="176"/>
      <c r="I8" s="190"/>
      <c r="J8" s="54"/>
    </row>
    <row r="9" spans="1:60" outlineLevel="1" x14ac:dyDescent="0.2">
      <c r="A9" s="186">
        <v>1</v>
      </c>
      <c r="B9" s="167" t="s">
        <v>932</v>
      </c>
      <c r="C9" s="215" t="s">
        <v>933</v>
      </c>
      <c r="D9" s="170" t="s">
        <v>934</v>
      </c>
      <c r="E9" s="173">
        <v>1</v>
      </c>
      <c r="F9" s="181"/>
      <c r="G9" s="180">
        <f>E9*F9</f>
        <v>0</v>
      </c>
      <c r="H9" s="179"/>
      <c r="I9" s="191" t="s">
        <v>245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>
        <v>20</v>
      </c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6">
        <v>2</v>
      </c>
      <c r="B10" s="167" t="s">
        <v>935</v>
      </c>
      <c r="C10" s="215" t="s">
        <v>936</v>
      </c>
      <c r="D10" s="170" t="s">
        <v>117</v>
      </c>
      <c r="E10" s="173">
        <v>0.9</v>
      </c>
      <c r="F10" s="181"/>
      <c r="G10" s="180">
        <f>E10*F10</f>
        <v>0</v>
      </c>
      <c r="H10" s="179"/>
      <c r="I10" s="191" t="s">
        <v>245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>
        <v>20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>
        <v>3</v>
      </c>
      <c r="B11" s="167" t="s">
        <v>937</v>
      </c>
      <c r="C11" s="215" t="s">
        <v>938</v>
      </c>
      <c r="D11" s="170" t="s">
        <v>934</v>
      </c>
      <c r="E11" s="173">
        <v>1</v>
      </c>
      <c r="F11" s="181"/>
      <c r="G11" s="180">
        <f>E11*F11</f>
        <v>0</v>
      </c>
      <c r="H11" s="179"/>
      <c r="I11" s="191" t="s">
        <v>245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20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>
        <v>4</v>
      </c>
      <c r="B12" s="167" t="s">
        <v>939</v>
      </c>
      <c r="C12" s="215" t="s">
        <v>940</v>
      </c>
      <c r="D12" s="170" t="s">
        <v>117</v>
      </c>
      <c r="E12" s="173">
        <v>2</v>
      </c>
      <c r="F12" s="181"/>
      <c r="G12" s="180">
        <f>E12*F12</f>
        <v>0</v>
      </c>
      <c r="H12" s="179"/>
      <c r="I12" s="191" t="s">
        <v>245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>
        <v>20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>
        <v>5</v>
      </c>
      <c r="B13" s="167" t="s">
        <v>941</v>
      </c>
      <c r="C13" s="215" t="s">
        <v>942</v>
      </c>
      <c r="D13" s="170" t="s">
        <v>934</v>
      </c>
      <c r="E13" s="173">
        <v>13</v>
      </c>
      <c r="F13" s="181"/>
      <c r="G13" s="180">
        <f>E13*F13</f>
        <v>0</v>
      </c>
      <c r="H13" s="179"/>
      <c r="I13" s="191" t="s">
        <v>245</v>
      </c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>
        <v>20</v>
      </c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>
        <v>6</v>
      </c>
      <c r="B14" s="167" t="s">
        <v>943</v>
      </c>
      <c r="C14" s="215" t="s">
        <v>944</v>
      </c>
      <c r="D14" s="170" t="s">
        <v>934</v>
      </c>
      <c r="E14" s="173">
        <v>18</v>
      </c>
      <c r="F14" s="181"/>
      <c r="G14" s="180">
        <f>E14*F14</f>
        <v>0</v>
      </c>
      <c r="H14" s="179"/>
      <c r="I14" s="191" t="s">
        <v>245</v>
      </c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>
        <v>20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>
        <v>7</v>
      </c>
      <c r="B15" s="167" t="s">
        <v>945</v>
      </c>
      <c r="C15" s="215" t="s">
        <v>946</v>
      </c>
      <c r="D15" s="170" t="s">
        <v>934</v>
      </c>
      <c r="E15" s="173">
        <v>3</v>
      </c>
      <c r="F15" s="181"/>
      <c r="G15" s="180">
        <f>E15*F15</f>
        <v>0</v>
      </c>
      <c r="H15" s="179"/>
      <c r="I15" s="191" t="s">
        <v>245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20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>
        <v>8</v>
      </c>
      <c r="B16" s="167" t="s">
        <v>947</v>
      </c>
      <c r="C16" s="215" t="s">
        <v>948</v>
      </c>
      <c r="D16" s="170" t="s">
        <v>934</v>
      </c>
      <c r="E16" s="173">
        <v>2</v>
      </c>
      <c r="F16" s="181"/>
      <c r="G16" s="180">
        <f>E16*F16</f>
        <v>0</v>
      </c>
      <c r="H16" s="179"/>
      <c r="I16" s="191" t="s">
        <v>245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>
        <v>20</v>
      </c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>
        <v>9</v>
      </c>
      <c r="B17" s="167" t="s">
        <v>949</v>
      </c>
      <c r="C17" s="215" t="s">
        <v>950</v>
      </c>
      <c r="D17" s="170" t="s">
        <v>934</v>
      </c>
      <c r="E17" s="173">
        <v>2</v>
      </c>
      <c r="F17" s="181"/>
      <c r="G17" s="180">
        <f>E17*F17</f>
        <v>0</v>
      </c>
      <c r="H17" s="179"/>
      <c r="I17" s="191" t="s">
        <v>245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>
        <v>20</v>
      </c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>
        <v>10</v>
      </c>
      <c r="B18" s="167" t="s">
        <v>951</v>
      </c>
      <c r="C18" s="215" t="s">
        <v>952</v>
      </c>
      <c r="D18" s="170" t="s">
        <v>934</v>
      </c>
      <c r="E18" s="173">
        <v>1</v>
      </c>
      <c r="F18" s="181"/>
      <c r="G18" s="180">
        <f>E18*F18</f>
        <v>0</v>
      </c>
      <c r="H18" s="179"/>
      <c r="I18" s="191" t="s">
        <v>245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>
        <v>20</v>
      </c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>
        <v>11</v>
      </c>
      <c r="B19" s="167" t="s">
        <v>953</v>
      </c>
      <c r="C19" s="215" t="s">
        <v>954</v>
      </c>
      <c r="D19" s="170" t="s">
        <v>934</v>
      </c>
      <c r="E19" s="173">
        <v>2</v>
      </c>
      <c r="F19" s="181"/>
      <c r="G19" s="180">
        <f>E19*F19</f>
        <v>0</v>
      </c>
      <c r="H19" s="179"/>
      <c r="I19" s="191" t="s">
        <v>245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>
        <v>20</v>
      </c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>
        <v>12</v>
      </c>
      <c r="B20" s="167" t="s">
        <v>955</v>
      </c>
      <c r="C20" s="215" t="s">
        <v>956</v>
      </c>
      <c r="D20" s="170" t="s">
        <v>934</v>
      </c>
      <c r="E20" s="173">
        <v>1</v>
      </c>
      <c r="F20" s="181"/>
      <c r="G20" s="180">
        <f>E20*F20</f>
        <v>0</v>
      </c>
      <c r="H20" s="179"/>
      <c r="I20" s="191" t="s">
        <v>245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>
        <v>20</v>
      </c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>
        <v>13</v>
      </c>
      <c r="B21" s="167" t="s">
        <v>957</v>
      </c>
      <c r="C21" s="215" t="s">
        <v>958</v>
      </c>
      <c r="D21" s="170" t="s">
        <v>934</v>
      </c>
      <c r="E21" s="173">
        <v>1</v>
      </c>
      <c r="F21" s="181"/>
      <c r="G21" s="180">
        <f>E21*F21</f>
        <v>0</v>
      </c>
      <c r="H21" s="179"/>
      <c r="I21" s="191" t="s">
        <v>245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>
        <v>20</v>
      </c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>
        <v>14</v>
      </c>
      <c r="B22" s="167" t="s">
        <v>959</v>
      </c>
      <c r="C22" s="215" t="s">
        <v>960</v>
      </c>
      <c r="D22" s="170" t="s">
        <v>934</v>
      </c>
      <c r="E22" s="173">
        <v>12</v>
      </c>
      <c r="F22" s="181"/>
      <c r="G22" s="180">
        <f>E22*F22</f>
        <v>0</v>
      </c>
      <c r="H22" s="179"/>
      <c r="I22" s="191" t="s">
        <v>245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>
        <v>20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>
        <v>15</v>
      </c>
      <c r="B23" s="167" t="s">
        <v>961</v>
      </c>
      <c r="C23" s="215" t="s">
        <v>962</v>
      </c>
      <c r="D23" s="170" t="s">
        <v>934</v>
      </c>
      <c r="E23" s="173">
        <v>6</v>
      </c>
      <c r="F23" s="181"/>
      <c r="G23" s="180">
        <f>E23*F23</f>
        <v>0</v>
      </c>
      <c r="H23" s="179"/>
      <c r="I23" s="191" t="s">
        <v>245</v>
      </c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>
        <v>20</v>
      </c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>
        <v>16</v>
      </c>
      <c r="B24" s="167" t="s">
        <v>963</v>
      </c>
      <c r="C24" s="215" t="s">
        <v>964</v>
      </c>
      <c r="D24" s="170" t="s">
        <v>934</v>
      </c>
      <c r="E24" s="173">
        <v>1</v>
      </c>
      <c r="F24" s="181"/>
      <c r="G24" s="180">
        <f>E24*F24</f>
        <v>0</v>
      </c>
      <c r="H24" s="179"/>
      <c r="I24" s="191" t="s">
        <v>245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>
        <v>20</v>
      </c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>
        <v>17</v>
      </c>
      <c r="B25" s="167" t="s">
        <v>965</v>
      </c>
      <c r="C25" s="215" t="s">
        <v>966</v>
      </c>
      <c r="D25" s="170" t="s">
        <v>934</v>
      </c>
      <c r="E25" s="173">
        <v>1</v>
      </c>
      <c r="F25" s="181"/>
      <c r="G25" s="180">
        <f>E25*F25</f>
        <v>0</v>
      </c>
      <c r="H25" s="179"/>
      <c r="I25" s="191" t="s">
        <v>245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>
        <v>20</v>
      </c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>
        <v>18</v>
      </c>
      <c r="B26" s="167" t="s">
        <v>967</v>
      </c>
      <c r="C26" s="215" t="s">
        <v>968</v>
      </c>
      <c r="D26" s="170" t="s">
        <v>934</v>
      </c>
      <c r="E26" s="173">
        <v>2</v>
      </c>
      <c r="F26" s="181"/>
      <c r="G26" s="180">
        <f>E26*F26</f>
        <v>0</v>
      </c>
      <c r="H26" s="179"/>
      <c r="I26" s="191" t="s">
        <v>245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>
        <v>20</v>
      </c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>
        <v>19</v>
      </c>
      <c r="B27" s="167" t="s">
        <v>969</v>
      </c>
      <c r="C27" s="215" t="s">
        <v>970</v>
      </c>
      <c r="D27" s="170" t="s">
        <v>934</v>
      </c>
      <c r="E27" s="173">
        <v>1</v>
      </c>
      <c r="F27" s="181"/>
      <c r="G27" s="180">
        <f>E27*F27</f>
        <v>0</v>
      </c>
      <c r="H27" s="179"/>
      <c r="I27" s="191" t="s">
        <v>245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>
        <v>20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>
        <v>20</v>
      </c>
      <c r="B28" s="167" t="s">
        <v>971</v>
      </c>
      <c r="C28" s="215" t="s">
        <v>972</v>
      </c>
      <c r="D28" s="170" t="s">
        <v>973</v>
      </c>
      <c r="E28" s="173">
        <v>16</v>
      </c>
      <c r="F28" s="181"/>
      <c r="G28" s="180">
        <f>E28*F28</f>
        <v>0</v>
      </c>
      <c r="H28" s="179"/>
      <c r="I28" s="191" t="s">
        <v>245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>
        <v>20</v>
      </c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>
        <v>21</v>
      </c>
      <c r="B29" s="167" t="s">
        <v>974</v>
      </c>
      <c r="C29" s="215" t="s">
        <v>975</v>
      </c>
      <c r="D29" s="170" t="s">
        <v>934</v>
      </c>
      <c r="E29" s="173">
        <v>1</v>
      </c>
      <c r="F29" s="181"/>
      <c r="G29" s="180">
        <f>E29*F29</f>
        <v>0</v>
      </c>
      <c r="H29" s="179"/>
      <c r="I29" s="191" t="s">
        <v>245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>
        <v>20</v>
      </c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x14ac:dyDescent="0.2">
      <c r="A30" s="185" t="s">
        <v>71</v>
      </c>
      <c r="B30" s="166" t="s">
        <v>51</v>
      </c>
      <c r="C30" s="213" t="s">
        <v>976</v>
      </c>
      <c r="D30" s="168"/>
      <c r="E30" s="171"/>
      <c r="F30" s="183">
        <f>SUM(G31:G40)</f>
        <v>0</v>
      </c>
      <c r="G30" s="184"/>
      <c r="H30" s="176"/>
      <c r="I30" s="190"/>
      <c r="J30" s="54"/>
    </row>
    <row r="31" spans="1:60" outlineLevel="1" x14ac:dyDescent="0.2">
      <c r="A31" s="186">
        <v>22</v>
      </c>
      <c r="B31" s="167" t="s">
        <v>977</v>
      </c>
      <c r="C31" s="215" t="s">
        <v>938</v>
      </c>
      <c r="D31" s="170" t="s">
        <v>934</v>
      </c>
      <c r="E31" s="173">
        <v>1</v>
      </c>
      <c r="F31" s="181"/>
      <c r="G31" s="180">
        <f>E31*F31</f>
        <v>0</v>
      </c>
      <c r="H31" s="179"/>
      <c r="I31" s="191" t="s">
        <v>245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>
        <v>20</v>
      </c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>
        <v>23</v>
      </c>
      <c r="B32" s="167" t="s">
        <v>978</v>
      </c>
      <c r="C32" s="215" t="s">
        <v>942</v>
      </c>
      <c r="D32" s="170" t="s">
        <v>934</v>
      </c>
      <c r="E32" s="173">
        <v>7</v>
      </c>
      <c r="F32" s="181"/>
      <c r="G32" s="180">
        <f>E32*F32</f>
        <v>0</v>
      </c>
      <c r="H32" s="179"/>
      <c r="I32" s="191" t="s">
        <v>245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>
        <v>20</v>
      </c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6">
        <v>24</v>
      </c>
      <c r="B33" s="167" t="s">
        <v>979</v>
      </c>
      <c r="C33" s="215" t="s">
        <v>980</v>
      </c>
      <c r="D33" s="170" t="s">
        <v>934</v>
      </c>
      <c r="E33" s="173">
        <v>1</v>
      </c>
      <c r="F33" s="181"/>
      <c r="G33" s="180">
        <f>E33*F33</f>
        <v>0</v>
      </c>
      <c r="H33" s="179"/>
      <c r="I33" s="191" t="s">
        <v>245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>
        <v>20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>
        <v>25</v>
      </c>
      <c r="B34" s="167" t="s">
        <v>981</v>
      </c>
      <c r="C34" s="215" t="s">
        <v>982</v>
      </c>
      <c r="D34" s="170" t="s">
        <v>934</v>
      </c>
      <c r="E34" s="173">
        <v>1</v>
      </c>
      <c r="F34" s="181"/>
      <c r="G34" s="180">
        <f>E34*F34</f>
        <v>0</v>
      </c>
      <c r="H34" s="179"/>
      <c r="I34" s="191" t="s">
        <v>245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>
        <v>20</v>
      </c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>
        <v>26</v>
      </c>
      <c r="B35" s="167" t="s">
        <v>983</v>
      </c>
      <c r="C35" s="215" t="s">
        <v>984</v>
      </c>
      <c r="D35" s="170" t="s">
        <v>934</v>
      </c>
      <c r="E35" s="173">
        <v>2</v>
      </c>
      <c r="F35" s="181"/>
      <c r="G35" s="180">
        <f>E35*F35</f>
        <v>0</v>
      </c>
      <c r="H35" s="179"/>
      <c r="I35" s="191" t="s">
        <v>245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>
        <v>20</v>
      </c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>
        <v>27</v>
      </c>
      <c r="B36" s="167" t="s">
        <v>985</v>
      </c>
      <c r="C36" s="215" t="s">
        <v>986</v>
      </c>
      <c r="D36" s="170" t="s">
        <v>934</v>
      </c>
      <c r="E36" s="173">
        <v>1</v>
      </c>
      <c r="F36" s="181"/>
      <c r="G36" s="180">
        <f>E36*F36</f>
        <v>0</v>
      </c>
      <c r="H36" s="179"/>
      <c r="I36" s="191" t="s">
        <v>245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>
        <v>20</v>
      </c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>
        <v>28</v>
      </c>
      <c r="B37" s="167" t="s">
        <v>987</v>
      </c>
      <c r="C37" s="215" t="s">
        <v>988</v>
      </c>
      <c r="D37" s="170" t="s">
        <v>934</v>
      </c>
      <c r="E37" s="173">
        <v>2</v>
      </c>
      <c r="F37" s="181"/>
      <c r="G37" s="180">
        <f>E37*F37</f>
        <v>0</v>
      </c>
      <c r="H37" s="179"/>
      <c r="I37" s="191" t="s">
        <v>245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>
        <v>20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>
        <v>29</v>
      </c>
      <c r="B38" s="167" t="s">
        <v>989</v>
      </c>
      <c r="C38" s="215" t="s">
        <v>990</v>
      </c>
      <c r="D38" s="170" t="s">
        <v>934</v>
      </c>
      <c r="E38" s="173">
        <v>2</v>
      </c>
      <c r="F38" s="181"/>
      <c r="G38" s="180">
        <f>E38*F38</f>
        <v>0</v>
      </c>
      <c r="H38" s="179"/>
      <c r="I38" s="191" t="s">
        <v>245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>
        <v>20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>
        <v>30</v>
      </c>
      <c r="B39" s="167" t="s">
        <v>991</v>
      </c>
      <c r="C39" s="215" t="s">
        <v>972</v>
      </c>
      <c r="D39" s="170" t="s">
        <v>973</v>
      </c>
      <c r="E39" s="173">
        <v>6</v>
      </c>
      <c r="F39" s="181"/>
      <c r="G39" s="180">
        <f>E39*F39</f>
        <v>0</v>
      </c>
      <c r="H39" s="179"/>
      <c r="I39" s="191" t="s">
        <v>245</v>
      </c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>
        <v>20</v>
      </c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>
        <v>31</v>
      </c>
      <c r="B40" s="167" t="s">
        <v>992</v>
      </c>
      <c r="C40" s="215" t="s">
        <v>975</v>
      </c>
      <c r="D40" s="170" t="s">
        <v>934</v>
      </c>
      <c r="E40" s="173">
        <v>1</v>
      </c>
      <c r="F40" s="181"/>
      <c r="G40" s="180">
        <f>E40*F40</f>
        <v>0</v>
      </c>
      <c r="H40" s="179"/>
      <c r="I40" s="191" t="s">
        <v>245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>
        <v>20</v>
      </c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x14ac:dyDescent="0.2">
      <c r="A41" s="185" t="s">
        <v>71</v>
      </c>
      <c r="B41" s="166" t="s">
        <v>53</v>
      </c>
      <c r="C41" s="213" t="s">
        <v>993</v>
      </c>
      <c r="D41" s="168"/>
      <c r="E41" s="171"/>
      <c r="F41" s="183">
        <f>SUM(G42:G51)</f>
        <v>0</v>
      </c>
      <c r="G41" s="184"/>
      <c r="H41" s="176"/>
      <c r="I41" s="190"/>
      <c r="J41" s="54"/>
    </row>
    <row r="42" spans="1:60" outlineLevel="1" x14ac:dyDescent="0.2">
      <c r="A42" s="186">
        <v>32</v>
      </c>
      <c r="B42" s="167" t="s">
        <v>994</v>
      </c>
      <c r="C42" s="215" t="s">
        <v>938</v>
      </c>
      <c r="D42" s="170" t="s">
        <v>934</v>
      </c>
      <c r="E42" s="173">
        <v>1</v>
      </c>
      <c r="F42" s="181"/>
      <c r="G42" s="180">
        <f>E42*F42</f>
        <v>0</v>
      </c>
      <c r="H42" s="179"/>
      <c r="I42" s="191" t="s">
        <v>245</v>
      </c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>
        <v>20</v>
      </c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>
        <v>33</v>
      </c>
      <c r="B43" s="167" t="s">
        <v>995</v>
      </c>
      <c r="C43" s="215" t="s">
        <v>942</v>
      </c>
      <c r="D43" s="170" t="s">
        <v>934</v>
      </c>
      <c r="E43" s="173">
        <v>4</v>
      </c>
      <c r="F43" s="181"/>
      <c r="G43" s="180">
        <f>E43*F43</f>
        <v>0</v>
      </c>
      <c r="H43" s="179"/>
      <c r="I43" s="191" t="s">
        <v>245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>
        <v>20</v>
      </c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>
        <v>34</v>
      </c>
      <c r="B44" s="167" t="s">
        <v>996</v>
      </c>
      <c r="C44" s="215" t="s">
        <v>980</v>
      </c>
      <c r="D44" s="170" t="s">
        <v>934</v>
      </c>
      <c r="E44" s="173">
        <v>1</v>
      </c>
      <c r="F44" s="181"/>
      <c r="G44" s="180">
        <f>E44*F44</f>
        <v>0</v>
      </c>
      <c r="H44" s="179"/>
      <c r="I44" s="191" t="s">
        <v>245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20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>
        <v>35</v>
      </c>
      <c r="B45" s="167" t="s">
        <v>997</v>
      </c>
      <c r="C45" s="215" t="s">
        <v>982</v>
      </c>
      <c r="D45" s="170" t="s">
        <v>934</v>
      </c>
      <c r="E45" s="173">
        <v>1</v>
      </c>
      <c r="F45" s="181"/>
      <c r="G45" s="180">
        <f>E45*F45</f>
        <v>0</v>
      </c>
      <c r="H45" s="179"/>
      <c r="I45" s="191" t="s">
        <v>245</v>
      </c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>
        <v>20</v>
      </c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>
        <v>36</v>
      </c>
      <c r="B46" s="167" t="s">
        <v>998</v>
      </c>
      <c r="C46" s="215" t="s">
        <v>984</v>
      </c>
      <c r="D46" s="170" t="s">
        <v>934</v>
      </c>
      <c r="E46" s="173">
        <v>2</v>
      </c>
      <c r="F46" s="181"/>
      <c r="G46" s="180">
        <f>E46*F46</f>
        <v>0</v>
      </c>
      <c r="H46" s="179"/>
      <c r="I46" s="191" t="s">
        <v>245</v>
      </c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>
        <v>20</v>
      </c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6">
        <v>37</v>
      </c>
      <c r="B47" s="167" t="s">
        <v>999</v>
      </c>
      <c r="C47" s="215" t="s">
        <v>986</v>
      </c>
      <c r="D47" s="170" t="s">
        <v>934</v>
      </c>
      <c r="E47" s="173">
        <v>1</v>
      </c>
      <c r="F47" s="181"/>
      <c r="G47" s="180">
        <f>E47*F47</f>
        <v>0</v>
      </c>
      <c r="H47" s="179"/>
      <c r="I47" s="191" t="s">
        <v>245</v>
      </c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>
        <v>20</v>
      </c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6">
        <v>38</v>
      </c>
      <c r="B48" s="167" t="s">
        <v>1000</v>
      </c>
      <c r="C48" s="215" t="s">
        <v>988</v>
      </c>
      <c r="D48" s="170" t="s">
        <v>934</v>
      </c>
      <c r="E48" s="173">
        <v>2</v>
      </c>
      <c r="F48" s="181"/>
      <c r="G48" s="180">
        <f>E48*F48</f>
        <v>0</v>
      </c>
      <c r="H48" s="179"/>
      <c r="I48" s="191" t="s">
        <v>245</v>
      </c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>
        <v>20</v>
      </c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>
        <v>39</v>
      </c>
      <c r="B49" s="167" t="s">
        <v>1001</v>
      </c>
      <c r="C49" s="215" t="s">
        <v>1002</v>
      </c>
      <c r="D49" s="170" t="s">
        <v>934</v>
      </c>
      <c r="E49" s="173">
        <v>2</v>
      </c>
      <c r="F49" s="181"/>
      <c r="G49" s="180">
        <f>E49*F49</f>
        <v>0</v>
      </c>
      <c r="H49" s="179"/>
      <c r="I49" s="191" t="s">
        <v>245</v>
      </c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>
        <v>20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6">
        <v>40</v>
      </c>
      <c r="B50" s="167" t="s">
        <v>1003</v>
      </c>
      <c r="C50" s="215" t="s">
        <v>972</v>
      </c>
      <c r="D50" s="170" t="s">
        <v>973</v>
      </c>
      <c r="E50" s="173">
        <v>6</v>
      </c>
      <c r="F50" s="181"/>
      <c r="G50" s="180">
        <f>E50*F50</f>
        <v>0</v>
      </c>
      <c r="H50" s="179"/>
      <c r="I50" s="191" t="s">
        <v>245</v>
      </c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>
        <v>20</v>
      </c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6">
        <v>41</v>
      </c>
      <c r="B51" s="167" t="s">
        <v>1004</v>
      </c>
      <c r="C51" s="215" t="s">
        <v>975</v>
      </c>
      <c r="D51" s="170" t="s">
        <v>934</v>
      </c>
      <c r="E51" s="173">
        <v>1</v>
      </c>
      <c r="F51" s="181"/>
      <c r="G51" s="180">
        <f>E51*F51</f>
        <v>0</v>
      </c>
      <c r="H51" s="179"/>
      <c r="I51" s="191" t="s">
        <v>245</v>
      </c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>
        <v>20</v>
      </c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x14ac:dyDescent="0.2">
      <c r="A52" s="185" t="s">
        <v>71</v>
      </c>
      <c r="B52" s="166" t="s">
        <v>55</v>
      </c>
      <c r="C52" s="213" t="s">
        <v>1005</v>
      </c>
      <c r="D52" s="168"/>
      <c r="E52" s="171"/>
      <c r="F52" s="183">
        <f>SUM(G53:G64)</f>
        <v>0</v>
      </c>
      <c r="G52" s="184"/>
      <c r="H52" s="176"/>
      <c r="I52" s="190"/>
    </row>
    <row r="53" spans="1:60" outlineLevel="1" x14ac:dyDescent="0.2">
      <c r="A53" s="186">
        <v>42</v>
      </c>
      <c r="B53" s="167" t="s">
        <v>1006</v>
      </c>
      <c r="C53" s="215" t="s">
        <v>938</v>
      </c>
      <c r="D53" s="170" t="s">
        <v>934</v>
      </c>
      <c r="E53" s="173">
        <v>1</v>
      </c>
      <c r="F53" s="181"/>
      <c r="G53" s="180">
        <f>E53*F53</f>
        <v>0</v>
      </c>
      <c r="H53" s="179"/>
      <c r="I53" s="191" t="s">
        <v>245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20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6">
        <v>43</v>
      </c>
      <c r="B54" s="167" t="s">
        <v>1007</v>
      </c>
      <c r="C54" s="215" t="s">
        <v>942</v>
      </c>
      <c r="D54" s="170" t="s">
        <v>934</v>
      </c>
      <c r="E54" s="173">
        <v>7</v>
      </c>
      <c r="F54" s="181"/>
      <c r="G54" s="180">
        <f>E54*F54</f>
        <v>0</v>
      </c>
      <c r="H54" s="179"/>
      <c r="I54" s="191" t="s">
        <v>245</v>
      </c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>
        <v>20</v>
      </c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>
        <v>44</v>
      </c>
      <c r="B55" s="167" t="s">
        <v>1008</v>
      </c>
      <c r="C55" s="215" t="s">
        <v>980</v>
      </c>
      <c r="D55" s="170" t="s">
        <v>934</v>
      </c>
      <c r="E55" s="173">
        <v>1</v>
      </c>
      <c r="F55" s="181"/>
      <c r="G55" s="180">
        <f>E55*F55</f>
        <v>0</v>
      </c>
      <c r="H55" s="179"/>
      <c r="I55" s="191" t="s">
        <v>245</v>
      </c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>
        <v>20</v>
      </c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>
        <v>45</v>
      </c>
      <c r="B56" s="167" t="s">
        <v>1009</v>
      </c>
      <c r="C56" s="215" t="s">
        <v>1010</v>
      </c>
      <c r="D56" s="170" t="s">
        <v>934</v>
      </c>
      <c r="E56" s="173">
        <v>1</v>
      </c>
      <c r="F56" s="181"/>
      <c r="G56" s="180">
        <f>E56*F56</f>
        <v>0</v>
      </c>
      <c r="H56" s="179"/>
      <c r="I56" s="191" t="s">
        <v>245</v>
      </c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>
        <v>20</v>
      </c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6">
        <v>46</v>
      </c>
      <c r="B57" s="167" t="s">
        <v>1011</v>
      </c>
      <c r="C57" s="215" t="s">
        <v>982</v>
      </c>
      <c r="D57" s="170" t="s">
        <v>934</v>
      </c>
      <c r="E57" s="173">
        <v>1</v>
      </c>
      <c r="F57" s="181"/>
      <c r="G57" s="180">
        <f>E57*F57</f>
        <v>0</v>
      </c>
      <c r="H57" s="179"/>
      <c r="I57" s="191" t="s">
        <v>245</v>
      </c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>
        <v>20</v>
      </c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>
        <v>47</v>
      </c>
      <c r="B58" s="167" t="s">
        <v>1012</v>
      </c>
      <c r="C58" s="215" t="s">
        <v>984</v>
      </c>
      <c r="D58" s="170" t="s">
        <v>934</v>
      </c>
      <c r="E58" s="173">
        <v>4</v>
      </c>
      <c r="F58" s="181"/>
      <c r="G58" s="180">
        <f>E58*F58</f>
        <v>0</v>
      </c>
      <c r="H58" s="179"/>
      <c r="I58" s="191" t="s">
        <v>245</v>
      </c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>
        <v>20</v>
      </c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>
        <v>48</v>
      </c>
      <c r="B59" s="167" t="s">
        <v>1013</v>
      </c>
      <c r="C59" s="215" t="s">
        <v>1014</v>
      </c>
      <c r="D59" s="170" t="s">
        <v>934</v>
      </c>
      <c r="E59" s="173">
        <v>1</v>
      </c>
      <c r="F59" s="181"/>
      <c r="G59" s="180">
        <f>E59*F59</f>
        <v>0</v>
      </c>
      <c r="H59" s="179"/>
      <c r="I59" s="191" t="s">
        <v>245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>
        <v>20</v>
      </c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>
        <v>49</v>
      </c>
      <c r="B60" s="167" t="s">
        <v>1015</v>
      </c>
      <c r="C60" s="215" t="s">
        <v>986</v>
      </c>
      <c r="D60" s="170" t="s">
        <v>934</v>
      </c>
      <c r="E60" s="173">
        <v>1</v>
      </c>
      <c r="F60" s="181"/>
      <c r="G60" s="180">
        <f>E60*F60</f>
        <v>0</v>
      </c>
      <c r="H60" s="179"/>
      <c r="I60" s="191" t="s">
        <v>245</v>
      </c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>
        <v>20</v>
      </c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6">
        <v>50</v>
      </c>
      <c r="B61" s="167" t="s">
        <v>1016</v>
      </c>
      <c r="C61" s="215" t="s">
        <v>988</v>
      </c>
      <c r="D61" s="170" t="s">
        <v>934</v>
      </c>
      <c r="E61" s="173">
        <v>2</v>
      </c>
      <c r="F61" s="181"/>
      <c r="G61" s="180">
        <f>E61*F61</f>
        <v>0</v>
      </c>
      <c r="H61" s="179"/>
      <c r="I61" s="191" t="s">
        <v>245</v>
      </c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>
        <v>20</v>
      </c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>
        <v>51</v>
      </c>
      <c r="B62" s="167" t="s">
        <v>1017</v>
      </c>
      <c r="C62" s="215" t="s">
        <v>990</v>
      </c>
      <c r="D62" s="170" t="s">
        <v>934</v>
      </c>
      <c r="E62" s="173">
        <v>2</v>
      </c>
      <c r="F62" s="181"/>
      <c r="G62" s="180">
        <f>E62*F62</f>
        <v>0</v>
      </c>
      <c r="H62" s="179"/>
      <c r="I62" s="191" t="s">
        <v>245</v>
      </c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>
        <v>20</v>
      </c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>
        <v>52</v>
      </c>
      <c r="B63" s="167" t="s">
        <v>1018</v>
      </c>
      <c r="C63" s="215" t="s">
        <v>972</v>
      </c>
      <c r="D63" s="170" t="s">
        <v>973</v>
      </c>
      <c r="E63" s="173">
        <v>10</v>
      </c>
      <c r="F63" s="181"/>
      <c r="G63" s="180">
        <f>E63*F63</f>
        <v>0</v>
      </c>
      <c r="H63" s="179"/>
      <c r="I63" s="191" t="s">
        <v>245</v>
      </c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>
        <v>20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6">
        <v>53</v>
      </c>
      <c r="B64" s="167" t="s">
        <v>1019</v>
      </c>
      <c r="C64" s="215" t="s">
        <v>975</v>
      </c>
      <c r="D64" s="170" t="s">
        <v>934</v>
      </c>
      <c r="E64" s="173">
        <v>1</v>
      </c>
      <c r="F64" s="181"/>
      <c r="G64" s="180">
        <f>E64*F64</f>
        <v>0</v>
      </c>
      <c r="H64" s="179"/>
      <c r="I64" s="191" t="s">
        <v>245</v>
      </c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>
        <v>20</v>
      </c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x14ac:dyDescent="0.2">
      <c r="A65" s="185" t="s">
        <v>71</v>
      </c>
      <c r="B65" s="166" t="s">
        <v>57</v>
      </c>
      <c r="C65" s="213" t="s">
        <v>1020</v>
      </c>
      <c r="D65" s="168"/>
      <c r="E65" s="171"/>
      <c r="F65" s="183">
        <f>SUM(G66:G86)</f>
        <v>0</v>
      </c>
      <c r="G65" s="184"/>
      <c r="H65" s="176"/>
      <c r="I65" s="190"/>
    </row>
    <row r="66" spans="1:60" outlineLevel="1" x14ac:dyDescent="0.2">
      <c r="A66" s="186">
        <v>54</v>
      </c>
      <c r="B66" s="167" t="s">
        <v>1021</v>
      </c>
      <c r="C66" s="215" t="s">
        <v>1022</v>
      </c>
      <c r="D66" s="170" t="s">
        <v>1023</v>
      </c>
      <c r="E66" s="173">
        <v>0.4</v>
      </c>
      <c r="F66" s="181"/>
      <c r="G66" s="180">
        <f>E66*F66</f>
        <v>0</v>
      </c>
      <c r="H66" s="179"/>
      <c r="I66" s="191" t="s">
        <v>245</v>
      </c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>
        <v>20</v>
      </c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>
        <v>55</v>
      </c>
      <c r="B67" s="167" t="s">
        <v>1024</v>
      </c>
      <c r="C67" s="215" t="s">
        <v>1025</v>
      </c>
      <c r="D67" s="170" t="s">
        <v>117</v>
      </c>
      <c r="E67" s="173">
        <v>70</v>
      </c>
      <c r="F67" s="181"/>
      <c r="G67" s="180">
        <f>E67*F67</f>
        <v>0</v>
      </c>
      <c r="H67" s="179"/>
      <c r="I67" s="191" t="s">
        <v>245</v>
      </c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>
        <v>20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6">
        <v>56</v>
      </c>
      <c r="B68" s="167" t="s">
        <v>1026</v>
      </c>
      <c r="C68" s="215" t="s">
        <v>1027</v>
      </c>
      <c r="D68" s="170" t="s">
        <v>117</v>
      </c>
      <c r="E68" s="173">
        <v>15</v>
      </c>
      <c r="F68" s="181"/>
      <c r="G68" s="180">
        <f>E68*F68</f>
        <v>0</v>
      </c>
      <c r="H68" s="179"/>
      <c r="I68" s="191" t="s">
        <v>245</v>
      </c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>
        <v>20</v>
      </c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6">
        <v>57</v>
      </c>
      <c r="B69" s="167" t="s">
        <v>1028</v>
      </c>
      <c r="C69" s="215" t="s">
        <v>1029</v>
      </c>
      <c r="D69" s="170" t="s">
        <v>486</v>
      </c>
      <c r="E69" s="173">
        <v>80</v>
      </c>
      <c r="F69" s="181"/>
      <c r="G69" s="180">
        <f>E69*F69</f>
        <v>0</v>
      </c>
      <c r="H69" s="179"/>
      <c r="I69" s="191" t="s">
        <v>245</v>
      </c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>
        <v>20</v>
      </c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>
        <v>58</v>
      </c>
      <c r="B70" s="167" t="s">
        <v>1030</v>
      </c>
      <c r="C70" s="215" t="s">
        <v>1031</v>
      </c>
      <c r="D70" s="170" t="s">
        <v>137</v>
      </c>
      <c r="E70" s="173">
        <v>5.5</v>
      </c>
      <c r="F70" s="181"/>
      <c r="G70" s="180">
        <f>E70*F70</f>
        <v>0</v>
      </c>
      <c r="H70" s="179"/>
      <c r="I70" s="191" t="s">
        <v>245</v>
      </c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>
        <v>20</v>
      </c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>
        <v>59</v>
      </c>
      <c r="B71" s="167" t="s">
        <v>1032</v>
      </c>
      <c r="C71" s="215" t="s">
        <v>1033</v>
      </c>
      <c r="D71" s="170" t="s">
        <v>934</v>
      </c>
      <c r="E71" s="173">
        <v>10</v>
      </c>
      <c r="F71" s="181"/>
      <c r="G71" s="180">
        <f>E71*F71</f>
        <v>0</v>
      </c>
      <c r="H71" s="179"/>
      <c r="I71" s="191" t="s">
        <v>245</v>
      </c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>
        <v>20</v>
      </c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>
        <v>60</v>
      </c>
      <c r="B72" s="167" t="s">
        <v>1034</v>
      </c>
      <c r="C72" s="215" t="s">
        <v>1035</v>
      </c>
      <c r="D72" s="170" t="s">
        <v>137</v>
      </c>
      <c r="E72" s="173">
        <v>1</v>
      </c>
      <c r="F72" s="181"/>
      <c r="G72" s="180">
        <f>E72*F72</f>
        <v>0</v>
      </c>
      <c r="H72" s="179"/>
      <c r="I72" s="191" t="s">
        <v>245</v>
      </c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>
        <v>20</v>
      </c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6">
        <v>61</v>
      </c>
      <c r="B73" s="167" t="s">
        <v>1036</v>
      </c>
      <c r="C73" s="215" t="s">
        <v>1037</v>
      </c>
      <c r="D73" s="170" t="s">
        <v>486</v>
      </c>
      <c r="E73" s="173">
        <v>106</v>
      </c>
      <c r="F73" s="181"/>
      <c r="G73" s="180">
        <f>E73*F73</f>
        <v>0</v>
      </c>
      <c r="H73" s="179"/>
      <c r="I73" s="191" t="s">
        <v>245</v>
      </c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>
        <v>20</v>
      </c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>
        <v>62</v>
      </c>
      <c r="B74" s="167" t="s">
        <v>1038</v>
      </c>
      <c r="C74" s="215" t="s">
        <v>1039</v>
      </c>
      <c r="D74" s="170" t="s">
        <v>486</v>
      </c>
      <c r="E74" s="173">
        <v>238</v>
      </c>
      <c r="F74" s="181"/>
      <c r="G74" s="180">
        <f>E74*F74</f>
        <v>0</v>
      </c>
      <c r="H74" s="179"/>
      <c r="I74" s="191" t="s">
        <v>245</v>
      </c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>
        <v>20</v>
      </c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86">
        <v>63</v>
      </c>
      <c r="B75" s="167" t="s">
        <v>1040</v>
      </c>
      <c r="C75" s="215" t="s">
        <v>1041</v>
      </c>
      <c r="D75" s="170" t="s">
        <v>934</v>
      </c>
      <c r="E75" s="173">
        <v>1</v>
      </c>
      <c r="F75" s="181"/>
      <c r="G75" s="180">
        <f>E75*F75</f>
        <v>0</v>
      </c>
      <c r="H75" s="179"/>
      <c r="I75" s="191" t="s">
        <v>245</v>
      </c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>
        <v>20</v>
      </c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6">
        <v>64</v>
      </c>
      <c r="B76" s="167" t="s">
        <v>1042</v>
      </c>
      <c r="C76" s="215" t="s">
        <v>1043</v>
      </c>
      <c r="D76" s="170" t="s">
        <v>486</v>
      </c>
      <c r="E76" s="173">
        <v>344</v>
      </c>
      <c r="F76" s="181"/>
      <c r="G76" s="180">
        <f>E76*F76</f>
        <v>0</v>
      </c>
      <c r="H76" s="179"/>
      <c r="I76" s="191" t="s">
        <v>245</v>
      </c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>
        <v>20</v>
      </c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86">
        <v>65</v>
      </c>
      <c r="B77" s="167" t="s">
        <v>1044</v>
      </c>
      <c r="C77" s="215" t="s">
        <v>1045</v>
      </c>
      <c r="D77" s="170" t="s">
        <v>486</v>
      </c>
      <c r="E77" s="173">
        <v>350</v>
      </c>
      <c r="F77" s="181"/>
      <c r="G77" s="180">
        <f>E77*F77</f>
        <v>0</v>
      </c>
      <c r="H77" s="179"/>
      <c r="I77" s="191" t="s">
        <v>245</v>
      </c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>
        <v>20</v>
      </c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86">
        <v>66</v>
      </c>
      <c r="B78" s="167" t="s">
        <v>1046</v>
      </c>
      <c r="C78" s="215" t="s">
        <v>1047</v>
      </c>
      <c r="D78" s="170" t="s">
        <v>486</v>
      </c>
      <c r="E78" s="173">
        <v>106</v>
      </c>
      <c r="F78" s="181"/>
      <c r="G78" s="180">
        <f>E78*F78</f>
        <v>0</v>
      </c>
      <c r="H78" s="179"/>
      <c r="I78" s="191" t="s">
        <v>245</v>
      </c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>
        <v>20</v>
      </c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>
        <v>67</v>
      </c>
      <c r="B79" s="167" t="s">
        <v>1048</v>
      </c>
      <c r="C79" s="215" t="s">
        <v>1049</v>
      </c>
      <c r="D79" s="170" t="s">
        <v>486</v>
      </c>
      <c r="E79" s="173">
        <v>238</v>
      </c>
      <c r="F79" s="181"/>
      <c r="G79" s="180">
        <f>E79*F79</f>
        <v>0</v>
      </c>
      <c r="H79" s="179"/>
      <c r="I79" s="191" t="s">
        <v>245</v>
      </c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>
        <v>20</v>
      </c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6">
        <v>68</v>
      </c>
      <c r="B80" s="167" t="s">
        <v>1050</v>
      </c>
      <c r="C80" s="215" t="s">
        <v>1051</v>
      </c>
      <c r="D80" s="170" t="s">
        <v>137</v>
      </c>
      <c r="E80" s="173">
        <v>40</v>
      </c>
      <c r="F80" s="181"/>
      <c r="G80" s="180">
        <f>E80*F80</f>
        <v>0</v>
      </c>
      <c r="H80" s="179"/>
      <c r="I80" s="191" t="s">
        <v>245</v>
      </c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>
        <v>20</v>
      </c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>
        <v>69</v>
      </c>
      <c r="B81" s="167" t="s">
        <v>1052</v>
      </c>
      <c r="C81" s="215" t="s">
        <v>1053</v>
      </c>
      <c r="D81" s="170" t="s">
        <v>137</v>
      </c>
      <c r="E81" s="173">
        <v>450</v>
      </c>
      <c r="F81" s="181"/>
      <c r="G81" s="180">
        <f>E81*F81</f>
        <v>0</v>
      </c>
      <c r="H81" s="179"/>
      <c r="I81" s="191" t="s">
        <v>245</v>
      </c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>
        <v>20</v>
      </c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>
        <v>70</v>
      </c>
      <c r="B82" s="167" t="s">
        <v>1054</v>
      </c>
      <c r="C82" s="215" t="s">
        <v>1055</v>
      </c>
      <c r="D82" s="170" t="s">
        <v>137</v>
      </c>
      <c r="E82" s="173">
        <v>85.2</v>
      </c>
      <c r="F82" s="181"/>
      <c r="G82" s="180">
        <f>E82*F82</f>
        <v>0</v>
      </c>
      <c r="H82" s="179"/>
      <c r="I82" s="191" t="s">
        <v>245</v>
      </c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>
        <v>20</v>
      </c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6">
        <v>71</v>
      </c>
      <c r="B83" s="167" t="s">
        <v>1056</v>
      </c>
      <c r="C83" s="215" t="s">
        <v>1057</v>
      </c>
      <c r="D83" s="170" t="s">
        <v>117</v>
      </c>
      <c r="E83" s="173">
        <v>172</v>
      </c>
      <c r="F83" s="181"/>
      <c r="G83" s="180">
        <f>E83*F83</f>
        <v>0</v>
      </c>
      <c r="H83" s="179"/>
      <c r="I83" s="191" t="s">
        <v>245</v>
      </c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>
        <v>20</v>
      </c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6">
        <v>72</v>
      </c>
      <c r="B84" s="167" t="s">
        <v>1058</v>
      </c>
      <c r="C84" s="215" t="s">
        <v>1059</v>
      </c>
      <c r="D84" s="170" t="s">
        <v>117</v>
      </c>
      <c r="E84" s="173">
        <v>15</v>
      </c>
      <c r="F84" s="181"/>
      <c r="G84" s="180">
        <f>E84*F84</f>
        <v>0</v>
      </c>
      <c r="H84" s="179"/>
      <c r="I84" s="191" t="s">
        <v>245</v>
      </c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>
        <v>20</v>
      </c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6">
        <v>73</v>
      </c>
      <c r="B85" s="167" t="s">
        <v>1060</v>
      </c>
      <c r="C85" s="215" t="s">
        <v>1061</v>
      </c>
      <c r="D85" s="170" t="s">
        <v>117</v>
      </c>
      <c r="E85" s="173">
        <v>15</v>
      </c>
      <c r="F85" s="181"/>
      <c r="G85" s="180">
        <f>E85*F85</f>
        <v>0</v>
      </c>
      <c r="H85" s="179"/>
      <c r="I85" s="191" t="s">
        <v>245</v>
      </c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>
        <v>20</v>
      </c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86">
        <v>74</v>
      </c>
      <c r="B86" s="167" t="s">
        <v>1062</v>
      </c>
      <c r="C86" s="215" t="s">
        <v>1063</v>
      </c>
      <c r="D86" s="170" t="s">
        <v>934</v>
      </c>
      <c r="E86" s="173">
        <v>5</v>
      </c>
      <c r="F86" s="181"/>
      <c r="G86" s="180">
        <f>E86*F86</f>
        <v>0</v>
      </c>
      <c r="H86" s="179"/>
      <c r="I86" s="191" t="s">
        <v>245</v>
      </c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>
        <v>20</v>
      </c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x14ac:dyDescent="0.2">
      <c r="A87" s="185" t="s">
        <v>71</v>
      </c>
      <c r="B87" s="166" t="s">
        <v>47</v>
      </c>
      <c r="C87" s="213" t="s">
        <v>1064</v>
      </c>
      <c r="D87" s="168"/>
      <c r="E87" s="171"/>
      <c r="F87" s="183">
        <f>SUM(G88:G120)</f>
        <v>0</v>
      </c>
      <c r="G87" s="184"/>
      <c r="H87" s="176"/>
      <c r="I87" s="190"/>
    </row>
    <row r="88" spans="1:60" outlineLevel="1" x14ac:dyDescent="0.2">
      <c r="A88" s="186">
        <v>75</v>
      </c>
      <c r="B88" s="167" t="s">
        <v>1065</v>
      </c>
      <c r="C88" s="215" t="s">
        <v>1066</v>
      </c>
      <c r="D88" s="170" t="s">
        <v>486</v>
      </c>
      <c r="E88" s="173">
        <v>315</v>
      </c>
      <c r="F88" s="181"/>
      <c r="G88" s="180">
        <f>E88*F88</f>
        <v>0</v>
      </c>
      <c r="H88" s="179"/>
      <c r="I88" s="191" t="s">
        <v>245</v>
      </c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>
        <v>20</v>
      </c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86">
        <v>76</v>
      </c>
      <c r="B89" s="167" t="s">
        <v>1067</v>
      </c>
      <c r="C89" s="215" t="s">
        <v>1068</v>
      </c>
      <c r="D89" s="170" t="s">
        <v>486</v>
      </c>
      <c r="E89" s="173">
        <v>80</v>
      </c>
      <c r="F89" s="181"/>
      <c r="G89" s="180">
        <f>E89*F89</f>
        <v>0</v>
      </c>
      <c r="H89" s="179"/>
      <c r="I89" s="191" t="s">
        <v>245</v>
      </c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>
        <v>20</v>
      </c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</row>
    <row r="90" spans="1:60" outlineLevel="1" x14ac:dyDescent="0.2">
      <c r="A90" s="186">
        <v>77</v>
      </c>
      <c r="B90" s="167" t="s">
        <v>1069</v>
      </c>
      <c r="C90" s="215" t="s">
        <v>1070</v>
      </c>
      <c r="D90" s="170" t="s">
        <v>486</v>
      </c>
      <c r="E90" s="173">
        <v>175</v>
      </c>
      <c r="F90" s="181"/>
      <c r="G90" s="180">
        <f>E90*F90</f>
        <v>0</v>
      </c>
      <c r="H90" s="179"/>
      <c r="I90" s="191" t="s">
        <v>245</v>
      </c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>
        <v>20</v>
      </c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</row>
    <row r="91" spans="1:60" outlineLevel="1" x14ac:dyDescent="0.2">
      <c r="A91" s="186">
        <v>78</v>
      </c>
      <c r="B91" s="167" t="s">
        <v>1071</v>
      </c>
      <c r="C91" s="215" t="s">
        <v>1072</v>
      </c>
      <c r="D91" s="170" t="s">
        <v>486</v>
      </c>
      <c r="E91" s="173">
        <v>218</v>
      </c>
      <c r="F91" s="181"/>
      <c r="G91" s="180">
        <f>E91*F91</f>
        <v>0</v>
      </c>
      <c r="H91" s="179"/>
      <c r="I91" s="191" t="s">
        <v>245</v>
      </c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>
        <v>20</v>
      </c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86">
        <v>79</v>
      </c>
      <c r="B92" s="167" t="s">
        <v>1073</v>
      </c>
      <c r="C92" s="215" t="s">
        <v>1074</v>
      </c>
      <c r="D92" s="170" t="s">
        <v>486</v>
      </c>
      <c r="E92" s="173">
        <v>460</v>
      </c>
      <c r="F92" s="181"/>
      <c r="G92" s="180">
        <f>E92*F92</f>
        <v>0</v>
      </c>
      <c r="H92" s="179"/>
      <c r="I92" s="191" t="s">
        <v>245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>
        <v>20</v>
      </c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outlineLevel="1" x14ac:dyDescent="0.2">
      <c r="A93" s="186">
        <v>80</v>
      </c>
      <c r="B93" s="167" t="s">
        <v>1075</v>
      </c>
      <c r="C93" s="215" t="s">
        <v>1076</v>
      </c>
      <c r="D93" s="170" t="s">
        <v>486</v>
      </c>
      <c r="E93" s="173">
        <v>250</v>
      </c>
      <c r="F93" s="181"/>
      <c r="G93" s="180">
        <f>E93*F93</f>
        <v>0</v>
      </c>
      <c r="H93" s="179"/>
      <c r="I93" s="191" t="s">
        <v>245</v>
      </c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>
        <v>20</v>
      </c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86">
        <v>81</v>
      </c>
      <c r="B94" s="167" t="s">
        <v>1077</v>
      </c>
      <c r="C94" s="215" t="s">
        <v>1078</v>
      </c>
      <c r="D94" s="170" t="s">
        <v>486</v>
      </c>
      <c r="E94" s="173">
        <v>2</v>
      </c>
      <c r="F94" s="181"/>
      <c r="G94" s="180">
        <f>E94*F94</f>
        <v>0</v>
      </c>
      <c r="H94" s="179"/>
      <c r="I94" s="191" t="s">
        <v>245</v>
      </c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>
        <v>20</v>
      </c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86">
        <v>82</v>
      </c>
      <c r="B95" s="167" t="s">
        <v>1079</v>
      </c>
      <c r="C95" s="215" t="s">
        <v>1080</v>
      </c>
      <c r="D95" s="170" t="s">
        <v>934</v>
      </c>
      <c r="E95" s="173">
        <v>9</v>
      </c>
      <c r="F95" s="181"/>
      <c r="G95" s="180">
        <f>E95*F95</f>
        <v>0</v>
      </c>
      <c r="H95" s="179"/>
      <c r="I95" s="191" t="s">
        <v>245</v>
      </c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>
        <v>20</v>
      </c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</row>
    <row r="96" spans="1:60" outlineLevel="1" x14ac:dyDescent="0.2">
      <c r="A96" s="186">
        <v>83</v>
      </c>
      <c r="B96" s="167" t="s">
        <v>1081</v>
      </c>
      <c r="C96" s="215" t="s">
        <v>1082</v>
      </c>
      <c r="D96" s="170" t="s">
        <v>265</v>
      </c>
      <c r="E96" s="173">
        <v>12</v>
      </c>
      <c r="F96" s="181"/>
      <c r="G96" s="180">
        <f>E96*F96</f>
        <v>0</v>
      </c>
      <c r="H96" s="179"/>
      <c r="I96" s="191" t="s">
        <v>245</v>
      </c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>
        <v>20</v>
      </c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86">
        <v>84</v>
      </c>
      <c r="B97" s="167" t="s">
        <v>1083</v>
      </c>
      <c r="C97" s="215" t="s">
        <v>1084</v>
      </c>
      <c r="D97" s="170" t="s">
        <v>265</v>
      </c>
      <c r="E97" s="173">
        <v>48</v>
      </c>
      <c r="F97" s="181"/>
      <c r="G97" s="180">
        <f>E97*F97</f>
        <v>0</v>
      </c>
      <c r="H97" s="179"/>
      <c r="I97" s="191" t="s">
        <v>245</v>
      </c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>
        <v>20</v>
      </c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outlineLevel="1" x14ac:dyDescent="0.2">
      <c r="A98" s="186">
        <v>85</v>
      </c>
      <c r="B98" s="167" t="s">
        <v>1085</v>
      </c>
      <c r="C98" s="215" t="s">
        <v>1086</v>
      </c>
      <c r="D98" s="170" t="s">
        <v>265</v>
      </c>
      <c r="E98" s="173">
        <v>25</v>
      </c>
      <c r="F98" s="181"/>
      <c r="G98" s="180">
        <f>E98*F98</f>
        <v>0</v>
      </c>
      <c r="H98" s="179"/>
      <c r="I98" s="191" t="s">
        <v>245</v>
      </c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>
        <v>20</v>
      </c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</row>
    <row r="99" spans="1:60" outlineLevel="1" x14ac:dyDescent="0.2">
      <c r="A99" s="186">
        <v>86</v>
      </c>
      <c r="B99" s="167" t="s">
        <v>1087</v>
      </c>
      <c r="C99" s="215" t="s">
        <v>1088</v>
      </c>
      <c r="D99" s="170" t="s">
        <v>265</v>
      </c>
      <c r="E99" s="173">
        <v>8</v>
      </c>
      <c r="F99" s="181"/>
      <c r="G99" s="180">
        <f>E99*F99</f>
        <v>0</v>
      </c>
      <c r="H99" s="179"/>
      <c r="I99" s="191" t="s">
        <v>245</v>
      </c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>
        <v>20</v>
      </c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</row>
    <row r="100" spans="1:60" outlineLevel="1" x14ac:dyDescent="0.2">
      <c r="A100" s="186">
        <v>87</v>
      </c>
      <c r="B100" s="167" t="s">
        <v>1089</v>
      </c>
      <c r="C100" s="215" t="s">
        <v>1090</v>
      </c>
      <c r="D100" s="170" t="s">
        <v>265</v>
      </c>
      <c r="E100" s="173">
        <v>8</v>
      </c>
      <c r="F100" s="181"/>
      <c r="G100" s="180">
        <f>E100*F100</f>
        <v>0</v>
      </c>
      <c r="H100" s="179"/>
      <c r="I100" s="191" t="s">
        <v>245</v>
      </c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>
        <v>20</v>
      </c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outlineLevel="1" x14ac:dyDescent="0.2">
      <c r="A101" s="186">
        <v>88</v>
      </c>
      <c r="B101" s="167" t="s">
        <v>1091</v>
      </c>
      <c r="C101" s="215" t="s">
        <v>1092</v>
      </c>
      <c r="D101" s="170" t="s">
        <v>934</v>
      </c>
      <c r="E101" s="173">
        <v>3</v>
      </c>
      <c r="F101" s="181"/>
      <c r="G101" s="180">
        <f>E101*F101</f>
        <v>0</v>
      </c>
      <c r="H101" s="179"/>
      <c r="I101" s="191" t="s">
        <v>245</v>
      </c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>
        <v>20</v>
      </c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</row>
    <row r="102" spans="1:60" outlineLevel="1" x14ac:dyDescent="0.2">
      <c r="A102" s="186">
        <v>89</v>
      </c>
      <c r="B102" s="167" t="s">
        <v>1093</v>
      </c>
      <c r="C102" s="215" t="s">
        <v>1094</v>
      </c>
      <c r="D102" s="170" t="s">
        <v>934</v>
      </c>
      <c r="E102" s="173">
        <v>6</v>
      </c>
      <c r="F102" s="181"/>
      <c r="G102" s="180">
        <f>E102*F102</f>
        <v>0</v>
      </c>
      <c r="H102" s="179"/>
      <c r="I102" s="191" t="s">
        <v>245</v>
      </c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>
        <v>20</v>
      </c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</row>
    <row r="103" spans="1:60" outlineLevel="1" x14ac:dyDescent="0.2">
      <c r="A103" s="186">
        <v>90</v>
      </c>
      <c r="B103" s="167" t="s">
        <v>1095</v>
      </c>
      <c r="C103" s="215" t="s">
        <v>1096</v>
      </c>
      <c r="D103" s="170" t="s">
        <v>934</v>
      </c>
      <c r="E103" s="173">
        <v>1</v>
      </c>
      <c r="F103" s="181"/>
      <c r="G103" s="180">
        <f>E103*F103</f>
        <v>0</v>
      </c>
      <c r="H103" s="179"/>
      <c r="I103" s="191" t="s">
        <v>245</v>
      </c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>
        <v>20</v>
      </c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0" outlineLevel="1" x14ac:dyDescent="0.2">
      <c r="A104" s="186">
        <v>91</v>
      </c>
      <c r="B104" s="167" t="s">
        <v>1097</v>
      </c>
      <c r="C104" s="215" t="s">
        <v>1098</v>
      </c>
      <c r="D104" s="170" t="s">
        <v>934</v>
      </c>
      <c r="E104" s="173">
        <v>1</v>
      </c>
      <c r="F104" s="181"/>
      <c r="G104" s="180">
        <f>E104*F104</f>
        <v>0</v>
      </c>
      <c r="H104" s="179"/>
      <c r="I104" s="191" t="s">
        <v>245</v>
      </c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>
        <v>20</v>
      </c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0" outlineLevel="1" x14ac:dyDescent="0.2">
      <c r="A105" s="186">
        <v>92</v>
      </c>
      <c r="B105" s="167" t="s">
        <v>1099</v>
      </c>
      <c r="C105" s="215" t="s">
        <v>1100</v>
      </c>
      <c r="D105" s="170" t="s">
        <v>934</v>
      </c>
      <c r="E105" s="173">
        <v>3</v>
      </c>
      <c r="F105" s="181"/>
      <c r="G105" s="180">
        <f>E105*F105</f>
        <v>0</v>
      </c>
      <c r="H105" s="179"/>
      <c r="I105" s="191" t="s">
        <v>245</v>
      </c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>
        <v>20</v>
      </c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</row>
    <row r="106" spans="1:60" outlineLevel="1" x14ac:dyDescent="0.2">
      <c r="A106" s="186">
        <v>93</v>
      </c>
      <c r="B106" s="167" t="s">
        <v>1101</v>
      </c>
      <c r="C106" s="215" t="s">
        <v>1102</v>
      </c>
      <c r="D106" s="170" t="s">
        <v>486</v>
      </c>
      <c r="E106" s="173">
        <v>20</v>
      </c>
      <c r="F106" s="181"/>
      <c r="G106" s="180">
        <f>E106*F106</f>
        <v>0</v>
      </c>
      <c r="H106" s="179"/>
      <c r="I106" s="191" t="s">
        <v>245</v>
      </c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>
        <v>20</v>
      </c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  <row r="107" spans="1:60" outlineLevel="1" x14ac:dyDescent="0.2">
      <c r="A107" s="186">
        <v>94</v>
      </c>
      <c r="B107" s="167" t="s">
        <v>1103</v>
      </c>
      <c r="C107" s="215" t="s">
        <v>1104</v>
      </c>
      <c r="D107" s="170" t="s">
        <v>486</v>
      </c>
      <c r="E107" s="173">
        <v>240</v>
      </c>
      <c r="F107" s="181"/>
      <c r="G107" s="180">
        <f>E107*F107</f>
        <v>0</v>
      </c>
      <c r="H107" s="179"/>
      <c r="I107" s="191" t="s">
        <v>245</v>
      </c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>
        <v>20</v>
      </c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0" outlineLevel="1" x14ac:dyDescent="0.2">
      <c r="A108" s="186">
        <v>95</v>
      </c>
      <c r="B108" s="167" t="s">
        <v>1105</v>
      </c>
      <c r="C108" s="215" t="s">
        <v>1106</v>
      </c>
      <c r="D108" s="170" t="s">
        <v>934</v>
      </c>
      <c r="E108" s="173">
        <v>10</v>
      </c>
      <c r="F108" s="181"/>
      <c r="G108" s="180">
        <f>E108*F108</f>
        <v>0</v>
      </c>
      <c r="H108" s="179"/>
      <c r="I108" s="191" t="s">
        <v>245</v>
      </c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>
        <v>20</v>
      </c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0" outlineLevel="1" x14ac:dyDescent="0.2">
      <c r="A109" s="186">
        <v>96</v>
      </c>
      <c r="B109" s="167" t="s">
        <v>1107</v>
      </c>
      <c r="C109" s="215" t="s">
        <v>1108</v>
      </c>
      <c r="D109" s="170" t="s">
        <v>934</v>
      </c>
      <c r="E109" s="173">
        <v>36</v>
      </c>
      <c r="F109" s="181"/>
      <c r="G109" s="180">
        <f>E109*F109</f>
        <v>0</v>
      </c>
      <c r="H109" s="179"/>
      <c r="I109" s="191" t="s">
        <v>245</v>
      </c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>
        <v>20</v>
      </c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60" ht="22.5" outlineLevel="1" x14ac:dyDescent="0.2">
      <c r="A110" s="186">
        <v>97</v>
      </c>
      <c r="B110" s="167" t="s">
        <v>1109</v>
      </c>
      <c r="C110" s="215" t="s">
        <v>1110</v>
      </c>
      <c r="D110" s="170" t="s">
        <v>934</v>
      </c>
      <c r="E110" s="173">
        <v>8</v>
      </c>
      <c r="F110" s="181"/>
      <c r="G110" s="180">
        <f>E110*F110</f>
        <v>0</v>
      </c>
      <c r="H110" s="179"/>
      <c r="I110" s="191" t="s">
        <v>245</v>
      </c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>
        <v>20</v>
      </c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60" outlineLevel="1" x14ac:dyDescent="0.2">
      <c r="A111" s="186">
        <v>98</v>
      </c>
      <c r="B111" s="167" t="s">
        <v>1111</v>
      </c>
      <c r="C111" s="215" t="s">
        <v>1112</v>
      </c>
      <c r="D111" s="170" t="s">
        <v>934</v>
      </c>
      <c r="E111" s="173">
        <v>14</v>
      </c>
      <c r="F111" s="181"/>
      <c r="G111" s="180">
        <f>E111*F111</f>
        <v>0</v>
      </c>
      <c r="H111" s="179"/>
      <c r="I111" s="191" t="s">
        <v>245</v>
      </c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>
        <v>20</v>
      </c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</row>
    <row r="112" spans="1:60" outlineLevel="1" x14ac:dyDescent="0.2">
      <c r="A112" s="186">
        <v>99</v>
      </c>
      <c r="B112" s="167" t="s">
        <v>1113</v>
      </c>
      <c r="C112" s="215" t="s">
        <v>1114</v>
      </c>
      <c r="D112" s="170" t="s">
        <v>934</v>
      </c>
      <c r="E112" s="173">
        <v>8</v>
      </c>
      <c r="F112" s="181"/>
      <c r="G112" s="180">
        <f>E112*F112</f>
        <v>0</v>
      </c>
      <c r="H112" s="179"/>
      <c r="I112" s="191" t="s">
        <v>245</v>
      </c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>
        <v>20</v>
      </c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</row>
    <row r="113" spans="1:60" outlineLevel="1" x14ac:dyDescent="0.2">
      <c r="A113" s="186">
        <v>100</v>
      </c>
      <c r="B113" s="167" t="s">
        <v>1115</v>
      </c>
      <c r="C113" s="215" t="s">
        <v>1116</v>
      </c>
      <c r="D113" s="170" t="s">
        <v>934</v>
      </c>
      <c r="E113" s="173">
        <v>14</v>
      </c>
      <c r="F113" s="181"/>
      <c r="G113" s="180">
        <f>E113*F113</f>
        <v>0</v>
      </c>
      <c r="H113" s="179"/>
      <c r="I113" s="191" t="s">
        <v>245</v>
      </c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>
        <v>20</v>
      </c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</row>
    <row r="114" spans="1:60" outlineLevel="1" x14ac:dyDescent="0.2">
      <c r="A114" s="186">
        <v>101</v>
      </c>
      <c r="B114" s="167" t="s">
        <v>1117</v>
      </c>
      <c r="C114" s="215" t="s">
        <v>1118</v>
      </c>
      <c r="D114" s="170" t="s">
        <v>934</v>
      </c>
      <c r="E114" s="173">
        <v>8</v>
      </c>
      <c r="F114" s="181"/>
      <c r="G114" s="180">
        <f>E114*F114</f>
        <v>0</v>
      </c>
      <c r="H114" s="179"/>
      <c r="I114" s="191" t="s">
        <v>245</v>
      </c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>
        <v>20</v>
      </c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</row>
    <row r="115" spans="1:60" outlineLevel="1" x14ac:dyDescent="0.2">
      <c r="A115" s="186">
        <v>102</v>
      </c>
      <c r="B115" s="167" t="s">
        <v>1119</v>
      </c>
      <c r="C115" s="215" t="s">
        <v>1120</v>
      </c>
      <c r="D115" s="170" t="s">
        <v>934</v>
      </c>
      <c r="E115" s="173">
        <v>8</v>
      </c>
      <c r="F115" s="181"/>
      <c r="G115" s="180">
        <f>E115*F115</f>
        <v>0</v>
      </c>
      <c r="H115" s="179"/>
      <c r="I115" s="191" t="s">
        <v>245</v>
      </c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>
        <v>20</v>
      </c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</row>
    <row r="116" spans="1:60" outlineLevel="1" x14ac:dyDescent="0.2">
      <c r="A116" s="186">
        <v>103</v>
      </c>
      <c r="B116" s="167" t="s">
        <v>1121</v>
      </c>
      <c r="C116" s="215" t="s">
        <v>1122</v>
      </c>
      <c r="D116" s="170" t="s">
        <v>934</v>
      </c>
      <c r="E116" s="173">
        <v>1</v>
      </c>
      <c r="F116" s="181"/>
      <c r="G116" s="180">
        <f>E116*F116</f>
        <v>0</v>
      </c>
      <c r="H116" s="179"/>
      <c r="I116" s="191" t="s">
        <v>245</v>
      </c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>
        <v>20</v>
      </c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</row>
    <row r="117" spans="1:60" outlineLevel="1" x14ac:dyDescent="0.2">
      <c r="A117" s="186">
        <v>104</v>
      </c>
      <c r="B117" s="167" t="s">
        <v>1123</v>
      </c>
      <c r="C117" s="215" t="s">
        <v>1124</v>
      </c>
      <c r="D117" s="170" t="s">
        <v>934</v>
      </c>
      <c r="E117" s="173">
        <v>1</v>
      </c>
      <c r="F117" s="181"/>
      <c r="G117" s="180">
        <f>E117*F117</f>
        <v>0</v>
      </c>
      <c r="H117" s="179"/>
      <c r="I117" s="191" t="s">
        <v>245</v>
      </c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>
        <v>20</v>
      </c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</row>
    <row r="118" spans="1:60" outlineLevel="1" x14ac:dyDescent="0.2">
      <c r="A118" s="186">
        <v>105</v>
      </c>
      <c r="B118" s="167" t="s">
        <v>1125</v>
      </c>
      <c r="C118" s="215" t="s">
        <v>1126</v>
      </c>
      <c r="D118" s="170" t="s">
        <v>934</v>
      </c>
      <c r="E118" s="173">
        <v>2</v>
      </c>
      <c r="F118" s="181"/>
      <c r="G118" s="180">
        <f>E118*F118</f>
        <v>0</v>
      </c>
      <c r="H118" s="179"/>
      <c r="I118" s="191" t="s">
        <v>245</v>
      </c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>
        <v>20</v>
      </c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</row>
    <row r="119" spans="1:60" ht="22.5" outlineLevel="1" x14ac:dyDescent="0.2">
      <c r="A119" s="186">
        <v>106</v>
      </c>
      <c r="B119" s="167" t="s">
        <v>1127</v>
      </c>
      <c r="C119" s="215" t="s">
        <v>1128</v>
      </c>
      <c r="D119" s="170" t="s">
        <v>934</v>
      </c>
      <c r="E119" s="173">
        <v>2</v>
      </c>
      <c r="F119" s="181"/>
      <c r="G119" s="180">
        <f>E119*F119</f>
        <v>0</v>
      </c>
      <c r="H119" s="179"/>
      <c r="I119" s="191" t="s">
        <v>245</v>
      </c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>
        <v>20</v>
      </c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</row>
    <row r="120" spans="1:60" outlineLevel="1" x14ac:dyDescent="0.2">
      <c r="A120" s="186">
        <v>107</v>
      </c>
      <c r="B120" s="167" t="s">
        <v>1129</v>
      </c>
      <c r="C120" s="215" t="s">
        <v>1130</v>
      </c>
      <c r="D120" s="170" t="s">
        <v>934</v>
      </c>
      <c r="E120" s="173">
        <v>2</v>
      </c>
      <c r="F120" s="181"/>
      <c r="G120" s="180">
        <f>E120*F120</f>
        <v>0</v>
      </c>
      <c r="H120" s="179"/>
      <c r="I120" s="191" t="s">
        <v>245</v>
      </c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>
        <v>20</v>
      </c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</row>
    <row r="121" spans="1:60" x14ac:dyDescent="0.2">
      <c r="A121" s="185" t="s">
        <v>71</v>
      </c>
      <c r="B121" s="166" t="s">
        <v>83</v>
      </c>
      <c r="C121" s="213" t="s">
        <v>84</v>
      </c>
      <c r="D121" s="168"/>
      <c r="E121" s="171"/>
      <c r="F121" s="183">
        <f>SUM(G122:G126)</f>
        <v>0</v>
      </c>
      <c r="G121" s="184"/>
      <c r="H121" s="176"/>
      <c r="I121" s="190"/>
    </row>
    <row r="122" spans="1:60" outlineLevel="1" x14ac:dyDescent="0.2">
      <c r="A122" s="186"/>
      <c r="B122" s="163" t="s">
        <v>1131</v>
      </c>
      <c r="C122" s="214"/>
      <c r="D122" s="169"/>
      <c r="E122" s="172"/>
      <c r="F122" s="177"/>
      <c r="G122" s="178"/>
      <c r="H122" s="179"/>
      <c r="I122" s="191"/>
      <c r="J122" s="158"/>
      <c r="K122" s="158">
        <v>1</v>
      </c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</row>
    <row r="123" spans="1:60" outlineLevel="1" x14ac:dyDescent="0.2">
      <c r="A123" s="186">
        <v>108</v>
      </c>
      <c r="B123" s="167" t="s">
        <v>1132</v>
      </c>
      <c r="C123" s="215" t="s">
        <v>1133</v>
      </c>
      <c r="D123" s="170" t="s">
        <v>532</v>
      </c>
      <c r="E123" s="173">
        <v>15</v>
      </c>
      <c r="F123" s="181"/>
      <c r="G123" s="180">
        <f>E123*F123</f>
        <v>0</v>
      </c>
      <c r="H123" s="179" t="s">
        <v>1134</v>
      </c>
      <c r="I123" s="191" t="s">
        <v>79</v>
      </c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>
        <v>20</v>
      </c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</row>
    <row r="124" spans="1:60" outlineLevel="1" x14ac:dyDescent="0.2">
      <c r="A124" s="186">
        <v>109</v>
      </c>
      <c r="B124" s="167" t="s">
        <v>1135</v>
      </c>
      <c r="C124" s="215" t="s">
        <v>1136</v>
      </c>
      <c r="D124" s="170" t="s">
        <v>532</v>
      </c>
      <c r="E124" s="173">
        <v>20</v>
      </c>
      <c r="F124" s="181"/>
      <c r="G124" s="180">
        <f>E124*F124</f>
        <v>0</v>
      </c>
      <c r="H124" s="179" t="s">
        <v>1134</v>
      </c>
      <c r="I124" s="191" t="s">
        <v>79</v>
      </c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>
        <v>20</v>
      </c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</row>
    <row r="125" spans="1:60" outlineLevel="1" x14ac:dyDescent="0.2">
      <c r="A125" s="186">
        <v>110</v>
      </c>
      <c r="B125" s="167" t="s">
        <v>1137</v>
      </c>
      <c r="C125" s="215" t="s">
        <v>1138</v>
      </c>
      <c r="D125" s="170" t="s">
        <v>1139</v>
      </c>
      <c r="E125" s="173">
        <v>3</v>
      </c>
      <c r="F125" s="181"/>
      <c r="G125" s="180">
        <f>E125*F125</f>
        <v>0</v>
      </c>
      <c r="H125" s="179"/>
      <c r="I125" s="191" t="s">
        <v>245</v>
      </c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>
        <v>20</v>
      </c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</row>
    <row r="126" spans="1:60" ht="13.5" outlineLevel="1" thickBot="1" x14ac:dyDescent="0.25">
      <c r="A126" s="201">
        <v>111</v>
      </c>
      <c r="B126" s="202" t="s">
        <v>1140</v>
      </c>
      <c r="C126" s="217" t="s">
        <v>1141</v>
      </c>
      <c r="D126" s="203" t="s">
        <v>1139</v>
      </c>
      <c r="E126" s="204">
        <v>6</v>
      </c>
      <c r="F126" s="205"/>
      <c r="G126" s="206">
        <f>E126*F126</f>
        <v>0</v>
      </c>
      <c r="H126" s="207"/>
      <c r="I126" s="208" t="s">
        <v>245</v>
      </c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>
        <v>20</v>
      </c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</row>
    <row r="127" spans="1:60" hidden="1" x14ac:dyDescent="0.2">
      <c r="C127" s="233"/>
      <c r="AK127">
        <f>SUM(AK1:AK126)</f>
        <v>0</v>
      </c>
      <c r="AL127">
        <f>SUM(AL1:AL126)</f>
        <v>0</v>
      </c>
      <c r="AN127">
        <v>15</v>
      </c>
      <c r="AO127">
        <v>20</v>
      </c>
    </row>
    <row r="128" spans="1:60" ht="13.5" hidden="1" thickBot="1" x14ac:dyDescent="0.25">
      <c r="A128" s="226"/>
      <c r="B128" s="227" t="s">
        <v>107</v>
      </c>
      <c r="C128" s="234"/>
      <c r="D128" s="228"/>
      <c r="E128" s="228"/>
      <c r="F128" s="228"/>
      <c r="G128" s="229">
        <f>F8+F30+F41+F52+F65+F87+F121</f>
        <v>0</v>
      </c>
      <c r="AN128">
        <f>SUMIF(AM8:AM127,AN127,G8:G127)</f>
        <v>0</v>
      </c>
      <c r="AO128">
        <f>SUMIF(AM8:AM127,AO127,G8:G127)</f>
        <v>0</v>
      </c>
    </row>
  </sheetData>
  <sheetProtection algorithmName="SHA-512" hashValue="gONsg89nAvkbfNeTGDBhZTExTN+31VaHVvh16YjvYYRkrnX95CQmJphxBhPd4NFXKL3J+798/AE/2LozyBNa9w==" saltValue="rumNHUJYYvNzNwgC+gkOnQ==" spinCount="100000" sheet="1"/>
  <mergeCells count="13">
    <mergeCell ref="B122:G122"/>
    <mergeCell ref="F30:G30"/>
    <mergeCell ref="F41:G41"/>
    <mergeCell ref="F52:G52"/>
    <mergeCell ref="F65:G65"/>
    <mergeCell ref="F87:G87"/>
    <mergeCell ref="F121:G121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55</v>
      </c>
      <c r="C2" s="127" t="s">
        <v>56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05</v>
      </c>
      <c r="H6" s="35"/>
    </row>
    <row r="7" spans="1:10" ht="15.75" customHeight="1" x14ac:dyDescent="0.25">
      <c r="B7" s="93" t="str">
        <f>C2</f>
        <v>Rozšíření růžové zahrady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110</v>
      </c>
      <c r="C18" s="131"/>
      <c r="D18" s="131"/>
      <c r="E18" s="131"/>
      <c r="F18" s="131"/>
      <c r="G18" s="133"/>
      <c r="H18" s="135">
        <f>'05 1 Pol'!G88</f>
        <v>0</v>
      </c>
      <c r="I18" s="32"/>
      <c r="J18" s="32"/>
      <c r="O18">
        <f>'05 1 Pol'!AN88</f>
        <v>0</v>
      </c>
      <c r="P18">
        <f>'05 1 Pol'!AO88</f>
        <v>0</v>
      </c>
    </row>
    <row r="19" spans="1:16" ht="12.75" customHeight="1" thickBot="1" x14ac:dyDescent="0.25">
      <c r="A19" s="141"/>
      <c r="B19" s="142" t="s">
        <v>65</v>
      </c>
      <c r="C19" s="143"/>
      <c r="D19" s="144" t="str">
        <f>B2</f>
        <v>05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si56zNK/+geC+poNaeqVTIg6NZy3i6qCS9tYxEniaIyWszWkGUbdsDHeWJNUPUdlzfYsFRA/junTN9XEgzV0SA==" saltValue="H7rDukJpHAlxF8BCQjeufg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88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55</v>
      </c>
      <c r="C3" s="161" t="s">
        <v>56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110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64</v>
      </c>
      <c r="C8" s="213" t="s">
        <v>112</v>
      </c>
      <c r="D8" s="168"/>
      <c r="E8" s="171"/>
      <c r="F8" s="174">
        <f>SUM(G9:G46)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728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ht="22.5" outlineLevel="1" x14ac:dyDescent="0.2">
      <c r="A10" s="186"/>
      <c r="B10" s="164" t="s">
        <v>729</v>
      </c>
      <c r="C10" s="216"/>
      <c r="D10" s="187"/>
      <c r="E10" s="188"/>
      <c r="F10" s="189"/>
      <c r="G10" s="182"/>
      <c r="H10" s="179"/>
      <c r="I10" s="191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9" t="str">
        <f>B10</f>
        <v>nebo lesní půdy, s naložením na dopravní prostředek a vodorovným přemístěním na hromady v místě upotřebení nebo na dočasné či trvalé skládky se složením,</v>
      </c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>
        <v>1</v>
      </c>
      <c r="B11" s="167" t="s">
        <v>730</v>
      </c>
      <c r="C11" s="215" t="s">
        <v>731</v>
      </c>
      <c r="D11" s="170" t="s">
        <v>137</v>
      </c>
      <c r="E11" s="173">
        <v>21.3</v>
      </c>
      <c r="F11" s="181"/>
      <c r="G11" s="180">
        <f>E11*F11</f>
        <v>0</v>
      </c>
      <c r="H11" s="179" t="s">
        <v>118</v>
      </c>
      <c r="I11" s="191" t="s">
        <v>79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20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/>
      <c r="B12" s="167"/>
      <c r="C12" s="230" t="s">
        <v>1142</v>
      </c>
      <c r="D12" s="220"/>
      <c r="E12" s="222">
        <v>21.3</v>
      </c>
      <c r="F12" s="180"/>
      <c r="G12" s="180"/>
      <c r="H12" s="179"/>
      <c r="I12" s="191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4" t="s">
        <v>1143</v>
      </c>
      <c r="C13" s="216"/>
      <c r="D13" s="187"/>
      <c r="E13" s="188"/>
      <c r="F13" s="189"/>
      <c r="G13" s="182"/>
      <c r="H13" s="179"/>
      <c r="I13" s="191"/>
      <c r="J13" s="157"/>
      <c r="K13" s="158">
        <v>1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/>
      <c r="B14" s="164" t="s">
        <v>1144</v>
      </c>
      <c r="C14" s="216"/>
      <c r="D14" s="187"/>
      <c r="E14" s="188"/>
      <c r="F14" s="189"/>
      <c r="G14" s="182"/>
      <c r="H14" s="179"/>
      <c r="I14" s="191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/>
      <c r="B15" s="164" t="s">
        <v>1145</v>
      </c>
      <c r="C15" s="216"/>
      <c r="D15" s="187"/>
      <c r="E15" s="188"/>
      <c r="F15" s="189"/>
      <c r="G15" s="182"/>
      <c r="H15" s="179"/>
      <c r="I15" s="191"/>
      <c r="J15" s="157"/>
      <c r="K15" s="158">
        <v>2</v>
      </c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>
        <v>2</v>
      </c>
      <c r="B16" s="167" t="s">
        <v>1146</v>
      </c>
      <c r="C16" s="215" t="s">
        <v>1147</v>
      </c>
      <c r="D16" s="170" t="s">
        <v>137</v>
      </c>
      <c r="E16" s="173">
        <v>11.475</v>
      </c>
      <c r="F16" s="181"/>
      <c r="G16" s="180">
        <f>E16*F16</f>
        <v>0</v>
      </c>
      <c r="H16" s="179" t="s">
        <v>118</v>
      </c>
      <c r="I16" s="191" t="s">
        <v>79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>
        <v>20</v>
      </c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7"/>
      <c r="C17" s="230" t="s">
        <v>1148</v>
      </c>
      <c r="D17" s="220"/>
      <c r="E17" s="222">
        <v>11.475</v>
      </c>
      <c r="F17" s="180"/>
      <c r="G17" s="180"/>
      <c r="H17" s="179"/>
      <c r="I17" s="191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/>
      <c r="B18" s="164" t="s">
        <v>760</v>
      </c>
      <c r="C18" s="216"/>
      <c r="D18" s="187"/>
      <c r="E18" s="188"/>
      <c r="F18" s="189"/>
      <c r="G18" s="182"/>
      <c r="H18" s="179"/>
      <c r="I18" s="191"/>
      <c r="J18" s="157"/>
      <c r="K18" s="158">
        <v>1</v>
      </c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/>
      <c r="B19" s="164" t="s">
        <v>761</v>
      </c>
      <c r="C19" s="216"/>
      <c r="D19" s="187"/>
      <c r="E19" s="188"/>
      <c r="F19" s="189"/>
      <c r="G19" s="182"/>
      <c r="H19" s="179"/>
      <c r="I19" s="191"/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>
        <v>3</v>
      </c>
      <c r="B20" s="167" t="s">
        <v>762</v>
      </c>
      <c r="C20" s="215" t="s">
        <v>763</v>
      </c>
      <c r="D20" s="170" t="s">
        <v>117</v>
      </c>
      <c r="E20" s="173">
        <v>30</v>
      </c>
      <c r="F20" s="181"/>
      <c r="G20" s="180">
        <f>E20*F20</f>
        <v>0</v>
      </c>
      <c r="H20" s="179" t="s">
        <v>129</v>
      </c>
      <c r="I20" s="191" t="s">
        <v>79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>
        <v>20</v>
      </c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/>
      <c r="B21" s="167"/>
      <c r="C21" s="230" t="s">
        <v>1149</v>
      </c>
      <c r="D21" s="220"/>
      <c r="E21" s="222">
        <v>30</v>
      </c>
      <c r="F21" s="180"/>
      <c r="G21" s="180"/>
      <c r="H21" s="179"/>
      <c r="I21" s="191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/>
      <c r="B22" s="164" t="s">
        <v>750</v>
      </c>
      <c r="C22" s="216"/>
      <c r="D22" s="187"/>
      <c r="E22" s="188"/>
      <c r="F22" s="189"/>
      <c r="G22" s="182"/>
      <c r="H22" s="179"/>
      <c r="I22" s="191"/>
      <c r="J22" s="157"/>
      <c r="K22" s="158">
        <v>1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4" t="s">
        <v>751</v>
      </c>
      <c r="C23" s="216"/>
      <c r="D23" s="187"/>
      <c r="E23" s="188"/>
      <c r="F23" s="189"/>
      <c r="G23" s="182"/>
      <c r="H23" s="179"/>
      <c r="I23" s="191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>
        <v>4</v>
      </c>
      <c r="B24" s="167" t="s">
        <v>752</v>
      </c>
      <c r="C24" s="215" t="s">
        <v>753</v>
      </c>
      <c r="D24" s="170" t="s">
        <v>117</v>
      </c>
      <c r="E24" s="173">
        <v>76.5</v>
      </c>
      <c r="F24" s="181"/>
      <c r="G24" s="180">
        <f>E24*F24</f>
        <v>0</v>
      </c>
      <c r="H24" s="179" t="s">
        <v>118</v>
      </c>
      <c r="I24" s="191" t="s">
        <v>79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>
        <v>20</v>
      </c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/>
      <c r="B25" s="167"/>
      <c r="C25" s="230" t="s">
        <v>1150</v>
      </c>
      <c r="D25" s="220"/>
      <c r="E25" s="222">
        <v>76.5</v>
      </c>
      <c r="F25" s="180"/>
      <c r="G25" s="180"/>
      <c r="H25" s="179"/>
      <c r="I25" s="191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/>
      <c r="B26" s="164" t="s">
        <v>769</v>
      </c>
      <c r="C26" s="216"/>
      <c r="D26" s="187"/>
      <c r="E26" s="188"/>
      <c r="F26" s="189"/>
      <c r="G26" s="182"/>
      <c r="H26" s="179"/>
      <c r="I26" s="191"/>
      <c r="J26" s="157"/>
      <c r="K26" s="158">
        <v>1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/>
      <c r="B27" s="164" t="s">
        <v>770</v>
      </c>
      <c r="C27" s="216"/>
      <c r="D27" s="187"/>
      <c r="E27" s="188"/>
      <c r="F27" s="189"/>
      <c r="G27" s="182"/>
      <c r="H27" s="179"/>
      <c r="I27" s="191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>
        <v>5</v>
      </c>
      <c r="B28" s="167" t="s">
        <v>1151</v>
      </c>
      <c r="C28" s="215" t="s">
        <v>1152</v>
      </c>
      <c r="D28" s="170" t="s">
        <v>117</v>
      </c>
      <c r="E28" s="173">
        <v>30</v>
      </c>
      <c r="F28" s="181"/>
      <c r="G28" s="180">
        <f>E28*F28</f>
        <v>0</v>
      </c>
      <c r="H28" s="179" t="s">
        <v>118</v>
      </c>
      <c r="I28" s="191" t="s">
        <v>79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>
        <v>20</v>
      </c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/>
      <c r="B29" s="167"/>
      <c r="C29" s="230" t="s">
        <v>1149</v>
      </c>
      <c r="D29" s="220"/>
      <c r="E29" s="222">
        <v>30</v>
      </c>
      <c r="F29" s="180"/>
      <c r="G29" s="180"/>
      <c r="H29" s="179"/>
      <c r="I29" s="191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/>
      <c r="B30" s="164" t="s">
        <v>774</v>
      </c>
      <c r="C30" s="216"/>
      <c r="D30" s="187"/>
      <c r="E30" s="188"/>
      <c r="F30" s="189"/>
      <c r="G30" s="182"/>
      <c r="H30" s="179"/>
      <c r="I30" s="191"/>
      <c r="J30" s="157"/>
      <c r="K30" s="158">
        <v>1</v>
      </c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>
        <v>6</v>
      </c>
      <c r="B31" s="167" t="s">
        <v>775</v>
      </c>
      <c r="C31" s="215" t="s">
        <v>776</v>
      </c>
      <c r="D31" s="170" t="s">
        <v>117</v>
      </c>
      <c r="E31" s="173">
        <v>30</v>
      </c>
      <c r="F31" s="181"/>
      <c r="G31" s="180">
        <f>E31*F31</f>
        <v>0</v>
      </c>
      <c r="H31" s="179" t="s">
        <v>129</v>
      </c>
      <c r="I31" s="191" t="s">
        <v>79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>
        <v>20</v>
      </c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>
        <v>7</v>
      </c>
      <c r="B32" s="167" t="s">
        <v>777</v>
      </c>
      <c r="C32" s="215" t="s">
        <v>778</v>
      </c>
      <c r="D32" s="170" t="s">
        <v>117</v>
      </c>
      <c r="E32" s="173">
        <v>30</v>
      </c>
      <c r="F32" s="181"/>
      <c r="G32" s="180">
        <f>E32*F32</f>
        <v>0</v>
      </c>
      <c r="H32" s="179" t="s">
        <v>129</v>
      </c>
      <c r="I32" s="191" t="s">
        <v>79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>
        <v>20</v>
      </c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6">
        <v>8</v>
      </c>
      <c r="B33" s="167" t="s">
        <v>779</v>
      </c>
      <c r="C33" s="215" t="s">
        <v>780</v>
      </c>
      <c r="D33" s="170" t="s">
        <v>117</v>
      </c>
      <c r="E33" s="173">
        <v>30</v>
      </c>
      <c r="F33" s="181"/>
      <c r="G33" s="180">
        <f>E33*F33</f>
        <v>0</v>
      </c>
      <c r="H33" s="179" t="s">
        <v>129</v>
      </c>
      <c r="I33" s="191" t="s">
        <v>79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>
        <v>20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/>
      <c r="B34" s="164" t="s">
        <v>781</v>
      </c>
      <c r="C34" s="216"/>
      <c r="D34" s="187"/>
      <c r="E34" s="188"/>
      <c r="F34" s="189"/>
      <c r="G34" s="182"/>
      <c r="H34" s="179"/>
      <c r="I34" s="191"/>
      <c r="J34" s="157"/>
      <c r="K34" s="158">
        <v>1</v>
      </c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/>
      <c r="B35" s="164" t="s">
        <v>782</v>
      </c>
      <c r="C35" s="216"/>
      <c r="D35" s="187"/>
      <c r="E35" s="188"/>
      <c r="F35" s="189"/>
      <c r="G35" s="182"/>
      <c r="H35" s="179"/>
      <c r="I35" s="191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>
        <v>9</v>
      </c>
      <c r="B36" s="167" t="s">
        <v>783</v>
      </c>
      <c r="C36" s="215" t="s">
        <v>784</v>
      </c>
      <c r="D36" s="170" t="s">
        <v>117</v>
      </c>
      <c r="E36" s="173">
        <v>60</v>
      </c>
      <c r="F36" s="181"/>
      <c r="G36" s="180">
        <f>E36*F36</f>
        <v>0</v>
      </c>
      <c r="H36" s="179" t="s">
        <v>129</v>
      </c>
      <c r="I36" s="191" t="s">
        <v>79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>
        <v>20</v>
      </c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/>
      <c r="B37" s="167"/>
      <c r="C37" s="230" t="s">
        <v>1153</v>
      </c>
      <c r="D37" s="220"/>
      <c r="E37" s="222">
        <v>60</v>
      </c>
      <c r="F37" s="180"/>
      <c r="G37" s="180"/>
      <c r="H37" s="179"/>
      <c r="I37" s="191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>
        <v>10</v>
      </c>
      <c r="B38" s="167" t="s">
        <v>804</v>
      </c>
      <c r="C38" s="215" t="s">
        <v>805</v>
      </c>
      <c r="D38" s="170" t="s">
        <v>806</v>
      </c>
      <c r="E38" s="173">
        <v>1.5</v>
      </c>
      <c r="F38" s="181"/>
      <c r="G38" s="180">
        <f>E38*F38</f>
        <v>0</v>
      </c>
      <c r="H38" s="179" t="s">
        <v>807</v>
      </c>
      <c r="I38" s="191" t="s">
        <v>79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>
        <v>20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/>
      <c r="B39" s="167"/>
      <c r="C39" s="230" t="s">
        <v>1154</v>
      </c>
      <c r="D39" s="220"/>
      <c r="E39" s="222">
        <v>1.5</v>
      </c>
      <c r="F39" s="180"/>
      <c r="G39" s="180"/>
      <c r="H39" s="179"/>
      <c r="I39" s="191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>
        <v>11</v>
      </c>
      <c r="B40" s="167" t="s">
        <v>815</v>
      </c>
      <c r="C40" s="215" t="s">
        <v>816</v>
      </c>
      <c r="D40" s="170" t="s">
        <v>817</v>
      </c>
      <c r="E40" s="173">
        <v>0.06</v>
      </c>
      <c r="F40" s="181"/>
      <c r="G40" s="180">
        <f>E40*F40</f>
        <v>0</v>
      </c>
      <c r="H40" s="179" t="s">
        <v>807</v>
      </c>
      <c r="I40" s="191" t="s">
        <v>79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>
        <v>20</v>
      </c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6"/>
      <c r="B41" s="167"/>
      <c r="C41" s="230" t="s">
        <v>1155</v>
      </c>
      <c r="D41" s="220"/>
      <c r="E41" s="222">
        <v>0.06</v>
      </c>
      <c r="F41" s="180"/>
      <c r="G41" s="180"/>
      <c r="H41" s="179"/>
      <c r="I41" s="191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6"/>
      <c r="B42" s="164" t="s">
        <v>822</v>
      </c>
      <c r="C42" s="216"/>
      <c r="D42" s="187"/>
      <c r="E42" s="188"/>
      <c r="F42" s="189"/>
      <c r="G42" s="182"/>
      <c r="H42" s="179"/>
      <c r="I42" s="191"/>
      <c r="J42" s="157"/>
      <c r="K42" s="158">
        <v>1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>
        <v>12</v>
      </c>
      <c r="B43" s="167" t="s">
        <v>823</v>
      </c>
      <c r="C43" s="215" t="s">
        <v>824</v>
      </c>
      <c r="D43" s="170" t="s">
        <v>248</v>
      </c>
      <c r="E43" s="173">
        <v>1.56E-3</v>
      </c>
      <c r="F43" s="181"/>
      <c r="G43" s="180">
        <f>E43*F43</f>
        <v>0</v>
      </c>
      <c r="H43" s="179" t="s">
        <v>129</v>
      </c>
      <c r="I43" s="191" t="s">
        <v>79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>
        <v>20</v>
      </c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/>
      <c r="B44" s="167"/>
      <c r="C44" s="230" t="s">
        <v>560</v>
      </c>
      <c r="D44" s="220"/>
      <c r="E44" s="222"/>
      <c r="F44" s="180"/>
      <c r="G44" s="180"/>
      <c r="H44" s="179"/>
      <c r="I44" s="191"/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/>
      <c r="B45" s="167"/>
      <c r="C45" s="230" t="s">
        <v>1156</v>
      </c>
      <c r="D45" s="220"/>
      <c r="E45" s="222"/>
      <c r="F45" s="180"/>
      <c r="G45" s="180"/>
      <c r="H45" s="179"/>
      <c r="I45" s="191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/>
      <c r="B46" s="167"/>
      <c r="C46" s="230" t="s">
        <v>1157</v>
      </c>
      <c r="D46" s="220"/>
      <c r="E46" s="222">
        <v>1.6000000000000001E-3</v>
      </c>
      <c r="F46" s="180"/>
      <c r="G46" s="180"/>
      <c r="H46" s="179"/>
      <c r="I46" s="191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x14ac:dyDescent="0.2">
      <c r="A47" s="185" t="s">
        <v>71</v>
      </c>
      <c r="B47" s="166" t="s">
        <v>666</v>
      </c>
      <c r="C47" s="213" t="s">
        <v>667</v>
      </c>
      <c r="D47" s="168"/>
      <c r="E47" s="171"/>
      <c r="F47" s="183">
        <f>SUM(G48:G63)</f>
        <v>0</v>
      </c>
      <c r="G47" s="184"/>
      <c r="H47" s="176"/>
      <c r="I47" s="190"/>
      <c r="J47" s="54"/>
    </row>
    <row r="48" spans="1:60" outlineLevel="1" x14ac:dyDescent="0.2">
      <c r="A48" s="186"/>
      <c r="B48" s="163" t="s">
        <v>677</v>
      </c>
      <c r="C48" s="214"/>
      <c r="D48" s="169"/>
      <c r="E48" s="172"/>
      <c r="F48" s="177"/>
      <c r="G48" s="178"/>
      <c r="H48" s="179"/>
      <c r="I48" s="191"/>
      <c r="J48" s="157"/>
      <c r="K48" s="158">
        <v>1</v>
      </c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>
        <v>13</v>
      </c>
      <c r="B49" s="167" t="s">
        <v>1158</v>
      </c>
      <c r="C49" s="215" t="s">
        <v>686</v>
      </c>
      <c r="D49" s="170" t="s">
        <v>117</v>
      </c>
      <c r="E49" s="173">
        <v>76.5</v>
      </c>
      <c r="F49" s="181"/>
      <c r="G49" s="180">
        <f>E49*F49</f>
        <v>0</v>
      </c>
      <c r="H49" s="179" t="s">
        <v>672</v>
      </c>
      <c r="I49" s="191" t="s">
        <v>79</v>
      </c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>
        <v>20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6"/>
      <c r="B50" s="167"/>
      <c r="C50" s="230" t="s">
        <v>1159</v>
      </c>
      <c r="D50" s="220"/>
      <c r="E50" s="222">
        <v>76.5</v>
      </c>
      <c r="F50" s="180"/>
      <c r="G50" s="180"/>
      <c r="H50" s="179"/>
      <c r="I50" s="191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6"/>
      <c r="B51" s="164" t="s">
        <v>683</v>
      </c>
      <c r="C51" s="216"/>
      <c r="D51" s="187"/>
      <c r="E51" s="188"/>
      <c r="F51" s="189"/>
      <c r="G51" s="182"/>
      <c r="H51" s="179"/>
      <c r="I51" s="191"/>
      <c r="J51" s="158"/>
      <c r="K51" s="158">
        <v>1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6"/>
      <c r="B52" s="164" t="s">
        <v>684</v>
      </c>
      <c r="C52" s="216"/>
      <c r="D52" s="187"/>
      <c r="E52" s="188"/>
      <c r="F52" s="189"/>
      <c r="G52" s="182"/>
      <c r="H52" s="179"/>
      <c r="I52" s="191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6">
        <v>14</v>
      </c>
      <c r="B53" s="167" t="s">
        <v>685</v>
      </c>
      <c r="C53" s="215" t="s">
        <v>1160</v>
      </c>
      <c r="D53" s="170" t="s">
        <v>117</v>
      </c>
      <c r="E53" s="173">
        <v>76.5</v>
      </c>
      <c r="F53" s="181"/>
      <c r="G53" s="180">
        <f>E53*F53</f>
        <v>0</v>
      </c>
      <c r="H53" s="179" t="s">
        <v>672</v>
      </c>
      <c r="I53" s="191" t="s">
        <v>79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20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6"/>
      <c r="B54" s="167"/>
      <c r="C54" s="230" t="s">
        <v>1159</v>
      </c>
      <c r="D54" s="220"/>
      <c r="E54" s="222">
        <v>76.5</v>
      </c>
      <c r="F54" s="180"/>
      <c r="G54" s="180"/>
      <c r="H54" s="179"/>
      <c r="I54" s="191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>
        <v>15</v>
      </c>
      <c r="B55" s="167" t="s">
        <v>700</v>
      </c>
      <c r="C55" s="215" t="s">
        <v>701</v>
      </c>
      <c r="D55" s="170" t="s">
        <v>117</v>
      </c>
      <c r="E55" s="173">
        <v>76.5</v>
      </c>
      <c r="F55" s="181"/>
      <c r="G55" s="180">
        <f>E55*F55</f>
        <v>0</v>
      </c>
      <c r="H55" s="179"/>
      <c r="I55" s="191" t="s">
        <v>245</v>
      </c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>
        <v>20</v>
      </c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/>
      <c r="B56" s="167"/>
      <c r="C56" s="230" t="s">
        <v>1159</v>
      </c>
      <c r="D56" s="220"/>
      <c r="E56" s="222">
        <v>76.5</v>
      </c>
      <c r="F56" s="180"/>
      <c r="G56" s="180"/>
      <c r="H56" s="179"/>
      <c r="I56" s="191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ht="22.5" outlineLevel="1" x14ac:dyDescent="0.2">
      <c r="A57" s="186">
        <v>16</v>
      </c>
      <c r="B57" s="167" t="s">
        <v>1161</v>
      </c>
      <c r="C57" s="215" t="s">
        <v>1162</v>
      </c>
      <c r="D57" s="170" t="s">
        <v>117</v>
      </c>
      <c r="E57" s="173">
        <v>16.25</v>
      </c>
      <c r="F57" s="181"/>
      <c r="G57" s="180">
        <f>E57*F57</f>
        <v>0</v>
      </c>
      <c r="H57" s="179"/>
      <c r="I57" s="191" t="s">
        <v>245</v>
      </c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>
        <v>20</v>
      </c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/>
      <c r="B58" s="167"/>
      <c r="C58" s="230" t="s">
        <v>1163</v>
      </c>
      <c r="D58" s="220"/>
      <c r="E58" s="222">
        <v>16.25</v>
      </c>
      <c r="F58" s="180"/>
      <c r="G58" s="180"/>
      <c r="H58" s="179"/>
      <c r="I58" s="191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/>
      <c r="B59" s="164" t="s">
        <v>711</v>
      </c>
      <c r="C59" s="216"/>
      <c r="D59" s="187"/>
      <c r="E59" s="188"/>
      <c r="F59" s="189"/>
      <c r="G59" s="182"/>
      <c r="H59" s="179"/>
      <c r="I59" s="191"/>
      <c r="J59" s="158"/>
      <c r="K59" s="158">
        <v>1</v>
      </c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>
        <v>17</v>
      </c>
      <c r="B60" s="167" t="s">
        <v>712</v>
      </c>
      <c r="C60" s="215" t="s">
        <v>713</v>
      </c>
      <c r="D60" s="170" t="s">
        <v>248</v>
      </c>
      <c r="E60" s="173">
        <v>49.286709999999999</v>
      </c>
      <c r="F60" s="181"/>
      <c r="G60" s="180">
        <f>E60*F60</f>
        <v>0</v>
      </c>
      <c r="H60" s="179" t="s">
        <v>129</v>
      </c>
      <c r="I60" s="191" t="s">
        <v>79</v>
      </c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>
        <v>20</v>
      </c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6"/>
      <c r="B61" s="167"/>
      <c r="C61" s="230" t="s">
        <v>560</v>
      </c>
      <c r="D61" s="220"/>
      <c r="E61" s="222"/>
      <c r="F61" s="180"/>
      <c r="G61" s="180"/>
      <c r="H61" s="179"/>
      <c r="I61" s="191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/>
      <c r="B62" s="167"/>
      <c r="C62" s="230" t="s">
        <v>1164</v>
      </c>
      <c r="D62" s="220"/>
      <c r="E62" s="222"/>
      <c r="F62" s="180"/>
      <c r="G62" s="180"/>
      <c r="H62" s="179"/>
      <c r="I62" s="191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/>
      <c r="B63" s="167"/>
      <c r="C63" s="230" t="s">
        <v>1165</v>
      </c>
      <c r="D63" s="220"/>
      <c r="E63" s="222">
        <v>49.286700000000003</v>
      </c>
      <c r="F63" s="180"/>
      <c r="G63" s="180"/>
      <c r="H63" s="179"/>
      <c r="I63" s="191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x14ac:dyDescent="0.2">
      <c r="A64" s="185" t="s">
        <v>71</v>
      </c>
      <c r="B64" s="166" t="s">
        <v>884</v>
      </c>
      <c r="C64" s="213" t="s">
        <v>885</v>
      </c>
      <c r="D64" s="168"/>
      <c r="E64" s="171"/>
      <c r="F64" s="183">
        <f>SUM(G65:G76)</f>
        <v>0</v>
      </c>
      <c r="G64" s="184"/>
      <c r="H64" s="176"/>
      <c r="I64" s="190"/>
    </row>
    <row r="65" spans="1:60" outlineLevel="1" x14ac:dyDescent="0.2">
      <c r="A65" s="186"/>
      <c r="B65" s="163" t="s">
        <v>1166</v>
      </c>
      <c r="C65" s="214"/>
      <c r="D65" s="169"/>
      <c r="E65" s="172"/>
      <c r="F65" s="177"/>
      <c r="G65" s="178"/>
      <c r="H65" s="179"/>
      <c r="I65" s="191"/>
      <c r="J65" s="158"/>
      <c r="K65" s="158">
        <v>1</v>
      </c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6"/>
      <c r="B66" s="164" t="s">
        <v>1167</v>
      </c>
      <c r="C66" s="216"/>
      <c r="D66" s="187"/>
      <c r="E66" s="188"/>
      <c r="F66" s="189"/>
      <c r="G66" s="182"/>
      <c r="H66" s="179"/>
      <c r="I66" s="191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>
        <v>18</v>
      </c>
      <c r="B67" s="167" t="s">
        <v>1168</v>
      </c>
      <c r="C67" s="215" t="s">
        <v>1169</v>
      </c>
      <c r="D67" s="170" t="s">
        <v>486</v>
      </c>
      <c r="E67" s="173">
        <v>101.5</v>
      </c>
      <c r="F67" s="181"/>
      <c r="G67" s="180">
        <f>E67*F67</f>
        <v>0</v>
      </c>
      <c r="H67" s="179" t="s">
        <v>672</v>
      </c>
      <c r="I67" s="191" t="s">
        <v>79</v>
      </c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>
        <v>20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6"/>
      <c r="B68" s="167"/>
      <c r="C68" s="230" t="s">
        <v>1170</v>
      </c>
      <c r="D68" s="220"/>
      <c r="E68" s="222">
        <v>101.5</v>
      </c>
      <c r="F68" s="180"/>
      <c r="G68" s="180"/>
      <c r="H68" s="179"/>
      <c r="I68" s="191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6">
        <v>19</v>
      </c>
      <c r="B69" s="167" t="s">
        <v>1171</v>
      </c>
      <c r="C69" s="215" t="s">
        <v>1172</v>
      </c>
      <c r="D69" s="170" t="s">
        <v>265</v>
      </c>
      <c r="E69" s="173">
        <v>213.15</v>
      </c>
      <c r="F69" s="181"/>
      <c r="G69" s="180">
        <f>E69*F69</f>
        <v>0</v>
      </c>
      <c r="H69" s="179" t="s">
        <v>807</v>
      </c>
      <c r="I69" s="191" t="s">
        <v>79</v>
      </c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>
        <v>20</v>
      </c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/>
      <c r="B70" s="167"/>
      <c r="C70" s="230" t="s">
        <v>1173</v>
      </c>
      <c r="D70" s="220"/>
      <c r="E70" s="222">
        <v>213.15</v>
      </c>
      <c r="F70" s="180"/>
      <c r="G70" s="180"/>
      <c r="H70" s="179"/>
      <c r="I70" s="191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/>
      <c r="B71" s="164" t="s">
        <v>1174</v>
      </c>
      <c r="C71" s="216"/>
      <c r="D71" s="187"/>
      <c r="E71" s="188"/>
      <c r="F71" s="189"/>
      <c r="G71" s="182"/>
      <c r="H71" s="179"/>
      <c r="I71" s="191"/>
      <c r="J71" s="158"/>
      <c r="K71" s="158">
        <v>1</v>
      </c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/>
      <c r="B72" s="164" t="s">
        <v>1175</v>
      </c>
      <c r="C72" s="216"/>
      <c r="D72" s="187"/>
      <c r="E72" s="188"/>
      <c r="F72" s="189"/>
      <c r="G72" s="182"/>
      <c r="H72" s="179"/>
      <c r="I72" s="191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6">
        <v>20</v>
      </c>
      <c r="B73" s="167" t="s">
        <v>1176</v>
      </c>
      <c r="C73" s="215" t="s">
        <v>1177</v>
      </c>
      <c r="D73" s="170" t="s">
        <v>248</v>
      </c>
      <c r="E73" s="173">
        <v>13.733969999999999</v>
      </c>
      <c r="F73" s="181"/>
      <c r="G73" s="180">
        <f>E73*F73</f>
        <v>0</v>
      </c>
      <c r="H73" s="179" t="s">
        <v>672</v>
      </c>
      <c r="I73" s="191" t="s">
        <v>79</v>
      </c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>
        <v>20</v>
      </c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/>
      <c r="B74" s="167"/>
      <c r="C74" s="230" t="s">
        <v>560</v>
      </c>
      <c r="D74" s="220"/>
      <c r="E74" s="222"/>
      <c r="F74" s="180"/>
      <c r="G74" s="180"/>
      <c r="H74" s="179"/>
      <c r="I74" s="191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86"/>
      <c r="B75" s="167"/>
      <c r="C75" s="230" t="s">
        <v>1178</v>
      </c>
      <c r="D75" s="220"/>
      <c r="E75" s="222"/>
      <c r="F75" s="180"/>
      <c r="G75" s="180"/>
      <c r="H75" s="179"/>
      <c r="I75" s="191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6"/>
      <c r="B76" s="167"/>
      <c r="C76" s="230" t="s">
        <v>1179</v>
      </c>
      <c r="D76" s="220"/>
      <c r="E76" s="222">
        <v>13.734</v>
      </c>
      <c r="F76" s="180"/>
      <c r="G76" s="180"/>
      <c r="H76" s="179"/>
      <c r="I76" s="191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x14ac:dyDescent="0.2">
      <c r="A77" s="185" t="s">
        <v>71</v>
      </c>
      <c r="B77" s="166" t="s">
        <v>1180</v>
      </c>
      <c r="C77" s="213" t="s">
        <v>1181</v>
      </c>
      <c r="D77" s="168"/>
      <c r="E77" s="171"/>
      <c r="F77" s="183">
        <f>SUM(G78:G86)</f>
        <v>0</v>
      </c>
      <c r="G77" s="184"/>
      <c r="H77" s="176"/>
      <c r="I77" s="190"/>
    </row>
    <row r="78" spans="1:60" ht="22.5" outlineLevel="1" x14ac:dyDescent="0.2">
      <c r="A78" s="186">
        <v>21</v>
      </c>
      <c r="B78" s="167" t="s">
        <v>1182</v>
      </c>
      <c r="C78" s="215" t="s">
        <v>1183</v>
      </c>
      <c r="D78" s="170" t="s">
        <v>265</v>
      </c>
      <c r="E78" s="173">
        <v>4</v>
      </c>
      <c r="F78" s="181"/>
      <c r="G78" s="180">
        <f>E78*F78</f>
        <v>0</v>
      </c>
      <c r="H78" s="179"/>
      <c r="I78" s="191" t="s">
        <v>245</v>
      </c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>
        <v>20</v>
      </c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/>
      <c r="B79" s="167"/>
      <c r="C79" s="230" t="s">
        <v>1184</v>
      </c>
      <c r="D79" s="220"/>
      <c r="E79" s="222">
        <v>4</v>
      </c>
      <c r="F79" s="180"/>
      <c r="G79" s="180"/>
      <c r="H79" s="179"/>
      <c r="I79" s="191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ht="22.5" outlineLevel="1" x14ac:dyDescent="0.2">
      <c r="A80" s="186">
        <v>22</v>
      </c>
      <c r="B80" s="167" t="s">
        <v>1185</v>
      </c>
      <c r="C80" s="215" t="s">
        <v>1186</v>
      </c>
      <c r="D80" s="170" t="s">
        <v>265</v>
      </c>
      <c r="E80" s="173">
        <v>1</v>
      </c>
      <c r="F80" s="181"/>
      <c r="G80" s="180">
        <f>E80*F80</f>
        <v>0</v>
      </c>
      <c r="H80" s="179"/>
      <c r="I80" s="191" t="s">
        <v>245</v>
      </c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>
        <v>20</v>
      </c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/>
      <c r="B81" s="164" t="s">
        <v>1187</v>
      </c>
      <c r="C81" s="216"/>
      <c r="D81" s="187"/>
      <c r="E81" s="188"/>
      <c r="F81" s="189"/>
      <c r="G81" s="182"/>
      <c r="H81" s="179"/>
      <c r="I81" s="191"/>
      <c r="J81" s="158"/>
      <c r="K81" s="158">
        <v>1</v>
      </c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/>
      <c r="B82" s="164" t="s">
        <v>610</v>
      </c>
      <c r="C82" s="216"/>
      <c r="D82" s="187"/>
      <c r="E82" s="188"/>
      <c r="F82" s="189"/>
      <c r="G82" s="182"/>
      <c r="H82" s="179"/>
      <c r="I82" s="191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6">
        <v>23</v>
      </c>
      <c r="B83" s="167" t="s">
        <v>1188</v>
      </c>
      <c r="C83" s="215" t="s">
        <v>612</v>
      </c>
      <c r="D83" s="170" t="s">
        <v>248</v>
      </c>
      <c r="E83" s="173">
        <v>0.12</v>
      </c>
      <c r="F83" s="181"/>
      <c r="G83" s="180">
        <f>E83*F83</f>
        <v>0</v>
      </c>
      <c r="H83" s="179" t="s">
        <v>1189</v>
      </c>
      <c r="I83" s="191" t="s">
        <v>79</v>
      </c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>
        <v>20</v>
      </c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6"/>
      <c r="B84" s="167"/>
      <c r="C84" s="230" t="s">
        <v>560</v>
      </c>
      <c r="D84" s="220"/>
      <c r="E84" s="222"/>
      <c r="F84" s="180"/>
      <c r="G84" s="180"/>
      <c r="H84" s="179"/>
      <c r="I84" s="191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6"/>
      <c r="B85" s="167"/>
      <c r="C85" s="230" t="s">
        <v>1190</v>
      </c>
      <c r="D85" s="220"/>
      <c r="E85" s="222"/>
      <c r="F85" s="180"/>
      <c r="G85" s="180"/>
      <c r="H85" s="179"/>
      <c r="I85" s="191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ht="13.5" outlineLevel="1" thickBot="1" x14ac:dyDescent="0.25">
      <c r="A86" s="201"/>
      <c r="B86" s="202"/>
      <c r="C86" s="232" t="s">
        <v>1191</v>
      </c>
      <c r="D86" s="224"/>
      <c r="E86" s="225">
        <v>0.12</v>
      </c>
      <c r="F86" s="206"/>
      <c r="G86" s="206"/>
      <c r="H86" s="207"/>
      <c r="I86" s="20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hidden="1" x14ac:dyDescent="0.2">
      <c r="C87" s="233"/>
      <c r="AK87">
        <f>SUM(AK1:AK86)</f>
        <v>0</v>
      </c>
      <c r="AL87">
        <f>SUM(AL1:AL86)</f>
        <v>0</v>
      </c>
      <c r="AN87">
        <v>15</v>
      </c>
      <c r="AO87">
        <v>20</v>
      </c>
    </row>
    <row r="88" spans="1:60" ht="13.5" hidden="1" thickBot="1" x14ac:dyDescent="0.25">
      <c r="A88" s="226"/>
      <c r="B88" s="227" t="s">
        <v>107</v>
      </c>
      <c r="C88" s="234"/>
      <c r="D88" s="228"/>
      <c r="E88" s="228"/>
      <c r="F88" s="228"/>
      <c r="G88" s="229">
        <f>F8+F47+F64+F77</f>
        <v>0</v>
      </c>
      <c r="AN88">
        <f>SUMIF(AM8:AM87,AN87,G8:G87)</f>
        <v>0</v>
      </c>
      <c r="AO88">
        <f>SUMIF(AM8:AM87,AO87,G8:G87)</f>
        <v>0</v>
      </c>
    </row>
  </sheetData>
  <sheetProtection algorithmName="SHA-512" hashValue="h7cIhhqucs3GWKt6+S8VCm2KztsnFP96SpHWKg11ixbSZ5s3XyHAO4yXJ4H+4KtuaSCNSWX6jx+PBroIWU/gSg==" saltValue="skcBQSOIhwDo797wUACu0A==" spinCount="100000" sheet="1"/>
  <mergeCells count="34">
    <mergeCell ref="B72:G72"/>
    <mergeCell ref="F77:G77"/>
    <mergeCell ref="B81:G81"/>
    <mergeCell ref="B82:G82"/>
    <mergeCell ref="B52:G52"/>
    <mergeCell ref="B59:G59"/>
    <mergeCell ref="F64:G64"/>
    <mergeCell ref="B65:G65"/>
    <mergeCell ref="B66:G66"/>
    <mergeCell ref="B71:G71"/>
    <mergeCell ref="B34:G34"/>
    <mergeCell ref="B35:G35"/>
    <mergeCell ref="B42:G42"/>
    <mergeCell ref="F47:G47"/>
    <mergeCell ref="B48:G48"/>
    <mergeCell ref="B51:G51"/>
    <mergeCell ref="B19:G19"/>
    <mergeCell ref="B22:G22"/>
    <mergeCell ref="B23:G23"/>
    <mergeCell ref="B26:G26"/>
    <mergeCell ref="B27:G27"/>
    <mergeCell ref="B30:G30"/>
    <mergeCell ref="B9:G9"/>
    <mergeCell ref="B10:G10"/>
    <mergeCell ref="B13:G13"/>
    <mergeCell ref="B14:G14"/>
    <mergeCell ref="B15:G15"/>
    <mergeCell ref="B18:G18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57</v>
      </c>
      <c r="C2" s="127" t="s">
        <v>58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06</v>
      </c>
      <c r="H6" s="35"/>
    </row>
    <row r="7" spans="1:10" ht="15.75" customHeight="1" x14ac:dyDescent="0.25">
      <c r="B7" s="93" t="str">
        <f>C2</f>
        <v>Komunikační systém-řešení území za školou Linecká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110</v>
      </c>
      <c r="C18" s="131"/>
      <c r="D18" s="131"/>
      <c r="E18" s="131"/>
      <c r="F18" s="131"/>
      <c r="G18" s="133"/>
      <c r="H18" s="135">
        <f>'06 1 Pol'!G146</f>
        <v>0</v>
      </c>
      <c r="I18" s="32"/>
      <c r="J18" s="32"/>
      <c r="O18">
        <f>'06 1 Pol'!AN146</f>
        <v>0</v>
      </c>
      <c r="P18">
        <f>'06 1 Pol'!AO146</f>
        <v>0</v>
      </c>
    </row>
    <row r="19" spans="1:16" ht="12.75" customHeight="1" x14ac:dyDescent="0.2">
      <c r="A19" s="134" t="s">
        <v>109</v>
      </c>
      <c r="B19" s="132" t="s">
        <v>1192</v>
      </c>
      <c r="C19" s="131"/>
      <c r="D19" s="131"/>
      <c r="E19" s="131"/>
      <c r="F19" s="131"/>
      <c r="G19" s="133"/>
      <c r="H19" s="135">
        <f>'06 2 Pol'!G85</f>
        <v>0</v>
      </c>
      <c r="I19" s="32"/>
      <c r="J19" s="32"/>
      <c r="O19">
        <f>'06 2 Pol'!AN85</f>
        <v>0</v>
      </c>
      <c r="P19">
        <f>'06 2 Pol'!AO85</f>
        <v>0</v>
      </c>
    </row>
    <row r="20" spans="1:16" ht="12.75" customHeight="1" thickBot="1" x14ac:dyDescent="0.25">
      <c r="A20" s="141"/>
      <c r="B20" s="142" t="s">
        <v>65</v>
      </c>
      <c r="C20" s="143"/>
      <c r="D20" s="144" t="str">
        <f>B2</f>
        <v>06</v>
      </c>
      <c r="E20" s="143"/>
      <c r="F20" s="143"/>
      <c r="G20" s="145"/>
      <c r="H20" s="146">
        <f>SUM(H18:H19)</f>
        <v>0</v>
      </c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ivE8UYEwfkzkoBUI6GDor8Dr+WI7NfGtfB29dQn0geKwIrsojA0Shl//tdUFmm+IE1G8jLIMoBPoI3shyeecBw==" saltValue="8iDXSPnF53b4TvuyjEB7qg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46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57</v>
      </c>
      <c r="C3" s="161" t="s">
        <v>58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110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64</v>
      </c>
      <c r="C8" s="213" t="s">
        <v>112</v>
      </c>
      <c r="D8" s="168"/>
      <c r="E8" s="171"/>
      <c r="F8" s="174">
        <f>SUM(G9:G49)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1143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6"/>
      <c r="B10" s="164" t="s">
        <v>1144</v>
      </c>
      <c r="C10" s="216"/>
      <c r="D10" s="187"/>
      <c r="E10" s="188"/>
      <c r="F10" s="189"/>
      <c r="G10" s="182"/>
      <c r="H10" s="179"/>
      <c r="I10" s="191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/>
      <c r="B11" s="164" t="s">
        <v>1145</v>
      </c>
      <c r="C11" s="216"/>
      <c r="D11" s="187"/>
      <c r="E11" s="188"/>
      <c r="F11" s="189"/>
      <c r="G11" s="182"/>
      <c r="H11" s="179"/>
      <c r="I11" s="191"/>
      <c r="J11" s="157"/>
      <c r="K11" s="158">
        <v>2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>
        <v>1</v>
      </c>
      <c r="B12" s="167" t="s">
        <v>1146</v>
      </c>
      <c r="C12" s="215" t="s">
        <v>1193</v>
      </c>
      <c r="D12" s="170" t="s">
        <v>137</v>
      </c>
      <c r="E12" s="173">
        <v>198.4384</v>
      </c>
      <c r="F12" s="181"/>
      <c r="G12" s="180">
        <f>E12*F12</f>
        <v>0</v>
      </c>
      <c r="H12" s="179" t="s">
        <v>118</v>
      </c>
      <c r="I12" s="191" t="s">
        <v>79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>
        <v>21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7"/>
      <c r="C13" s="230" t="s">
        <v>1194</v>
      </c>
      <c r="D13" s="220"/>
      <c r="E13" s="222"/>
      <c r="F13" s="180"/>
      <c r="G13" s="180"/>
      <c r="H13" s="179"/>
      <c r="I13" s="191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/>
      <c r="B14" s="167"/>
      <c r="C14" s="230" t="s">
        <v>1195</v>
      </c>
      <c r="D14" s="220"/>
      <c r="E14" s="222">
        <v>17.315999999999999</v>
      </c>
      <c r="F14" s="180"/>
      <c r="G14" s="180"/>
      <c r="H14" s="179"/>
      <c r="I14" s="191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/>
      <c r="B15" s="167"/>
      <c r="C15" s="231" t="s">
        <v>142</v>
      </c>
      <c r="D15" s="221"/>
      <c r="E15" s="223">
        <v>17.315999999999999</v>
      </c>
      <c r="F15" s="180"/>
      <c r="G15" s="180"/>
      <c r="H15" s="179"/>
      <c r="I15" s="191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/>
      <c r="B16" s="167"/>
      <c r="C16" s="230" t="s">
        <v>1196</v>
      </c>
      <c r="D16" s="220"/>
      <c r="E16" s="222">
        <v>140.637</v>
      </c>
      <c r="F16" s="180"/>
      <c r="G16" s="180"/>
      <c r="H16" s="179"/>
      <c r="I16" s="191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7"/>
      <c r="C17" s="231" t="s">
        <v>142</v>
      </c>
      <c r="D17" s="221"/>
      <c r="E17" s="223">
        <v>140.637</v>
      </c>
      <c r="F17" s="180"/>
      <c r="G17" s="180"/>
      <c r="H17" s="179"/>
      <c r="I17" s="191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/>
      <c r="B18" s="167"/>
      <c r="C18" s="230" t="s">
        <v>1197</v>
      </c>
      <c r="D18" s="220"/>
      <c r="E18" s="222">
        <v>7.548</v>
      </c>
      <c r="F18" s="180"/>
      <c r="G18" s="180"/>
      <c r="H18" s="179"/>
      <c r="I18" s="191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/>
      <c r="B19" s="167"/>
      <c r="C19" s="230" t="s">
        <v>1198</v>
      </c>
      <c r="D19" s="220"/>
      <c r="E19" s="222">
        <v>1.3986000000000001</v>
      </c>
      <c r="F19" s="180"/>
      <c r="G19" s="180"/>
      <c r="H19" s="179"/>
      <c r="I19" s="191"/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/>
      <c r="B20" s="167"/>
      <c r="C20" s="230" t="s">
        <v>1199</v>
      </c>
      <c r="D20" s="220"/>
      <c r="E20" s="222">
        <v>5.9051999999999998</v>
      </c>
      <c r="F20" s="180"/>
      <c r="G20" s="180"/>
      <c r="H20" s="179"/>
      <c r="I20" s="191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/>
      <c r="B21" s="167"/>
      <c r="C21" s="230" t="s">
        <v>1200</v>
      </c>
      <c r="D21" s="220"/>
      <c r="E21" s="222">
        <v>3.1375999999999999</v>
      </c>
      <c r="F21" s="180"/>
      <c r="G21" s="180"/>
      <c r="H21" s="179"/>
      <c r="I21" s="191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/>
      <c r="B22" s="167"/>
      <c r="C22" s="230" t="s">
        <v>1201</v>
      </c>
      <c r="D22" s="220"/>
      <c r="E22" s="222">
        <v>22.495999999999999</v>
      </c>
      <c r="F22" s="180"/>
      <c r="G22" s="180"/>
      <c r="H22" s="179"/>
      <c r="I22" s="191"/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7"/>
      <c r="C23" s="231" t="s">
        <v>142</v>
      </c>
      <c r="D23" s="221"/>
      <c r="E23" s="223">
        <v>40.485399999999998</v>
      </c>
      <c r="F23" s="180"/>
      <c r="G23" s="180"/>
      <c r="H23" s="179"/>
      <c r="I23" s="191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/>
      <c r="B24" s="164" t="s">
        <v>208</v>
      </c>
      <c r="C24" s="216"/>
      <c r="D24" s="187"/>
      <c r="E24" s="188"/>
      <c r="F24" s="189"/>
      <c r="G24" s="182"/>
      <c r="H24" s="179"/>
      <c r="I24" s="191"/>
      <c r="J24" s="157"/>
      <c r="K24" s="158">
        <v>1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/>
      <c r="B25" s="164" t="s">
        <v>209</v>
      </c>
      <c r="C25" s="216"/>
      <c r="D25" s="187"/>
      <c r="E25" s="188"/>
      <c r="F25" s="189"/>
      <c r="G25" s="182"/>
      <c r="H25" s="179"/>
      <c r="I25" s="191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>
        <v>2</v>
      </c>
      <c r="B26" s="167" t="s">
        <v>210</v>
      </c>
      <c r="C26" s="215" t="s">
        <v>1202</v>
      </c>
      <c r="D26" s="170" t="s">
        <v>137</v>
      </c>
      <c r="E26" s="173">
        <v>198.4384</v>
      </c>
      <c r="F26" s="181"/>
      <c r="G26" s="180">
        <f>E26*F26</f>
        <v>0</v>
      </c>
      <c r="H26" s="179" t="s">
        <v>118</v>
      </c>
      <c r="I26" s="191" t="s">
        <v>79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>
        <v>21</v>
      </c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/>
      <c r="B27" s="164" t="s">
        <v>215</v>
      </c>
      <c r="C27" s="216"/>
      <c r="D27" s="187"/>
      <c r="E27" s="188"/>
      <c r="F27" s="189"/>
      <c r="G27" s="182"/>
      <c r="H27" s="179"/>
      <c r="I27" s="191"/>
      <c r="J27" s="157"/>
      <c r="K27" s="158">
        <v>1</v>
      </c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/>
      <c r="B28" s="164" t="s">
        <v>216</v>
      </c>
      <c r="C28" s="216"/>
      <c r="D28" s="187"/>
      <c r="E28" s="188"/>
      <c r="F28" s="189"/>
      <c r="G28" s="182"/>
      <c r="H28" s="179"/>
      <c r="I28" s="191"/>
      <c r="J28" s="157"/>
      <c r="K28" s="158">
        <v>2</v>
      </c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>
        <v>3</v>
      </c>
      <c r="B29" s="167" t="s">
        <v>663</v>
      </c>
      <c r="C29" s="215" t="s">
        <v>1203</v>
      </c>
      <c r="D29" s="170" t="s">
        <v>137</v>
      </c>
      <c r="E29" s="173">
        <v>198.4384</v>
      </c>
      <c r="F29" s="181"/>
      <c r="G29" s="180">
        <f>E29*F29</f>
        <v>0</v>
      </c>
      <c r="H29" s="179" t="s">
        <v>118</v>
      </c>
      <c r="I29" s="191" t="s">
        <v>79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>
        <v>21</v>
      </c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/>
      <c r="B30" s="164" t="s">
        <v>750</v>
      </c>
      <c r="C30" s="216"/>
      <c r="D30" s="187"/>
      <c r="E30" s="188"/>
      <c r="F30" s="189"/>
      <c r="G30" s="182"/>
      <c r="H30" s="179"/>
      <c r="I30" s="191"/>
      <c r="J30" s="157"/>
      <c r="K30" s="158">
        <v>1</v>
      </c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/>
      <c r="B31" s="164" t="s">
        <v>751</v>
      </c>
      <c r="C31" s="216"/>
      <c r="D31" s="187"/>
      <c r="E31" s="188"/>
      <c r="F31" s="189"/>
      <c r="G31" s="182"/>
      <c r="H31" s="179"/>
      <c r="I31" s="191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>
        <v>4</v>
      </c>
      <c r="B32" s="167" t="s">
        <v>752</v>
      </c>
      <c r="C32" s="215" t="s">
        <v>1204</v>
      </c>
      <c r="D32" s="170" t="s">
        <v>117</v>
      </c>
      <c r="E32" s="173">
        <v>536.32000000000005</v>
      </c>
      <c r="F32" s="181"/>
      <c r="G32" s="180">
        <f>E32*F32</f>
        <v>0</v>
      </c>
      <c r="H32" s="179" t="s">
        <v>118</v>
      </c>
      <c r="I32" s="191" t="s">
        <v>79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>
        <v>21</v>
      </c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6"/>
      <c r="B33" s="167"/>
      <c r="C33" s="230" t="s">
        <v>1194</v>
      </c>
      <c r="D33" s="220"/>
      <c r="E33" s="222"/>
      <c r="F33" s="180"/>
      <c r="G33" s="180"/>
      <c r="H33" s="179"/>
      <c r="I33" s="191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/>
      <c r="B34" s="167"/>
      <c r="C34" s="230" t="s">
        <v>1205</v>
      </c>
      <c r="D34" s="220"/>
      <c r="E34" s="222">
        <v>46.8</v>
      </c>
      <c r="F34" s="180"/>
      <c r="G34" s="180"/>
      <c r="H34" s="179"/>
      <c r="I34" s="191"/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/>
      <c r="B35" s="167"/>
      <c r="C35" s="231" t="s">
        <v>142</v>
      </c>
      <c r="D35" s="221"/>
      <c r="E35" s="223">
        <v>46.8</v>
      </c>
      <c r="F35" s="180"/>
      <c r="G35" s="180"/>
      <c r="H35" s="179"/>
      <c r="I35" s="191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/>
      <c r="B36" s="167"/>
      <c r="C36" s="230" t="s">
        <v>1206</v>
      </c>
      <c r="D36" s="220"/>
      <c r="E36" s="222">
        <v>380.1</v>
      </c>
      <c r="F36" s="180"/>
      <c r="G36" s="180"/>
      <c r="H36" s="179"/>
      <c r="I36" s="191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/>
      <c r="B37" s="167"/>
      <c r="C37" s="231" t="s">
        <v>142</v>
      </c>
      <c r="D37" s="221"/>
      <c r="E37" s="223">
        <v>380.1</v>
      </c>
      <c r="F37" s="180"/>
      <c r="G37" s="180"/>
      <c r="H37" s="179"/>
      <c r="I37" s="191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/>
      <c r="B38" s="167"/>
      <c r="C38" s="230" t="s">
        <v>1207</v>
      </c>
      <c r="D38" s="220"/>
      <c r="E38" s="222">
        <v>20.399999999999999</v>
      </c>
      <c r="F38" s="180"/>
      <c r="G38" s="180"/>
      <c r="H38" s="179"/>
      <c r="I38" s="191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/>
      <c r="B39" s="167"/>
      <c r="C39" s="230" t="s">
        <v>1208</v>
      </c>
      <c r="D39" s="220"/>
      <c r="E39" s="222">
        <v>3.78</v>
      </c>
      <c r="F39" s="180"/>
      <c r="G39" s="180"/>
      <c r="H39" s="179"/>
      <c r="I39" s="191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/>
      <c r="B40" s="167"/>
      <c r="C40" s="230" t="s">
        <v>1209</v>
      </c>
      <c r="D40" s="220"/>
      <c r="E40" s="222">
        <v>15.96</v>
      </c>
      <c r="F40" s="180"/>
      <c r="G40" s="180"/>
      <c r="H40" s="179"/>
      <c r="I40" s="191"/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6"/>
      <c r="B41" s="167"/>
      <c r="C41" s="230" t="s">
        <v>1210</v>
      </c>
      <c r="D41" s="220"/>
      <c r="E41" s="222">
        <v>8.48</v>
      </c>
      <c r="F41" s="180"/>
      <c r="G41" s="180"/>
      <c r="H41" s="179"/>
      <c r="I41" s="191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6"/>
      <c r="B42" s="167"/>
      <c r="C42" s="230" t="s">
        <v>1211</v>
      </c>
      <c r="D42" s="220"/>
      <c r="E42" s="222">
        <v>60.8</v>
      </c>
      <c r="F42" s="180"/>
      <c r="G42" s="180"/>
      <c r="H42" s="179"/>
      <c r="I42" s="191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/>
      <c r="B43" s="167"/>
      <c r="C43" s="231" t="s">
        <v>142</v>
      </c>
      <c r="D43" s="221"/>
      <c r="E43" s="223">
        <v>109.42</v>
      </c>
      <c r="F43" s="180"/>
      <c r="G43" s="180"/>
      <c r="H43" s="179"/>
      <c r="I43" s="191"/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/>
      <c r="B44" s="164" t="s">
        <v>769</v>
      </c>
      <c r="C44" s="216"/>
      <c r="D44" s="187"/>
      <c r="E44" s="188"/>
      <c r="F44" s="189"/>
      <c r="G44" s="182"/>
      <c r="H44" s="179"/>
      <c r="I44" s="191"/>
      <c r="J44" s="157"/>
      <c r="K44" s="158">
        <v>1</v>
      </c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/>
      <c r="B45" s="164" t="s">
        <v>770</v>
      </c>
      <c r="C45" s="216"/>
      <c r="D45" s="187"/>
      <c r="E45" s="188"/>
      <c r="F45" s="189"/>
      <c r="G45" s="182"/>
      <c r="H45" s="179"/>
      <c r="I45" s="191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>
        <v>5</v>
      </c>
      <c r="B46" s="167" t="s">
        <v>1151</v>
      </c>
      <c r="C46" s="215" t="s">
        <v>1152</v>
      </c>
      <c r="D46" s="170" t="s">
        <v>117</v>
      </c>
      <c r="E46" s="173">
        <v>46.8</v>
      </c>
      <c r="F46" s="181"/>
      <c r="G46" s="180">
        <f>E46*F46</f>
        <v>0</v>
      </c>
      <c r="H46" s="179" t="s">
        <v>118</v>
      </c>
      <c r="I46" s="191" t="s">
        <v>79</v>
      </c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>
        <v>21</v>
      </c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6">
        <v>6</v>
      </c>
      <c r="B47" s="167" t="s">
        <v>243</v>
      </c>
      <c r="C47" s="215" t="s">
        <v>244</v>
      </c>
      <c r="D47" s="170" t="s">
        <v>137</v>
      </c>
      <c r="E47" s="173">
        <v>198.4384</v>
      </c>
      <c r="F47" s="181"/>
      <c r="G47" s="180">
        <f>E47*F47</f>
        <v>0</v>
      </c>
      <c r="H47" s="179"/>
      <c r="I47" s="191" t="s">
        <v>245</v>
      </c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>
        <v>21</v>
      </c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6">
        <v>7</v>
      </c>
      <c r="B48" s="167" t="s">
        <v>246</v>
      </c>
      <c r="C48" s="215" t="s">
        <v>247</v>
      </c>
      <c r="D48" s="170" t="s">
        <v>248</v>
      </c>
      <c r="E48" s="173">
        <v>357.18912</v>
      </c>
      <c r="F48" s="181"/>
      <c r="G48" s="180">
        <f>E48*F48</f>
        <v>0</v>
      </c>
      <c r="H48" s="179"/>
      <c r="I48" s="191" t="s">
        <v>245</v>
      </c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>
        <v>21</v>
      </c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/>
      <c r="B49" s="167"/>
      <c r="C49" s="230" t="s">
        <v>1212</v>
      </c>
      <c r="D49" s="220"/>
      <c r="E49" s="222">
        <v>357.1891</v>
      </c>
      <c r="F49" s="180"/>
      <c r="G49" s="180"/>
      <c r="H49" s="179"/>
      <c r="I49" s="191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x14ac:dyDescent="0.2">
      <c r="A50" s="185" t="s">
        <v>71</v>
      </c>
      <c r="B50" s="166" t="s">
        <v>261</v>
      </c>
      <c r="C50" s="213" t="s">
        <v>112</v>
      </c>
      <c r="D50" s="168"/>
      <c r="E50" s="171"/>
      <c r="F50" s="183">
        <f>SUM(G51:G74)</f>
        <v>0</v>
      </c>
      <c r="G50" s="184"/>
      <c r="H50" s="176"/>
      <c r="I50" s="190"/>
      <c r="J50" s="54"/>
    </row>
    <row r="51" spans="1:60" outlineLevel="1" x14ac:dyDescent="0.2">
      <c r="A51" s="186"/>
      <c r="B51" s="163" t="s">
        <v>760</v>
      </c>
      <c r="C51" s="214"/>
      <c r="D51" s="169"/>
      <c r="E51" s="172"/>
      <c r="F51" s="177"/>
      <c r="G51" s="178"/>
      <c r="H51" s="179"/>
      <c r="I51" s="191"/>
      <c r="J51" s="158"/>
      <c r="K51" s="158">
        <v>1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6"/>
      <c r="B52" s="164" t="s">
        <v>761</v>
      </c>
      <c r="C52" s="216"/>
      <c r="D52" s="187"/>
      <c r="E52" s="188"/>
      <c r="F52" s="189"/>
      <c r="G52" s="182"/>
      <c r="H52" s="179"/>
      <c r="I52" s="191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6">
        <v>8</v>
      </c>
      <c r="B53" s="167" t="s">
        <v>762</v>
      </c>
      <c r="C53" s="215" t="s">
        <v>763</v>
      </c>
      <c r="D53" s="170" t="s">
        <v>117</v>
      </c>
      <c r="E53" s="173">
        <v>46.8</v>
      </c>
      <c r="F53" s="181"/>
      <c r="G53" s="180">
        <f>E53*F53</f>
        <v>0</v>
      </c>
      <c r="H53" s="179" t="s">
        <v>129</v>
      </c>
      <c r="I53" s="191" t="s">
        <v>79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21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6"/>
      <c r="B54" s="167"/>
      <c r="C54" s="230" t="s">
        <v>1194</v>
      </c>
      <c r="D54" s="220"/>
      <c r="E54" s="222"/>
      <c r="F54" s="180"/>
      <c r="G54" s="180"/>
      <c r="H54" s="179"/>
      <c r="I54" s="191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/>
      <c r="B55" s="167"/>
      <c r="C55" s="230" t="s">
        <v>1205</v>
      </c>
      <c r="D55" s="220"/>
      <c r="E55" s="222">
        <v>46.8</v>
      </c>
      <c r="F55" s="180"/>
      <c r="G55" s="180"/>
      <c r="H55" s="179"/>
      <c r="I55" s="191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/>
      <c r="B56" s="164" t="s">
        <v>774</v>
      </c>
      <c r="C56" s="216"/>
      <c r="D56" s="187"/>
      <c r="E56" s="188"/>
      <c r="F56" s="189"/>
      <c r="G56" s="182"/>
      <c r="H56" s="179"/>
      <c r="I56" s="191"/>
      <c r="J56" s="158"/>
      <c r="K56" s="158">
        <v>1</v>
      </c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6">
        <v>9</v>
      </c>
      <c r="B57" s="167" t="s">
        <v>775</v>
      </c>
      <c r="C57" s="215" t="s">
        <v>776</v>
      </c>
      <c r="D57" s="170" t="s">
        <v>117</v>
      </c>
      <c r="E57" s="173">
        <v>46.8</v>
      </c>
      <c r="F57" s="181"/>
      <c r="G57" s="180">
        <f>E57*F57</f>
        <v>0</v>
      </c>
      <c r="H57" s="179" t="s">
        <v>129</v>
      </c>
      <c r="I57" s="191" t="s">
        <v>79</v>
      </c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>
        <v>21</v>
      </c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>
        <v>10</v>
      </c>
      <c r="B58" s="167" t="s">
        <v>777</v>
      </c>
      <c r="C58" s="215" t="s">
        <v>778</v>
      </c>
      <c r="D58" s="170" t="s">
        <v>117</v>
      </c>
      <c r="E58" s="173">
        <v>46.8</v>
      </c>
      <c r="F58" s="181"/>
      <c r="G58" s="180">
        <f>E58*F58</f>
        <v>0</v>
      </c>
      <c r="H58" s="179" t="s">
        <v>129</v>
      </c>
      <c r="I58" s="191" t="s">
        <v>79</v>
      </c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>
        <v>21</v>
      </c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>
        <v>11</v>
      </c>
      <c r="B59" s="167" t="s">
        <v>779</v>
      </c>
      <c r="C59" s="215" t="s">
        <v>780</v>
      </c>
      <c r="D59" s="170" t="s">
        <v>117</v>
      </c>
      <c r="E59" s="173">
        <v>46.8</v>
      </c>
      <c r="F59" s="181"/>
      <c r="G59" s="180">
        <f>E59*F59</f>
        <v>0</v>
      </c>
      <c r="H59" s="179" t="s">
        <v>129</v>
      </c>
      <c r="I59" s="191" t="s">
        <v>79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>
        <v>21</v>
      </c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/>
      <c r="B60" s="164" t="s">
        <v>781</v>
      </c>
      <c r="C60" s="216"/>
      <c r="D60" s="187"/>
      <c r="E60" s="188"/>
      <c r="F60" s="189"/>
      <c r="G60" s="182"/>
      <c r="H60" s="179"/>
      <c r="I60" s="191"/>
      <c r="J60" s="158"/>
      <c r="K60" s="158">
        <v>1</v>
      </c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6"/>
      <c r="B61" s="164" t="s">
        <v>782</v>
      </c>
      <c r="C61" s="216"/>
      <c r="D61" s="187"/>
      <c r="E61" s="188"/>
      <c r="F61" s="189"/>
      <c r="G61" s="182"/>
      <c r="H61" s="179"/>
      <c r="I61" s="191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>
        <v>12</v>
      </c>
      <c r="B62" s="167" t="s">
        <v>783</v>
      </c>
      <c r="C62" s="215" t="s">
        <v>784</v>
      </c>
      <c r="D62" s="170" t="s">
        <v>117</v>
      </c>
      <c r="E62" s="173">
        <v>93.6</v>
      </c>
      <c r="F62" s="181"/>
      <c r="G62" s="180">
        <f>E62*F62</f>
        <v>0</v>
      </c>
      <c r="H62" s="179" t="s">
        <v>129</v>
      </c>
      <c r="I62" s="191" t="s">
        <v>79</v>
      </c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>
        <v>21</v>
      </c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/>
      <c r="B63" s="167"/>
      <c r="C63" s="230" t="s">
        <v>1213</v>
      </c>
      <c r="D63" s="220"/>
      <c r="E63" s="222">
        <v>93.6</v>
      </c>
      <c r="F63" s="180"/>
      <c r="G63" s="180"/>
      <c r="H63" s="179"/>
      <c r="I63" s="191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6">
        <v>13</v>
      </c>
      <c r="B64" s="167" t="s">
        <v>804</v>
      </c>
      <c r="C64" s="215" t="s">
        <v>1214</v>
      </c>
      <c r="D64" s="170" t="s">
        <v>806</v>
      </c>
      <c r="E64" s="173">
        <v>2.34</v>
      </c>
      <c r="F64" s="181"/>
      <c r="G64" s="180">
        <f>E64*F64</f>
        <v>0</v>
      </c>
      <c r="H64" s="179" t="s">
        <v>807</v>
      </c>
      <c r="I64" s="191" t="s">
        <v>79</v>
      </c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>
        <v>21</v>
      </c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outlineLevel="1" x14ac:dyDescent="0.2">
      <c r="A65" s="186"/>
      <c r="B65" s="167"/>
      <c r="C65" s="230" t="s">
        <v>1215</v>
      </c>
      <c r="D65" s="220"/>
      <c r="E65" s="222">
        <v>2.34</v>
      </c>
      <c r="F65" s="180"/>
      <c r="G65" s="180"/>
      <c r="H65" s="179"/>
      <c r="I65" s="191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6">
        <v>14</v>
      </c>
      <c r="B66" s="167" t="s">
        <v>809</v>
      </c>
      <c r="C66" s="215" t="s">
        <v>1216</v>
      </c>
      <c r="D66" s="170" t="s">
        <v>137</v>
      </c>
      <c r="E66" s="173">
        <v>14.04</v>
      </c>
      <c r="F66" s="181"/>
      <c r="G66" s="180">
        <f>E66*F66</f>
        <v>0</v>
      </c>
      <c r="H66" s="179" t="s">
        <v>807</v>
      </c>
      <c r="I66" s="191" t="s">
        <v>79</v>
      </c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>
        <v>21</v>
      </c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/>
      <c r="B67" s="167"/>
      <c r="C67" s="230" t="s">
        <v>1217</v>
      </c>
      <c r="D67" s="220"/>
      <c r="E67" s="222">
        <v>14.04</v>
      </c>
      <c r="F67" s="180"/>
      <c r="G67" s="180"/>
      <c r="H67" s="179"/>
      <c r="I67" s="191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6">
        <v>15</v>
      </c>
      <c r="B68" s="167" t="s">
        <v>815</v>
      </c>
      <c r="C68" s="215" t="s">
        <v>1218</v>
      </c>
      <c r="D68" s="170" t="s">
        <v>817</v>
      </c>
      <c r="E68" s="173">
        <v>9.3600000000000003E-2</v>
      </c>
      <c r="F68" s="181"/>
      <c r="G68" s="180">
        <f>E68*F68</f>
        <v>0</v>
      </c>
      <c r="H68" s="179" t="s">
        <v>807</v>
      </c>
      <c r="I68" s="191" t="s">
        <v>79</v>
      </c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>
        <v>21</v>
      </c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6"/>
      <c r="B69" s="167"/>
      <c r="C69" s="230" t="s">
        <v>1219</v>
      </c>
      <c r="D69" s="220"/>
      <c r="E69" s="222">
        <v>9.3600000000000003E-2</v>
      </c>
      <c r="F69" s="180"/>
      <c r="G69" s="180"/>
      <c r="H69" s="179"/>
      <c r="I69" s="191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/>
      <c r="B70" s="164" t="s">
        <v>822</v>
      </c>
      <c r="C70" s="216"/>
      <c r="D70" s="187"/>
      <c r="E70" s="188"/>
      <c r="F70" s="189"/>
      <c r="G70" s="182"/>
      <c r="H70" s="179"/>
      <c r="I70" s="191"/>
      <c r="J70" s="158"/>
      <c r="K70" s="158">
        <v>1</v>
      </c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>
        <v>16</v>
      </c>
      <c r="B71" s="167" t="s">
        <v>823</v>
      </c>
      <c r="C71" s="215" t="s">
        <v>824</v>
      </c>
      <c r="D71" s="170" t="s">
        <v>248</v>
      </c>
      <c r="E71" s="173">
        <v>23.44923</v>
      </c>
      <c r="F71" s="181"/>
      <c r="G71" s="180">
        <f>E71*F71</f>
        <v>0</v>
      </c>
      <c r="H71" s="179" t="s">
        <v>129</v>
      </c>
      <c r="I71" s="191" t="s">
        <v>79</v>
      </c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>
        <v>21</v>
      </c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/>
      <c r="B72" s="167"/>
      <c r="C72" s="230" t="s">
        <v>560</v>
      </c>
      <c r="D72" s="220"/>
      <c r="E72" s="222"/>
      <c r="F72" s="180"/>
      <c r="G72" s="180"/>
      <c r="H72" s="179"/>
      <c r="I72" s="191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6"/>
      <c r="B73" s="167"/>
      <c r="C73" s="230" t="s">
        <v>1220</v>
      </c>
      <c r="D73" s="220"/>
      <c r="E73" s="222"/>
      <c r="F73" s="180"/>
      <c r="G73" s="180"/>
      <c r="H73" s="179"/>
      <c r="I73" s="191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/>
      <c r="B74" s="167"/>
      <c r="C74" s="230" t="s">
        <v>1221</v>
      </c>
      <c r="D74" s="220"/>
      <c r="E74" s="222">
        <v>23.449200000000001</v>
      </c>
      <c r="F74" s="180"/>
      <c r="G74" s="180"/>
      <c r="H74" s="179"/>
      <c r="I74" s="191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x14ac:dyDescent="0.2">
      <c r="A75" s="185" t="s">
        <v>71</v>
      </c>
      <c r="B75" s="166" t="s">
        <v>666</v>
      </c>
      <c r="C75" s="213" t="s">
        <v>667</v>
      </c>
      <c r="D75" s="168"/>
      <c r="E75" s="171"/>
      <c r="F75" s="183">
        <f>SUM(G76:G144)</f>
        <v>0</v>
      </c>
      <c r="G75" s="184"/>
      <c r="H75" s="176"/>
      <c r="I75" s="190"/>
    </row>
    <row r="76" spans="1:60" outlineLevel="1" x14ac:dyDescent="0.2">
      <c r="A76" s="186"/>
      <c r="B76" s="163" t="s">
        <v>668</v>
      </c>
      <c r="C76" s="214"/>
      <c r="D76" s="169"/>
      <c r="E76" s="172"/>
      <c r="F76" s="177"/>
      <c r="G76" s="178"/>
      <c r="H76" s="179"/>
      <c r="I76" s="191"/>
      <c r="J76" s="158"/>
      <c r="K76" s="158">
        <v>1</v>
      </c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86"/>
      <c r="B77" s="164" t="s">
        <v>669</v>
      </c>
      <c r="C77" s="216"/>
      <c r="D77" s="187"/>
      <c r="E77" s="188"/>
      <c r="F77" s="189"/>
      <c r="G77" s="182"/>
      <c r="H77" s="179"/>
      <c r="I77" s="191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86">
        <v>17</v>
      </c>
      <c r="B78" s="167" t="s">
        <v>838</v>
      </c>
      <c r="C78" s="215" t="s">
        <v>1222</v>
      </c>
      <c r="D78" s="170" t="s">
        <v>117</v>
      </c>
      <c r="E78" s="173">
        <v>380.01</v>
      </c>
      <c r="F78" s="181"/>
      <c r="G78" s="180">
        <f>E78*F78</f>
        <v>0</v>
      </c>
      <c r="H78" s="179" t="s">
        <v>672</v>
      </c>
      <c r="I78" s="191" t="s">
        <v>79</v>
      </c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>
        <v>21</v>
      </c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/>
      <c r="B79" s="167"/>
      <c r="C79" s="230" t="s">
        <v>1194</v>
      </c>
      <c r="D79" s="220"/>
      <c r="E79" s="222"/>
      <c r="F79" s="180"/>
      <c r="G79" s="180"/>
      <c r="H79" s="179"/>
      <c r="I79" s="191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6"/>
      <c r="B80" s="167"/>
      <c r="C80" s="230" t="s">
        <v>1223</v>
      </c>
      <c r="D80" s="220"/>
      <c r="E80" s="222">
        <v>380.01</v>
      </c>
      <c r="F80" s="180"/>
      <c r="G80" s="180"/>
      <c r="H80" s="179"/>
      <c r="I80" s="191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/>
      <c r="B81" s="164" t="s">
        <v>677</v>
      </c>
      <c r="C81" s="216"/>
      <c r="D81" s="187"/>
      <c r="E81" s="188"/>
      <c r="F81" s="189"/>
      <c r="G81" s="182"/>
      <c r="H81" s="179"/>
      <c r="I81" s="191"/>
      <c r="J81" s="158"/>
      <c r="K81" s="158">
        <v>1</v>
      </c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>
        <v>18</v>
      </c>
      <c r="B82" s="167" t="s">
        <v>1158</v>
      </c>
      <c r="C82" s="215" t="s">
        <v>686</v>
      </c>
      <c r="D82" s="170" t="s">
        <v>117</v>
      </c>
      <c r="E82" s="173">
        <v>380.01</v>
      </c>
      <c r="F82" s="181"/>
      <c r="G82" s="180">
        <f>E82*F82</f>
        <v>0</v>
      </c>
      <c r="H82" s="179" t="s">
        <v>672</v>
      </c>
      <c r="I82" s="191" t="s">
        <v>79</v>
      </c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>
        <v>21</v>
      </c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6"/>
      <c r="B83" s="167"/>
      <c r="C83" s="230" t="s">
        <v>1194</v>
      </c>
      <c r="D83" s="220"/>
      <c r="E83" s="222"/>
      <c r="F83" s="180"/>
      <c r="G83" s="180"/>
      <c r="H83" s="179"/>
      <c r="I83" s="191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6"/>
      <c r="B84" s="167"/>
      <c r="C84" s="230" t="s">
        <v>1223</v>
      </c>
      <c r="D84" s="220"/>
      <c r="E84" s="222">
        <v>380.01</v>
      </c>
      <c r="F84" s="180"/>
      <c r="G84" s="180"/>
      <c r="H84" s="179"/>
      <c r="I84" s="191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6">
        <v>19</v>
      </c>
      <c r="B85" s="167" t="s">
        <v>678</v>
      </c>
      <c r="C85" s="215" t="s">
        <v>1224</v>
      </c>
      <c r="D85" s="170" t="s">
        <v>117</v>
      </c>
      <c r="E85" s="173">
        <v>109.42</v>
      </c>
      <c r="F85" s="181"/>
      <c r="G85" s="180">
        <f>E85*F85</f>
        <v>0</v>
      </c>
      <c r="H85" s="179" t="s">
        <v>672</v>
      </c>
      <c r="I85" s="191" t="s">
        <v>79</v>
      </c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>
        <v>21</v>
      </c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86"/>
      <c r="B86" s="167"/>
      <c r="C86" s="230" t="s">
        <v>1194</v>
      </c>
      <c r="D86" s="220"/>
      <c r="E86" s="222"/>
      <c r="F86" s="180"/>
      <c r="G86" s="180"/>
      <c r="H86" s="179"/>
      <c r="I86" s="191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outlineLevel="1" x14ac:dyDescent="0.2">
      <c r="A87" s="186"/>
      <c r="B87" s="167"/>
      <c r="C87" s="230" t="s">
        <v>1207</v>
      </c>
      <c r="D87" s="220"/>
      <c r="E87" s="222">
        <v>20.399999999999999</v>
      </c>
      <c r="F87" s="180"/>
      <c r="G87" s="180"/>
      <c r="H87" s="179"/>
      <c r="I87" s="191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</row>
    <row r="88" spans="1:60" outlineLevel="1" x14ac:dyDescent="0.2">
      <c r="A88" s="186"/>
      <c r="B88" s="167"/>
      <c r="C88" s="230" t="s">
        <v>1208</v>
      </c>
      <c r="D88" s="220"/>
      <c r="E88" s="222">
        <v>3.78</v>
      </c>
      <c r="F88" s="180"/>
      <c r="G88" s="180"/>
      <c r="H88" s="179"/>
      <c r="I88" s="191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86"/>
      <c r="B89" s="167"/>
      <c r="C89" s="230" t="s">
        <v>1209</v>
      </c>
      <c r="D89" s="220"/>
      <c r="E89" s="222">
        <v>15.96</v>
      </c>
      <c r="F89" s="180"/>
      <c r="G89" s="180"/>
      <c r="H89" s="179"/>
      <c r="I89" s="191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</row>
    <row r="90" spans="1:60" outlineLevel="1" x14ac:dyDescent="0.2">
      <c r="A90" s="186"/>
      <c r="B90" s="167"/>
      <c r="C90" s="230" t="s">
        <v>1210</v>
      </c>
      <c r="D90" s="220"/>
      <c r="E90" s="222">
        <v>8.48</v>
      </c>
      <c r="F90" s="180"/>
      <c r="G90" s="180"/>
      <c r="H90" s="179"/>
      <c r="I90" s="191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</row>
    <row r="91" spans="1:60" outlineLevel="1" x14ac:dyDescent="0.2">
      <c r="A91" s="186"/>
      <c r="B91" s="167"/>
      <c r="C91" s="230" t="s">
        <v>1211</v>
      </c>
      <c r="D91" s="220"/>
      <c r="E91" s="222">
        <v>60.8</v>
      </c>
      <c r="F91" s="180"/>
      <c r="G91" s="180"/>
      <c r="H91" s="179"/>
      <c r="I91" s="191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86"/>
      <c r="B92" s="167"/>
      <c r="C92" s="231" t="s">
        <v>142</v>
      </c>
      <c r="D92" s="221"/>
      <c r="E92" s="223">
        <v>109.42</v>
      </c>
      <c r="F92" s="180"/>
      <c r="G92" s="180"/>
      <c r="H92" s="179"/>
      <c r="I92" s="191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outlineLevel="1" x14ac:dyDescent="0.2">
      <c r="A93" s="186"/>
      <c r="B93" s="164" t="s">
        <v>683</v>
      </c>
      <c r="C93" s="216"/>
      <c r="D93" s="187"/>
      <c r="E93" s="188"/>
      <c r="F93" s="189"/>
      <c r="G93" s="182"/>
      <c r="H93" s="179"/>
      <c r="I93" s="191"/>
      <c r="J93" s="158"/>
      <c r="K93" s="158">
        <v>1</v>
      </c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86"/>
      <c r="B94" s="164" t="s">
        <v>684</v>
      </c>
      <c r="C94" s="216"/>
      <c r="D94" s="187"/>
      <c r="E94" s="188"/>
      <c r="F94" s="189"/>
      <c r="G94" s="182"/>
      <c r="H94" s="179"/>
      <c r="I94" s="191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86">
        <v>20</v>
      </c>
      <c r="B95" s="167" t="s">
        <v>685</v>
      </c>
      <c r="C95" s="215" t="s">
        <v>1160</v>
      </c>
      <c r="D95" s="170" t="s">
        <v>117</v>
      </c>
      <c r="E95" s="173">
        <v>380.1</v>
      </c>
      <c r="F95" s="181"/>
      <c r="G95" s="180">
        <f>E95*F95</f>
        <v>0</v>
      </c>
      <c r="H95" s="179" t="s">
        <v>672</v>
      </c>
      <c r="I95" s="191" t="s">
        <v>79</v>
      </c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>
        <v>21</v>
      </c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</row>
    <row r="96" spans="1:60" outlineLevel="1" x14ac:dyDescent="0.2">
      <c r="A96" s="186"/>
      <c r="B96" s="164" t="s">
        <v>844</v>
      </c>
      <c r="C96" s="216"/>
      <c r="D96" s="187"/>
      <c r="E96" s="188"/>
      <c r="F96" s="189"/>
      <c r="G96" s="182"/>
      <c r="H96" s="179"/>
      <c r="I96" s="191"/>
      <c r="J96" s="158"/>
      <c r="K96" s="158">
        <v>1</v>
      </c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86"/>
      <c r="B97" s="164" t="s">
        <v>684</v>
      </c>
      <c r="C97" s="216"/>
      <c r="D97" s="187"/>
      <c r="E97" s="188"/>
      <c r="F97" s="189"/>
      <c r="G97" s="182"/>
      <c r="H97" s="179"/>
      <c r="I97" s="191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outlineLevel="1" x14ac:dyDescent="0.2">
      <c r="A98" s="186">
        <v>21</v>
      </c>
      <c r="B98" s="167" t="s">
        <v>845</v>
      </c>
      <c r="C98" s="215" t="s">
        <v>1225</v>
      </c>
      <c r="D98" s="170" t="s">
        <v>117</v>
      </c>
      <c r="E98" s="173">
        <v>46.8</v>
      </c>
      <c r="F98" s="181"/>
      <c r="G98" s="180">
        <f>E98*F98</f>
        <v>0</v>
      </c>
      <c r="H98" s="179" t="s">
        <v>672</v>
      </c>
      <c r="I98" s="191" t="s">
        <v>79</v>
      </c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>
        <v>21</v>
      </c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</row>
    <row r="99" spans="1:60" outlineLevel="1" x14ac:dyDescent="0.2">
      <c r="A99" s="186"/>
      <c r="B99" s="167"/>
      <c r="C99" s="230" t="s">
        <v>1226</v>
      </c>
      <c r="D99" s="220"/>
      <c r="E99" s="222">
        <v>46.8</v>
      </c>
      <c r="F99" s="180"/>
      <c r="G99" s="180"/>
      <c r="H99" s="179"/>
      <c r="I99" s="191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</row>
    <row r="100" spans="1:60" outlineLevel="1" x14ac:dyDescent="0.2">
      <c r="A100" s="186">
        <v>22</v>
      </c>
      <c r="B100" s="167" t="s">
        <v>850</v>
      </c>
      <c r="C100" s="215" t="s">
        <v>1227</v>
      </c>
      <c r="D100" s="170" t="s">
        <v>117</v>
      </c>
      <c r="E100" s="173">
        <v>46.8</v>
      </c>
      <c r="F100" s="181"/>
      <c r="G100" s="180">
        <f>E100*F100</f>
        <v>0</v>
      </c>
      <c r="H100" s="179" t="s">
        <v>672</v>
      </c>
      <c r="I100" s="191" t="s">
        <v>79</v>
      </c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>
        <v>21</v>
      </c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outlineLevel="1" x14ac:dyDescent="0.2">
      <c r="A101" s="186"/>
      <c r="B101" s="167"/>
      <c r="C101" s="230" t="s">
        <v>1226</v>
      </c>
      <c r="D101" s="220"/>
      <c r="E101" s="222">
        <v>46.8</v>
      </c>
      <c r="F101" s="180"/>
      <c r="G101" s="180"/>
      <c r="H101" s="179"/>
      <c r="I101" s="191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</row>
    <row r="102" spans="1:60" outlineLevel="1" x14ac:dyDescent="0.2">
      <c r="A102" s="186"/>
      <c r="B102" s="164" t="s">
        <v>851</v>
      </c>
      <c r="C102" s="216"/>
      <c r="D102" s="187"/>
      <c r="E102" s="188"/>
      <c r="F102" s="189"/>
      <c r="G102" s="182"/>
      <c r="H102" s="179"/>
      <c r="I102" s="191"/>
      <c r="J102" s="158"/>
      <c r="K102" s="158">
        <v>1</v>
      </c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</row>
    <row r="103" spans="1:60" outlineLevel="1" x14ac:dyDescent="0.2">
      <c r="A103" s="186"/>
      <c r="B103" s="164" t="s">
        <v>684</v>
      </c>
      <c r="C103" s="216"/>
      <c r="D103" s="187"/>
      <c r="E103" s="188"/>
      <c r="F103" s="189"/>
      <c r="G103" s="182"/>
      <c r="H103" s="179"/>
      <c r="I103" s="191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0" outlineLevel="1" x14ac:dyDescent="0.2">
      <c r="A104" s="186">
        <v>23</v>
      </c>
      <c r="B104" s="167" t="s">
        <v>852</v>
      </c>
      <c r="C104" s="215" t="s">
        <v>1228</v>
      </c>
      <c r="D104" s="170" t="s">
        <v>117</v>
      </c>
      <c r="E104" s="173">
        <v>78</v>
      </c>
      <c r="F104" s="181"/>
      <c r="G104" s="180">
        <f>E104*F104</f>
        <v>0</v>
      </c>
      <c r="H104" s="179" t="s">
        <v>672</v>
      </c>
      <c r="I104" s="191" t="s">
        <v>79</v>
      </c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>
        <v>21</v>
      </c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0" outlineLevel="1" x14ac:dyDescent="0.2">
      <c r="A105" s="186"/>
      <c r="B105" s="167"/>
      <c r="C105" s="230" t="s">
        <v>1229</v>
      </c>
      <c r="D105" s="220"/>
      <c r="E105" s="222">
        <v>78</v>
      </c>
      <c r="F105" s="180"/>
      <c r="G105" s="180"/>
      <c r="H105" s="179"/>
      <c r="I105" s="191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</row>
    <row r="106" spans="1:60" outlineLevel="1" x14ac:dyDescent="0.2">
      <c r="A106" s="186"/>
      <c r="B106" s="164" t="s">
        <v>687</v>
      </c>
      <c r="C106" s="216"/>
      <c r="D106" s="187"/>
      <c r="E106" s="188"/>
      <c r="F106" s="189"/>
      <c r="G106" s="182"/>
      <c r="H106" s="179"/>
      <c r="I106" s="191"/>
      <c r="J106" s="158"/>
      <c r="K106" s="158">
        <v>1</v>
      </c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  <row r="107" spans="1:60" outlineLevel="1" x14ac:dyDescent="0.2">
      <c r="A107" s="186"/>
      <c r="B107" s="164" t="s">
        <v>688</v>
      </c>
      <c r="C107" s="216"/>
      <c r="D107" s="187"/>
      <c r="E107" s="188"/>
      <c r="F107" s="189"/>
      <c r="G107" s="182"/>
      <c r="H107" s="179"/>
      <c r="I107" s="191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0" outlineLevel="1" x14ac:dyDescent="0.2">
      <c r="A108" s="186">
        <v>24</v>
      </c>
      <c r="B108" s="167" t="s">
        <v>862</v>
      </c>
      <c r="C108" s="215" t="s">
        <v>1230</v>
      </c>
      <c r="D108" s="170" t="s">
        <v>117</v>
      </c>
      <c r="E108" s="173">
        <v>109.42</v>
      </c>
      <c r="F108" s="181"/>
      <c r="G108" s="180">
        <f>E108*F108</f>
        <v>0</v>
      </c>
      <c r="H108" s="179" t="s">
        <v>672</v>
      </c>
      <c r="I108" s="191" t="s">
        <v>79</v>
      </c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>
        <v>21</v>
      </c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0" outlineLevel="1" x14ac:dyDescent="0.2">
      <c r="A109" s="186"/>
      <c r="B109" s="167"/>
      <c r="C109" s="230" t="s">
        <v>1194</v>
      </c>
      <c r="D109" s="220"/>
      <c r="E109" s="222"/>
      <c r="F109" s="180"/>
      <c r="G109" s="180"/>
      <c r="H109" s="179"/>
      <c r="I109" s="191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60" outlineLevel="1" x14ac:dyDescent="0.2">
      <c r="A110" s="186"/>
      <c r="B110" s="167"/>
      <c r="C110" s="230" t="s">
        <v>1207</v>
      </c>
      <c r="D110" s="220"/>
      <c r="E110" s="222">
        <v>20.399999999999999</v>
      </c>
      <c r="F110" s="180"/>
      <c r="G110" s="180"/>
      <c r="H110" s="179"/>
      <c r="I110" s="191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60" outlineLevel="1" x14ac:dyDescent="0.2">
      <c r="A111" s="186"/>
      <c r="B111" s="167"/>
      <c r="C111" s="230" t="s">
        <v>1208</v>
      </c>
      <c r="D111" s="220"/>
      <c r="E111" s="222">
        <v>3.78</v>
      </c>
      <c r="F111" s="180"/>
      <c r="G111" s="180"/>
      <c r="H111" s="179"/>
      <c r="I111" s="191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</row>
    <row r="112" spans="1:60" outlineLevel="1" x14ac:dyDescent="0.2">
      <c r="A112" s="186"/>
      <c r="B112" s="167"/>
      <c r="C112" s="230" t="s">
        <v>1209</v>
      </c>
      <c r="D112" s="220"/>
      <c r="E112" s="222">
        <v>15.96</v>
      </c>
      <c r="F112" s="180"/>
      <c r="G112" s="180"/>
      <c r="H112" s="179"/>
      <c r="I112" s="191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</row>
    <row r="113" spans="1:60" outlineLevel="1" x14ac:dyDescent="0.2">
      <c r="A113" s="186"/>
      <c r="B113" s="167"/>
      <c r="C113" s="230" t="s">
        <v>1210</v>
      </c>
      <c r="D113" s="220"/>
      <c r="E113" s="222">
        <v>8.48</v>
      </c>
      <c r="F113" s="180"/>
      <c r="G113" s="180"/>
      <c r="H113" s="179"/>
      <c r="I113" s="191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</row>
    <row r="114" spans="1:60" outlineLevel="1" x14ac:dyDescent="0.2">
      <c r="A114" s="186"/>
      <c r="B114" s="167"/>
      <c r="C114" s="230" t="s">
        <v>1211</v>
      </c>
      <c r="D114" s="220"/>
      <c r="E114" s="222">
        <v>60.8</v>
      </c>
      <c r="F114" s="180"/>
      <c r="G114" s="180"/>
      <c r="H114" s="179"/>
      <c r="I114" s="191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</row>
    <row r="115" spans="1:60" outlineLevel="1" x14ac:dyDescent="0.2">
      <c r="A115" s="186"/>
      <c r="B115" s="167"/>
      <c r="C115" s="231" t="s">
        <v>142</v>
      </c>
      <c r="D115" s="221"/>
      <c r="E115" s="223">
        <v>109.42</v>
      </c>
      <c r="F115" s="180"/>
      <c r="G115" s="180"/>
      <c r="H115" s="179"/>
      <c r="I115" s="191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</row>
    <row r="116" spans="1:60" outlineLevel="1" x14ac:dyDescent="0.2">
      <c r="A116" s="186">
        <v>25</v>
      </c>
      <c r="B116" s="167" t="s">
        <v>700</v>
      </c>
      <c r="C116" s="215" t="s">
        <v>701</v>
      </c>
      <c r="D116" s="170" t="s">
        <v>117</v>
      </c>
      <c r="E116" s="173">
        <v>380.01</v>
      </c>
      <c r="F116" s="181"/>
      <c r="G116" s="180">
        <f>E116*F116</f>
        <v>0</v>
      </c>
      <c r="H116" s="179"/>
      <c r="I116" s="191" t="s">
        <v>245</v>
      </c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>
        <v>21</v>
      </c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</row>
    <row r="117" spans="1:60" outlineLevel="1" x14ac:dyDescent="0.2">
      <c r="A117" s="186"/>
      <c r="B117" s="167"/>
      <c r="C117" s="230" t="s">
        <v>1194</v>
      </c>
      <c r="D117" s="220"/>
      <c r="E117" s="222"/>
      <c r="F117" s="180"/>
      <c r="G117" s="180"/>
      <c r="H117" s="179"/>
      <c r="I117" s="191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</row>
    <row r="118" spans="1:60" outlineLevel="1" x14ac:dyDescent="0.2">
      <c r="A118" s="186"/>
      <c r="B118" s="167"/>
      <c r="C118" s="230" t="s">
        <v>1223</v>
      </c>
      <c r="D118" s="220"/>
      <c r="E118" s="222">
        <v>380.01</v>
      </c>
      <c r="F118" s="180"/>
      <c r="G118" s="180"/>
      <c r="H118" s="179"/>
      <c r="I118" s="191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</row>
    <row r="119" spans="1:60" outlineLevel="1" x14ac:dyDescent="0.2">
      <c r="A119" s="186">
        <v>26</v>
      </c>
      <c r="B119" s="167" t="s">
        <v>702</v>
      </c>
      <c r="C119" s="215" t="s">
        <v>703</v>
      </c>
      <c r="D119" s="170" t="s">
        <v>486</v>
      </c>
      <c r="E119" s="173">
        <v>46.8</v>
      </c>
      <c r="F119" s="181"/>
      <c r="G119" s="180">
        <f>E119*F119</f>
        <v>0</v>
      </c>
      <c r="H119" s="179"/>
      <c r="I119" s="191" t="s">
        <v>245</v>
      </c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>
        <v>21</v>
      </c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</row>
    <row r="120" spans="1:60" outlineLevel="1" x14ac:dyDescent="0.2">
      <c r="A120" s="186"/>
      <c r="B120" s="167"/>
      <c r="C120" s="230" t="s">
        <v>1194</v>
      </c>
      <c r="D120" s="220"/>
      <c r="E120" s="222"/>
      <c r="F120" s="180"/>
      <c r="G120" s="180"/>
      <c r="H120" s="179"/>
      <c r="I120" s="191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</row>
    <row r="121" spans="1:60" outlineLevel="1" x14ac:dyDescent="0.2">
      <c r="A121" s="186"/>
      <c r="B121" s="167"/>
      <c r="C121" s="230" t="s">
        <v>1205</v>
      </c>
      <c r="D121" s="220"/>
      <c r="E121" s="222">
        <v>46.8</v>
      </c>
      <c r="F121" s="180"/>
      <c r="G121" s="180"/>
      <c r="H121" s="179"/>
      <c r="I121" s="191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</row>
    <row r="122" spans="1:60" outlineLevel="1" x14ac:dyDescent="0.2">
      <c r="A122" s="186"/>
      <c r="B122" s="167"/>
      <c r="C122" s="231" t="s">
        <v>142</v>
      </c>
      <c r="D122" s="221"/>
      <c r="E122" s="223">
        <v>46.8</v>
      </c>
      <c r="F122" s="180"/>
      <c r="G122" s="180"/>
      <c r="H122" s="179"/>
      <c r="I122" s="191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</row>
    <row r="123" spans="1:60" outlineLevel="1" x14ac:dyDescent="0.2">
      <c r="A123" s="186">
        <v>27</v>
      </c>
      <c r="B123" s="167" t="s">
        <v>867</v>
      </c>
      <c r="C123" s="215" t="s">
        <v>868</v>
      </c>
      <c r="D123" s="170" t="s">
        <v>137</v>
      </c>
      <c r="E123" s="173">
        <v>11.7</v>
      </c>
      <c r="F123" s="181"/>
      <c r="G123" s="180">
        <f>E123*F123</f>
        <v>0</v>
      </c>
      <c r="H123" s="179"/>
      <c r="I123" s="191" t="s">
        <v>245</v>
      </c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>
        <v>21</v>
      </c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</row>
    <row r="124" spans="1:60" outlineLevel="1" x14ac:dyDescent="0.2">
      <c r="A124" s="186"/>
      <c r="B124" s="167"/>
      <c r="C124" s="230" t="s">
        <v>1194</v>
      </c>
      <c r="D124" s="220"/>
      <c r="E124" s="222"/>
      <c r="F124" s="180"/>
      <c r="G124" s="180"/>
      <c r="H124" s="179"/>
      <c r="I124" s="191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</row>
    <row r="125" spans="1:60" outlineLevel="1" x14ac:dyDescent="0.2">
      <c r="A125" s="186"/>
      <c r="B125" s="167"/>
      <c r="C125" s="230" t="s">
        <v>1231</v>
      </c>
      <c r="D125" s="220"/>
      <c r="E125" s="222">
        <v>11.7</v>
      </c>
      <c r="F125" s="180"/>
      <c r="G125" s="180"/>
      <c r="H125" s="179"/>
      <c r="I125" s="191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</row>
    <row r="126" spans="1:60" outlineLevel="1" x14ac:dyDescent="0.2">
      <c r="A126" s="186"/>
      <c r="B126" s="167"/>
      <c r="C126" s="231" t="s">
        <v>142</v>
      </c>
      <c r="D126" s="221"/>
      <c r="E126" s="223">
        <v>11.7</v>
      </c>
      <c r="F126" s="180"/>
      <c r="G126" s="180"/>
      <c r="H126" s="179"/>
      <c r="I126" s="191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</row>
    <row r="127" spans="1:60" outlineLevel="1" x14ac:dyDescent="0.2">
      <c r="A127" s="186">
        <v>28</v>
      </c>
      <c r="B127" s="167" t="s">
        <v>809</v>
      </c>
      <c r="C127" s="215" t="s">
        <v>1216</v>
      </c>
      <c r="D127" s="170" t="s">
        <v>137</v>
      </c>
      <c r="E127" s="173">
        <v>7.8</v>
      </c>
      <c r="F127" s="181"/>
      <c r="G127" s="180">
        <f>E127*F127</f>
        <v>0</v>
      </c>
      <c r="H127" s="179" t="s">
        <v>807</v>
      </c>
      <c r="I127" s="191" t="s">
        <v>79</v>
      </c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>
        <v>21</v>
      </c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</row>
    <row r="128" spans="1:60" outlineLevel="1" x14ac:dyDescent="0.2">
      <c r="A128" s="186"/>
      <c r="B128" s="167"/>
      <c r="C128" s="230" t="s">
        <v>1232</v>
      </c>
      <c r="D128" s="220"/>
      <c r="E128" s="222">
        <v>7.8</v>
      </c>
      <c r="F128" s="180"/>
      <c r="G128" s="180"/>
      <c r="H128" s="179"/>
      <c r="I128" s="191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</row>
    <row r="129" spans="1:60" outlineLevel="1" x14ac:dyDescent="0.2">
      <c r="A129" s="186">
        <v>29</v>
      </c>
      <c r="B129" s="167" t="s">
        <v>876</v>
      </c>
      <c r="C129" s="215" t="s">
        <v>1233</v>
      </c>
      <c r="D129" s="170" t="s">
        <v>253</v>
      </c>
      <c r="E129" s="173">
        <v>41.007750000000001</v>
      </c>
      <c r="F129" s="181"/>
      <c r="G129" s="180">
        <f>E129*F129</f>
        <v>0</v>
      </c>
      <c r="H129" s="179" t="s">
        <v>807</v>
      </c>
      <c r="I129" s="191" t="s">
        <v>79</v>
      </c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>
        <v>21</v>
      </c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</row>
    <row r="130" spans="1:60" outlineLevel="1" x14ac:dyDescent="0.2">
      <c r="A130" s="186"/>
      <c r="B130" s="167"/>
      <c r="C130" s="230" t="s">
        <v>1194</v>
      </c>
      <c r="D130" s="220"/>
      <c r="E130" s="222"/>
      <c r="F130" s="180"/>
      <c r="G130" s="180"/>
      <c r="H130" s="179"/>
      <c r="I130" s="191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</row>
    <row r="131" spans="1:60" outlineLevel="1" x14ac:dyDescent="0.2">
      <c r="A131" s="186"/>
      <c r="B131" s="167"/>
      <c r="C131" s="230" t="s">
        <v>1234</v>
      </c>
      <c r="D131" s="220"/>
      <c r="E131" s="222">
        <v>5.3550000000000004</v>
      </c>
      <c r="F131" s="180"/>
      <c r="G131" s="180"/>
      <c r="H131" s="179"/>
      <c r="I131" s="191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</row>
    <row r="132" spans="1:60" outlineLevel="1" x14ac:dyDescent="0.2">
      <c r="A132" s="186"/>
      <c r="B132" s="167"/>
      <c r="C132" s="230" t="s">
        <v>1235</v>
      </c>
      <c r="D132" s="220"/>
      <c r="E132" s="222">
        <v>0.99229999999999996</v>
      </c>
      <c r="F132" s="180"/>
      <c r="G132" s="180"/>
      <c r="H132" s="179"/>
      <c r="I132" s="191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</row>
    <row r="133" spans="1:60" outlineLevel="1" x14ac:dyDescent="0.2">
      <c r="A133" s="186"/>
      <c r="B133" s="167"/>
      <c r="C133" s="230" t="s">
        <v>1236</v>
      </c>
      <c r="D133" s="220"/>
      <c r="E133" s="222">
        <v>4.1894999999999998</v>
      </c>
      <c r="F133" s="180"/>
      <c r="G133" s="180"/>
      <c r="H133" s="179"/>
      <c r="I133" s="191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</row>
    <row r="134" spans="1:60" outlineLevel="1" x14ac:dyDescent="0.2">
      <c r="A134" s="186"/>
      <c r="B134" s="167"/>
      <c r="C134" s="230" t="s">
        <v>1237</v>
      </c>
      <c r="D134" s="220"/>
      <c r="E134" s="222">
        <v>2.226</v>
      </c>
      <c r="F134" s="180"/>
      <c r="G134" s="180"/>
      <c r="H134" s="179"/>
      <c r="I134" s="191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</row>
    <row r="135" spans="1:60" outlineLevel="1" x14ac:dyDescent="0.2">
      <c r="A135" s="186"/>
      <c r="B135" s="167"/>
      <c r="C135" s="230" t="s">
        <v>1238</v>
      </c>
      <c r="D135" s="220"/>
      <c r="E135" s="222">
        <v>15.96</v>
      </c>
      <c r="F135" s="180"/>
      <c r="G135" s="180"/>
      <c r="H135" s="179"/>
      <c r="I135" s="191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</row>
    <row r="136" spans="1:60" outlineLevel="1" x14ac:dyDescent="0.2">
      <c r="A136" s="186"/>
      <c r="B136" s="167"/>
      <c r="C136" s="231" t="s">
        <v>142</v>
      </c>
      <c r="D136" s="221"/>
      <c r="E136" s="223">
        <v>28.722799999999999</v>
      </c>
      <c r="F136" s="180"/>
      <c r="G136" s="180"/>
      <c r="H136" s="179"/>
      <c r="I136" s="191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</row>
    <row r="137" spans="1:60" outlineLevel="1" x14ac:dyDescent="0.2">
      <c r="A137" s="186"/>
      <c r="B137" s="167"/>
      <c r="C137" s="230" t="s">
        <v>1194</v>
      </c>
      <c r="D137" s="220"/>
      <c r="E137" s="222"/>
      <c r="F137" s="180"/>
      <c r="G137" s="180"/>
      <c r="H137" s="179"/>
      <c r="I137" s="191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</row>
    <row r="138" spans="1:60" outlineLevel="1" x14ac:dyDescent="0.2">
      <c r="A138" s="186"/>
      <c r="B138" s="167"/>
      <c r="C138" s="230" t="s">
        <v>1239</v>
      </c>
      <c r="D138" s="220"/>
      <c r="E138" s="222">
        <v>12.285</v>
      </c>
      <c r="F138" s="180"/>
      <c r="G138" s="180"/>
      <c r="H138" s="179"/>
      <c r="I138" s="191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</row>
    <row r="139" spans="1:60" outlineLevel="1" x14ac:dyDescent="0.2">
      <c r="A139" s="186"/>
      <c r="B139" s="167"/>
      <c r="C139" s="231" t="s">
        <v>142</v>
      </c>
      <c r="D139" s="221"/>
      <c r="E139" s="223">
        <v>12.285</v>
      </c>
      <c r="F139" s="180"/>
      <c r="G139" s="180"/>
      <c r="H139" s="179"/>
      <c r="I139" s="191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</row>
    <row r="140" spans="1:60" outlineLevel="1" x14ac:dyDescent="0.2">
      <c r="A140" s="186"/>
      <c r="B140" s="164" t="s">
        <v>711</v>
      </c>
      <c r="C140" s="216"/>
      <c r="D140" s="187"/>
      <c r="E140" s="188"/>
      <c r="F140" s="189"/>
      <c r="G140" s="182"/>
      <c r="H140" s="179"/>
      <c r="I140" s="191"/>
      <c r="J140" s="158"/>
      <c r="K140" s="158">
        <v>1</v>
      </c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</row>
    <row r="141" spans="1:60" outlineLevel="1" x14ac:dyDescent="0.2">
      <c r="A141" s="186">
        <v>30</v>
      </c>
      <c r="B141" s="167" t="s">
        <v>712</v>
      </c>
      <c r="C141" s="215" t="s">
        <v>713</v>
      </c>
      <c r="D141" s="170" t="s">
        <v>248</v>
      </c>
      <c r="E141" s="173">
        <v>467.55115000000001</v>
      </c>
      <c r="F141" s="181"/>
      <c r="G141" s="180">
        <f>E141*F141</f>
        <v>0</v>
      </c>
      <c r="H141" s="179" t="s">
        <v>129</v>
      </c>
      <c r="I141" s="191" t="s">
        <v>79</v>
      </c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>
        <v>21</v>
      </c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</row>
    <row r="142" spans="1:60" outlineLevel="1" x14ac:dyDescent="0.2">
      <c r="A142" s="186"/>
      <c r="B142" s="167"/>
      <c r="C142" s="230" t="s">
        <v>560</v>
      </c>
      <c r="D142" s="220"/>
      <c r="E142" s="222"/>
      <c r="F142" s="180"/>
      <c r="G142" s="180"/>
      <c r="H142" s="179"/>
      <c r="I142" s="191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</row>
    <row r="143" spans="1:60" outlineLevel="1" x14ac:dyDescent="0.2">
      <c r="A143" s="186"/>
      <c r="B143" s="167"/>
      <c r="C143" s="230" t="s">
        <v>1240</v>
      </c>
      <c r="D143" s="220"/>
      <c r="E143" s="222"/>
      <c r="F143" s="180"/>
      <c r="G143" s="180"/>
      <c r="H143" s="179"/>
      <c r="I143" s="191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</row>
    <row r="144" spans="1:60" ht="13.5" outlineLevel="1" thickBot="1" x14ac:dyDescent="0.25">
      <c r="A144" s="201"/>
      <c r="B144" s="202"/>
      <c r="C144" s="232" t="s">
        <v>1241</v>
      </c>
      <c r="D144" s="224"/>
      <c r="E144" s="225">
        <v>467.55119999999999</v>
      </c>
      <c r="F144" s="206"/>
      <c r="G144" s="206"/>
      <c r="H144" s="207"/>
      <c r="I144" s="20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</row>
    <row r="145" spans="1:41" hidden="1" x14ac:dyDescent="0.2">
      <c r="C145" s="233"/>
      <c r="AK145">
        <f>SUM(AK1:AK144)</f>
        <v>0</v>
      </c>
      <c r="AL145">
        <f>SUM(AL1:AL144)</f>
        <v>0</v>
      </c>
      <c r="AN145">
        <v>15</v>
      </c>
      <c r="AO145">
        <v>21</v>
      </c>
    </row>
    <row r="146" spans="1:41" ht="13.5" hidden="1" thickBot="1" x14ac:dyDescent="0.25">
      <c r="A146" s="226"/>
      <c r="B146" s="227" t="s">
        <v>107</v>
      </c>
      <c r="C146" s="234"/>
      <c r="D146" s="228"/>
      <c r="E146" s="228"/>
      <c r="F146" s="228"/>
      <c r="G146" s="229">
        <f>F8+F50+F75</f>
        <v>0</v>
      </c>
      <c r="AN146">
        <f>SUMIF(AM8:AM145,AN145,G8:G145)</f>
        <v>0</v>
      </c>
      <c r="AO146">
        <f>SUMIF(AM8:AM145,AO145,G8:G145)</f>
        <v>0</v>
      </c>
    </row>
  </sheetData>
  <sheetProtection algorithmName="SHA-512" hashValue="1jYfJxCEbE5OOSIylpIEoh2mO0tPUAljbQtTBEUbMWHPPgngMZ535M41iDt5pXUxmZXijslCi1FOgfxPWXV+5w==" saltValue="OaqiE76wKqeAVe/4zUGHbg==" spinCount="100000" sheet="1"/>
  <mergeCells count="37">
    <mergeCell ref="B140:G140"/>
    <mergeCell ref="B96:G96"/>
    <mergeCell ref="B97:G97"/>
    <mergeCell ref="B102:G102"/>
    <mergeCell ref="B103:G103"/>
    <mergeCell ref="B106:G106"/>
    <mergeCell ref="B107:G107"/>
    <mergeCell ref="F75:G75"/>
    <mergeCell ref="B76:G76"/>
    <mergeCell ref="B77:G77"/>
    <mergeCell ref="B81:G81"/>
    <mergeCell ref="B93:G93"/>
    <mergeCell ref="B94:G94"/>
    <mergeCell ref="B51:G51"/>
    <mergeCell ref="B52:G52"/>
    <mergeCell ref="B56:G56"/>
    <mergeCell ref="B60:G60"/>
    <mergeCell ref="B61:G61"/>
    <mergeCell ref="B70:G70"/>
    <mergeCell ref="B28:G28"/>
    <mergeCell ref="B30:G30"/>
    <mergeCell ref="B31:G31"/>
    <mergeCell ref="B44:G44"/>
    <mergeCell ref="B45:G45"/>
    <mergeCell ref="F50:G50"/>
    <mergeCell ref="B9:G9"/>
    <mergeCell ref="B10:G10"/>
    <mergeCell ref="B11:G11"/>
    <mergeCell ref="B24:G24"/>
    <mergeCell ref="B25:G25"/>
    <mergeCell ref="B27:G27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31"/>
  <sheetViews>
    <sheetView showGridLines="0" topLeftCell="B4" zoomScaleNormal="100" zoomScaleSheetLayoutView="75" workbookViewId="0">
      <selection activeCell="E40" sqref="E40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42</v>
      </c>
      <c r="F5" s="10"/>
      <c r="G5" s="11"/>
      <c r="I5" s="11"/>
    </row>
    <row r="6" spans="1:14" ht="13.5" customHeight="1" x14ac:dyDescent="0.25">
      <c r="B6" s="10"/>
      <c r="C6" s="37"/>
      <c r="D6" s="103" t="s">
        <v>43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 t="s">
        <v>27</v>
      </c>
      <c r="D8" s="47">
        <f>J31</f>
        <v>0</v>
      </c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4"/>
      <c r="B21" s="105" t="s">
        <v>20</v>
      </c>
      <c r="C21" s="106"/>
      <c r="D21" s="106"/>
      <c r="E21" s="107"/>
      <c r="F21" s="108"/>
      <c r="G21" s="108"/>
      <c r="H21" s="112" t="s">
        <v>21</v>
      </c>
      <c r="I21" s="113" t="s">
        <v>22</v>
      </c>
      <c r="J21" s="114" t="s">
        <v>23</v>
      </c>
    </row>
    <row r="22" spans="1:16" x14ac:dyDescent="0.2">
      <c r="A22" s="109"/>
      <c r="B22" s="109" t="s">
        <v>44</v>
      </c>
      <c r="C22" s="110"/>
      <c r="D22" s="110"/>
      <c r="E22" s="110"/>
      <c r="F22" s="110"/>
      <c r="G22" s="111"/>
      <c r="H22" s="115"/>
      <c r="I22" s="116">
        <v>1</v>
      </c>
      <c r="J22" s="117"/>
    </row>
    <row r="23" spans="1:16" x14ac:dyDescent="0.2">
      <c r="A23" s="109"/>
      <c r="B23" s="109" t="s">
        <v>45</v>
      </c>
      <c r="C23" s="110" t="s">
        <v>44</v>
      </c>
      <c r="D23" s="110"/>
      <c r="E23" s="110"/>
      <c r="F23" s="110"/>
      <c r="G23" s="111"/>
      <c r="H23" s="115"/>
      <c r="I23" s="116">
        <v>1</v>
      </c>
      <c r="J23" s="117">
        <f>'Rekapitulace Objekt 00'!H19</f>
        <v>0</v>
      </c>
      <c r="O23" t="s">
        <v>1330</v>
      </c>
      <c r="P23" t="s">
        <v>1330</v>
      </c>
    </row>
    <row r="24" spans="1:16" x14ac:dyDescent="0.2">
      <c r="A24" s="109"/>
      <c r="B24" s="109" t="s">
        <v>46</v>
      </c>
      <c r="C24" s="110"/>
      <c r="D24" s="110"/>
      <c r="E24" s="110"/>
      <c r="F24" s="110"/>
      <c r="G24" s="111"/>
      <c r="H24" s="115"/>
      <c r="I24" s="116">
        <v>6</v>
      </c>
      <c r="J24" s="117"/>
    </row>
    <row r="25" spans="1:16" x14ac:dyDescent="0.2">
      <c r="A25" s="109"/>
      <c r="B25" s="109" t="s">
        <v>47</v>
      </c>
      <c r="C25" s="110" t="s">
        <v>48</v>
      </c>
      <c r="D25" s="110"/>
      <c r="E25" s="110"/>
      <c r="F25" s="110"/>
      <c r="G25" s="111"/>
      <c r="H25" s="115"/>
      <c r="I25" s="116">
        <v>2</v>
      </c>
      <c r="J25" s="117">
        <f>'Rekapitulace Objekt 01'!H20</f>
        <v>0</v>
      </c>
      <c r="O25" t="s">
        <v>1330</v>
      </c>
      <c r="P25" t="s">
        <v>1330</v>
      </c>
    </row>
    <row r="26" spans="1:16" x14ac:dyDescent="0.2">
      <c r="A26" s="109"/>
      <c r="B26" s="109" t="s">
        <v>49</v>
      </c>
      <c r="C26" s="110" t="s">
        <v>50</v>
      </c>
      <c r="D26" s="110"/>
      <c r="E26" s="110"/>
      <c r="F26" s="110"/>
      <c r="G26" s="111"/>
      <c r="H26" s="115"/>
      <c r="I26" s="116">
        <v>1</v>
      </c>
      <c r="J26" s="117">
        <f>'Rekapitulace Objekt 02'!H19</f>
        <v>0</v>
      </c>
      <c r="O26" t="s">
        <v>1330</v>
      </c>
      <c r="P26" t="s">
        <v>1330</v>
      </c>
    </row>
    <row r="27" spans="1:16" x14ac:dyDescent="0.2">
      <c r="A27" s="109"/>
      <c r="B27" s="109" t="s">
        <v>51</v>
      </c>
      <c r="C27" s="110" t="s">
        <v>52</v>
      </c>
      <c r="D27" s="110"/>
      <c r="E27" s="110"/>
      <c r="F27" s="110"/>
      <c r="G27" s="111"/>
      <c r="H27" s="115"/>
      <c r="I27" s="116">
        <v>1</v>
      </c>
      <c r="J27" s="117">
        <f>'Rekapitulace Objekt 03'!H19</f>
        <v>0</v>
      </c>
      <c r="O27" t="s">
        <v>1330</v>
      </c>
      <c r="P27" t="s">
        <v>1330</v>
      </c>
    </row>
    <row r="28" spans="1:16" x14ac:dyDescent="0.2">
      <c r="A28" s="109"/>
      <c r="B28" s="109" t="s">
        <v>53</v>
      </c>
      <c r="C28" s="110" t="s">
        <v>54</v>
      </c>
      <c r="D28" s="110"/>
      <c r="E28" s="110"/>
      <c r="F28" s="110"/>
      <c r="G28" s="111"/>
      <c r="H28" s="115"/>
      <c r="I28" s="116">
        <v>1</v>
      </c>
      <c r="J28" s="117">
        <f>'Rekapitulace Objekt 04'!H19</f>
        <v>0</v>
      </c>
      <c r="O28" t="s">
        <v>1330</v>
      </c>
      <c r="P28" t="s">
        <v>1330</v>
      </c>
    </row>
    <row r="29" spans="1:16" x14ac:dyDescent="0.2">
      <c r="A29" s="109"/>
      <c r="B29" s="109" t="s">
        <v>55</v>
      </c>
      <c r="C29" s="110" t="s">
        <v>56</v>
      </c>
      <c r="D29" s="110"/>
      <c r="E29" s="110"/>
      <c r="F29" s="110"/>
      <c r="G29" s="111"/>
      <c r="H29" s="115"/>
      <c r="I29" s="116">
        <v>1</v>
      </c>
      <c r="J29" s="117">
        <f>'Rekapitulace Objekt 05'!H19</f>
        <v>0</v>
      </c>
      <c r="O29" t="s">
        <v>1330</v>
      </c>
      <c r="P29" t="s">
        <v>1330</v>
      </c>
    </row>
    <row r="30" spans="1:16" x14ac:dyDescent="0.2">
      <c r="A30" s="109"/>
      <c r="B30" s="109" t="s">
        <v>57</v>
      </c>
      <c r="C30" s="110" t="s">
        <v>58</v>
      </c>
      <c r="D30" s="110"/>
      <c r="E30" s="110"/>
      <c r="F30" s="110"/>
      <c r="G30" s="111"/>
      <c r="H30" s="115"/>
      <c r="I30" s="116">
        <v>2</v>
      </c>
      <c r="J30" s="117">
        <f>'Rekapitulace Objekt 06'!H20</f>
        <v>0</v>
      </c>
      <c r="O30" t="s">
        <v>1330</v>
      </c>
      <c r="P30" t="s">
        <v>1330</v>
      </c>
    </row>
    <row r="31" spans="1:16" ht="25.5" customHeight="1" x14ac:dyDescent="0.25">
      <c r="A31" s="119"/>
      <c r="B31" s="120" t="s">
        <v>59</v>
      </c>
      <c r="C31" s="121"/>
      <c r="D31" s="121"/>
      <c r="E31" s="121"/>
      <c r="F31" s="122"/>
      <c r="G31" s="123"/>
      <c r="H31" s="124"/>
      <c r="I31" s="125"/>
      <c r="J31" s="118">
        <f>SUM(J22:J30)</f>
        <v>0</v>
      </c>
    </row>
  </sheetData>
  <sheetProtection algorithmName="SHA-512" hashValue="R8mB9pLcYvn9ALX/euORAGmfL0hEzbZloT7Vzt2CUP8J3f1aA1DcNXRK+vWpI0GuV5RbUEZek6KGRj28U1LtPA==" saltValue="p+hg0hzWSAx6Bq69Sp/UlA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">
    <mergeCell ref="B31:E31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85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57</v>
      </c>
      <c r="C3" s="161" t="s">
        <v>58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109</v>
      </c>
      <c r="C4" s="162" t="s">
        <v>1192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64</v>
      </c>
      <c r="C8" s="213" t="s">
        <v>112</v>
      </c>
      <c r="D8" s="168"/>
      <c r="E8" s="171"/>
      <c r="F8" s="174">
        <f>SUM(G9:G40)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157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ht="22.5" outlineLevel="1" x14ac:dyDescent="0.2">
      <c r="A10" s="186"/>
      <c r="B10" s="164" t="s">
        <v>158</v>
      </c>
      <c r="C10" s="216"/>
      <c r="D10" s="187"/>
      <c r="E10" s="188"/>
      <c r="F10" s="189"/>
      <c r="G10" s="182"/>
      <c r="H10" s="179"/>
      <c r="I10" s="191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9" t="str">
        <f>B10</f>
        <v>zapažených i nezapažených s urovnáním dna do předepsaného profilu a spádu, s přehozením výkopku na přilehlém terénu na vzdálenost do 3 m od podélné osy rýhy nebo s naložením výkopku na dopravní prostředek.</v>
      </c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>
        <v>1</v>
      </c>
      <c r="B11" s="167" t="s">
        <v>1242</v>
      </c>
      <c r="C11" s="215" t="s">
        <v>1243</v>
      </c>
      <c r="D11" s="170" t="s">
        <v>137</v>
      </c>
      <c r="E11" s="173">
        <v>7.2</v>
      </c>
      <c r="F11" s="181"/>
      <c r="G11" s="180">
        <f>E11*F11</f>
        <v>0</v>
      </c>
      <c r="H11" s="179" t="s">
        <v>118</v>
      </c>
      <c r="I11" s="191" t="s">
        <v>79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21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/>
      <c r="B12" s="167"/>
      <c r="C12" s="230" t="s">
        <v>1244</v>
      </c>
      <c r="D12" s="220"/>
      <c r="E12" s="222">
        <v>7.2</v>
      </c>
      <c r="F12" s="180"/>
      <c r="G12" s="180"/>
      <c r="H12" s="179"/>
      <c r="I12" s="191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4" t="s">
        <v>1245</v>
      </c>
      <c r="C13" s="216"/>
      <c r="D13" s="187"/>
      <c r="E13" s="188"/>
      <c r="F13" s="189"/>
      <c r="G13" s="182"/>
      <c r="H13" s="179"/>
      <c r="I13" s="191"/>
      <c r="J13" s="157"/>
      <c r="K13" s="158">
        <v>1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ht="33.75" outlineLevel="1" x14ac:dyDescent="0.2">
      <c r="A14" s="186"/>
      <c r="B14" s="164" t="s">
        <v>1246</v>
      </c>
      <c r="C14" s="216"/>
      <c r="D14" s="187"/>
      <c r="E14" s="188"/>
      <c r="F14" s="189"/>
      <c r="G14" s="182"/>
      <c r="H14" s="179"/>
      <c r="I14" s="191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9" t="str">
        <f>B14</f>
        <v>Hloubení rýh šířka přes 60 do 200 cm 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>
        <v>2</v>
      </c>
      <c r="B15" s="167" t="s">
        <v>1247</v>
      </c>
      <c r="C15" s="215" t="s">
        <v>1248</v>
      </c>
      <c r="D15" s="170" t="s">
        <v>137</v>
      </c>
      <c r="E15" s="173">
        <v>7.2</v>
      </c>
      <c r="F15" s="181"/>
      <c r="G15" s="180">
        <f>E15*F15</f>
        <v>0</v>
      </c>
      <c r="H15" s="179" t="s">
        <v>118</v>
      </c>
      <c r="I15" s="191" t="s">
        <v>79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21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/>
      <c r="B16" s="164" t="s">
        <v>185</v>
      </c>
      <c r="C16" s="216"/>
      <c r="D16" s="187"/>
      <c r="E16" s="188"/>
      <c r="F16" s="189"/>
      <c r="G16" s="182"/>
      <c r="H16" s="179"/>
      <c r="I16" s="191"/>
      <c r="J16" s="157"/>
      <c r="K16" s="158">
        <v>1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4" t="s">
        <v>186</v>
      </c>
      <c r="C17" s="216"/>
      <c r="D17" s="187"/>
      <c r="E17" s="188"/>
      <c r="F17" s="189"/>
      <c r="G17" s="182"/>
      <c r="H17" s="179"/>
      <c r="I17" s="191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>
        <v>3</v>
      </c>
      <c r="B18" s="167" t="s">
        <v>187</v>
      </c>
      <c r="C18" s="215" t="s">
        <v>1249</v>
      </c>
      <c r="D18" s="170" t="s">
        <v>137</v>
      </c>
      <c r="E18" s="173">
        <v>7.2</v>
      </c>
      <c r="F18" s="181"/>
      <c r="G18" s="180">
        <f>E18*F18</f>
        <v>0</v>
      </c>
      <c r="H18" s="179" t="s">
        <v>118</v>
      </c>
      <c r="I18" s="191" t="s">
        <v>79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>
        <v>21</v>
      </c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/>
      <c r="B19" s="164" t="s">
        <v>208</v>
      </c>
      <c r="C19" s="216"/>
      <c r="D19" s="187"/>
      <c r="E19" s="188"/>
      <c r="F19" s="189"/>
      <c r="G19" s="182"/>
      <c r="H19" s="179"/>
      <c r="I19" s="191"/>
      <c r="J19" s="157"/>
      <c r="K19" s="158">
        <v>1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/>
      <c r="B20" s="164" t="s">
        <v>209</v>
      </c>
      <c r="C20" s="216"/>
      <c r="D20" s="187"/>
      <c r="E20" s="188"/>
      <c r="F20" s="189"/>
      <c r="G20" s="182"/>
      <c r="H20" s="179"/>
      <c r="I20" s="191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>
        <v>4</v>
      </c>
      <c r="B21" s="167" t="s">
        <v>1250</v>
      </c>
      <c r="C21" s="215" t="s">
        <v>1251</v>
      </c>
      <c r="D21" s="170" t="s">
        <v>137</v>
      </c>
      <c r="E21" s="173">
        <v>7.2</v>
      </c>
      <c r="F21" s="181"/>
      <c r="G21" s="180">
        <f>E21*F21</f>
        <v>0</v>
      </c>
      <c r="H21" s="179" t="s">
        <v>118</v>
      </c>
      <c r="I21" s="191" t="s">
        <v>79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>
        <v>21</v>
      </c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/>
      <c r="B22" s="164" t="s">
        <v>215</v>
      </c>
      <c r="C22" s="216"/>
      <c r="D22" s="187"/>
      <c r="E22" s="188"/>
      <c r="F22" s="189"/>
      <c r="G22" s="182"/>
      <c r="H22" s="179"/>
      <c r="I22" s="191"/>
      <c r="J22" s="157"/>
      <c r="K22" s="158">
        <v>1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4" t="s">
        <v>216</v>
      </c>
      <c r="C23" s="216"/>
      <c r="D23" s="187"/>
      <c r="E23" s="188"/>
      <c r="F23" s="189"/>
      <c r="G23" s="182"/>
      <c r="H23" s="179"/>
      <c r="I23" s="191"/>
      <c r="J23" s="157"/>
      <c r="K23" s="158">
        <v>2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>
        <v>5</v>
      </c>
      <c r="B24" s="167" t="s">
        <v>217</v>
      </c>
      <c r="C24" s="215" t="s">
        <v>1252</v>
      </c>
      <c r="D24" s="170" t="s">
        <v>137</v>
      </c>
      <c r="E24" s="173">
        <v>7.2</v>
      </c>
      <c r="F24" s="181"/>
      <c r="G24" s="180">
        <f>E24*F24</f>
        <v>0</v>
      </c>
      <c r="H24" s="179" t="s">
        <v>118</v>
      </c>
      <c r="I24" s="191" t="s">
        <v>79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>
        <v>21</v>
      </c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/>
      <c r="B25" s="164" t="s">
        <v>224</v>
      </c>
      <c r="C25" s="216"/>
      <c r="D25" s="187"/>
      <c r="E25" s="188"/>
      <c r="F25" s="189"/>
      <c r="G25" s="182"/>
      <c r="H25" s="179"/>
      <c r="I25" s="191"/>
      <c r="J25" s="157"/>
      <c r="K25" s="158">
        <v>1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/>
      <c r="B26" s="164" t="s">
        <v>225</v>
      </c>
      <c r="C26" s="216"/>
      <c r="D26" s="187"/>
      <c r="E26" s="188"/>
      <c r="F26" s="189"/>
      <c r="G26" s="182"/>
      <c r="H26" s="179"/>
      <c r="I26" s="191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>
        <v>6</v>
      </c>
      <c r="B27" s="167" t="s">
        <v>226</v>
      </c>
      <c r="C27" s="215" t="s">
        <v>1253</v>
      </c>
      <c r="D27" s="170" t="s">
        <v>137</v>
      </c>
      <c r="E27" s="173">
        <v>7.2</v>
      </c>
      <c r="F27" s="181"/>
      <c r="G27" s="180">
        <f>E27*F27</f>
        <v>0</v>
      </c>
      <c r="H27" s="179" t="s">
        <v>118</v>
      </c>
      <c r="I27" s="191" t="s">
        <v>79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>
        <v>21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/>
      <c r="B28" s="164" t="s">
        <v>229</v>
      </c>
      <c r="C28" s="216"/>
      <c r="D28" s="187"/>
      <c r="E28" s="188"/>
      <c r="F28" s="189"/>
      <c r="G28" s="182"/>
      <c r="H28" s="179"/>
      <c r="I28" s="191"/>
      <c r="J28" s="157"/>
      <c r="K28" s="158">
        <v>1</v>
      </c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/>
      <c r="B29" s="164" t="s">
        <v>230</v>
      </c>
      <c r="C29" s="216"/>
      <c r="D29" s="187"/>
      <c r="E29" s="188"/>
      <c r="F29" s="189"/>
      <c r="G29" s="182"/>
      <c r="H29" s="179"/>
      <c r="I29" s="191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>
        <v>7</v>
      </c>
      <c r="B30" s="167" t="s">
        <v>231</v>
      </c>
      <c r="C30" s="215" t="s">
        <v>1254</v>
      </c>
      <c r="D30" s="170" t="s">
        <v>137</v>
      </c>
      <c r="E30" s="173">
        <v>6</v>
      </c>
      <c r="F30" s="181"/>
      <c r="G30" s="180">
        <f>E30*F30</f>
        <v>0</v>
      </c>
      <c r="H30" s="179" t="s">
        <v>118</v>
      </c>
      <c r="I30" s="191" t="s">
        <v>79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>
        <v>21</v>
      </c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/>
      <c r="B31" s="167"/>
      <c r="C31" s="230" t="s">
        <v>1255</v>
      </c>
      <c r="D31" s="220"/>
      <c r="E31" s="222">
        <v>6</v>
      </c>
      <c r="F31" s="180"/>
      <c r="G31" s="180"/>
      <c r="H31" s="179"/>
      <c r="I31" s="191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/>
      <c r="B32" s="164" t="s">
        <v>1256</v>
      </c>
      <c r="C32" s="216"/>
      <c r="D32" s="187"/>
      <c r="E32" s="188"/>
      <c r="F32" s="189"/>
      <c r="G32" s="182"/>
      <c r="H32" s="179"/>
      <c r="I32" s="191"/>
      <c r="J32" s="157"/>
      <c r="K32" s="158">
        <v>1</v>
      </c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ht="22.5" outlineLevel="1" x14ac:dyDescent="0.2">
      <c r="A33" s="186"/>
      <c r="B33" s="164" t="s">
        <v>1257</v>
      </c>
      <c r="C33" s="216"/>
      <c r="D33" s="187"/>
      <c r="E33" s="188"/>
      <c r="F33" s="189"/>
      <c r="G33" s="182"/>
      <c r="H33" s="179"/>
      <c r="I33" s="191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9" t="str">
        <f>B33</f>
        <v>sypaninou z vhodných hornin tř. 1 - 4 nebo materiálem připraveným podél výkopu ve vzdálenosti do 3 m od jeho kraje, pro jakoukoliv hloubku výkopu a jakoukoliv míru zhutnění,</v>
      </c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>
        <v>8</v>
      </c>
      <c r="B34" s="167" t="s">
        <v>1258</v>
      </c>
      <c r="C34" s="215" t="s">
        <v>1259</v>
      </c>
      <c r="D34" s="170" t="s">
        <v>137</v>
      </c>
      <c r="E34" s="173">
        <v>1.2</v>
      </c>
      <c r="F34" s="181"/>
      <c r="G34" s="180">
        <f>E34*F34</f>
        <v>0</v>
      </c>
      <c r="H34" s="179" t="s">
        <v>118</v>
      </c>
      <c r="I34" s="191" t="s">
        <v>79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>
        <v>21</v>
      </c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/>
      <c r="B35" s="167"/>
      <c r="C35" s="230" t="s">
        <v>1260</v>
      </c>
      <c r="D35" s="220"/>
      <c r="E35" s="222">
        <v>1.2</v>
      </c>
      <c r="F35" s="180"/>
      <c r="G35" s="180"/>
      <c r="H35" s="179"/>
      <c r="I35" s="191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/>
      <c r="B36" s="164" t="s">
        <v>1261</v>
      </c>
      <c r="C36" s="216"/>
      <c r="D36" s="187"/>
      <c r="E36" s="188"/>
      <c r="F36" s="189"/>
      <c r="G36" s="182"/>
      <c r="H36" s="179"/>
      <c r="I36" s="191"/>
      <c r="J36" s="157"/>
      <c r="K36" s="158">
        <v>1</v>
      </c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>
        <v>9</v>
      </c>
      <c r="B37" s="167" t="s">
        <v>1262</v>
      </c>
      <c r="C37" s="215" t="s">
        <v>1263</v>
      </c>
      <c r="D37" s="170" t="s">
        <v>248</v>
      </c>
      <c r="E37" s="173">
        <v>2.16</v>
      </c>
      <c r="F37" s="181"/>
      <c r="G37" s="180">
        <f>E37*F37</f>
        <v>0</v>
      </c>
      <c r="H37" s="179" t="s">
        <v>118</v>
      </c>
      <c r="I37" s="191" t="s">
        <v>79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>
        <v>21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/>
      <c r="B38" s="167"/>
      <c r="C38" s="230" t="s">
        <v>1264</v>
      </c>
      <c r="D38" s="220"/>
      <c r="E38" s="222">
        <v>2.16</v>
      </c>
      <c r="F38" s="180"/>
      <c r="G38" s="180"/>
      <c r="H38" s="179"/>
      <c r="I38" s="191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>
        <v>10</v>
      </c>
      <c r="B39" s="167" t="s">
        <v>1265</v>
      </c>
      <c r="C39" s="215" t="s">
        <v>1266</v>
      </c>
      <c r="D39" s="170" t="s">
        <v>253</v>
      </c>
      <c r="E39" s="173">
        <v>2.16</v>
      </c>
      <c r="F39" s="181"/>
      <c r="G39" s="180">
        <f>E39*F39</f>
        <v>0</v>
      </c>
      <c r="H39" s="179" t="s">
        <v>807</v>
      </c>
      <c r="I39" s="191" t="s">
        <v>79</v>
      </c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>
        <v>21</v>
      </c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/>
      <c r="B40" s="167"/>
      <c r="C40" s="230" t="s">
        <v>1264</v>
      </c>
      <c r="D40" s="220"/>
      <c r="E40" s="222">
        <v>2.16</v>
      </c>
      <c r="F40" s="180"/>
      <c r="G40" s="180"/>
      <c r="H40" s="179"/>
      <c r="I40" s="191"/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x14ac:dyDescent="0.2">
      <c r="A41" s="185" t="s">
        <v>71</v>
      </c>
      <c r="B41" s="166" t="s">
        <v>666</v>
      </c>
      <c r="C41" s="213" t="s">
        <v>667</v>
      </c>
      <c r="D41" s="168"/>
      <c r="E41" s="171"/>
      <c r="F41" s="183">
        <f>SUM(G42:G49)</f>
        <v>0</v>
      </c>
      <c r="G41" s="184"/>
      <c r="H41" s="176"/>
      <c r="I41" s="190"/>
      <c r="J41" s="54"/>
    </row>
    <row r="42" spans="1:60" outlineLevel="1" x14ac:dyDescent="0.2">
      <c r="A42" s="186"/>
      <c r="B42" s="163" t="s">
        <v>1267</v>
      </c>
      <c r="C42" s="214"/>
      <c r="D42" s="169"/>
      <c r="E42" s="172"/>
      <c r="F42" s="177"/>
      <c r="G42" s="178"/>
      <c r="H42" s="179"/>
      <c r="I42" s="191"/>
      <c r="J42" s="157"/>
      <c r="K42" s="158">
        <v>1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/>
      <c r="B43" s="164" t="s">
        <v>1268</v>
      </c>
      <c r="C43" s="216"/>
      <c r="D43" s="187"/>
      <c r="E43" s="188"/>
      <c r="F43" s="189"/>
      <c r="G43" s="182"/>
      <c r="H43" s="179"/>
      <c r="I43" s="191"/>
      <c r="J43" s="157"/>
      <c r="K43" s="158">
        <v>2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ht="22.5" outlineLevel="1" x14ac:dyDescent="0.2">
      <c r="A44" s="186">
        <v>11</v>
      </c>
      <c r="B44" s="167" t="s">
        <v>1269</v>
      </c>
      <c r="C44" s="215" t="s">
        <v>1270</v>
      </c>
      <c r="D44" s="170" t="s">
        <v>265</v>
      </c>
      <c r="E44" s="173">
        <v>2</v>
      </c>
      <c r="F44" s="181"/>
      <c r="G44" s="180">
        <f>E44*F44</f>
        <v>0</v>
      </c>
      <c r="H44" s="179" t="s">
        <v>672</v>
      </c>
      <c r="I44" s="191" t="s">
        <v>79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21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ht="22.5" outlineLevel="1" x14ac:dyDescent="0.2">
      <c r="A45" s="186">
        <v>12</v>
      </c>
      <c r="B45" s="167" t="s">
        <v>1271</v>
      </c>
      <c r="C45" s="215" t="s">
        <v>1272</v>
      </c>
      <c r="D45" s="170" t="s">
        <v>265</v>
      </c>
      <c r="E45" s="173">
        <v>1</v>
      </c>
      <c r="F45" s="181"/>
      <c r="G45" s="180">
        <f>E45*F45</f>
        <v>0</v>
      </c>
      <c r="H45" s="179" t="s">
        <v>672</v>
      </c>
      <c r="I45" s="191" t="s">
        <v>79</v>
      </c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>
        <v>21</v>
      </c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ht="22.5" outlineLevel="1" x14ac:dyDescent="0.2">
      <c r="A46" s="186">
        <v>13</v>
      </c>
      <c r="B46" s="167" t="s">
        <v>1273</v>
      </c>
      <c r="C46" s="215" t="s">
        <v>1274</v>
      </c>
      <c r="D46" s="170" t="s">
        <v>265</v>
      </c>
      <c r="E46" s="173">
        <v>1</v>
      </c>
      <c r="F46" s="181"/>
      <c r="G46" s="180">
        <f>E46*F46</f>
        <v>0</v>
      </c>
      <c r="H46" s="179" t="s">
        <v>672</v>
      </c>
      <c r="I46" s="191" t="s">
        <v>79</v>
      </c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>
        <v>21</v>
      </c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6">
        <v>14</v>
      </c>
      <c r="B47" s="167" t="s">
        <v>1275</v>
      </c>
      <c r="C47" s="215" t="s">
        <v>1276</v>
      </c>
      <c r="D47" s="170" t="s">
        <v>265</v>
      </c>
      <c r="E47" s="173">
        <v>1</v>
      </c>
      <c r="F47" s="181"/>
      <c r="G47" s="180">
        <f>E47*F47</f>
        <v>0</v>
      </c>
      <c r="H47" s="179" t="s">
        <v>672</v>
      </c>
      <c r="I47" s="191" t="s">
        <v>79</v>
      </c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>
        <v>21</v>
      </c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ht="22.5" outlineLevel="1" x14ac:dyDescent="0.2">
      <c r="A48" s="186">
        <v>15</v>
      </c>
      <c r="B48" s="167" t="s">
        <v>1277</v>
      </c>
      <c r="C48" s="215" t="s">
        <v>1278</v>
      </c>
      <c r="D48" s="170" t="s">
        <v>265</v>
      </c>
      <c r="E48" s="173">
        <v>1</v>
      </c>
      <c r="F48" s="181"/>
      <c r="G48" s="180">
        <f>E48*F48</f>
        <v>0</v>
      </c>
      <c r="H48" s="179" t="s">
        <v>672</v>
      </c>
      <c r="I48" s="191" t="s">
        <v>79</v>
      </c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>
        <v>21</v>
      </c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>
        <v>16</v>
      </c>
      <c r="B49" s="167" t="s">
        <v>1279</v>
      </c>
      <c r="C49" s="215" t="s">
        <v>1280</v>
      </c>
      <c r="D49" s="170" t="s">
        <v>265</v>
      </c>
      <c r="E49" s="173">
        <v>3</v>
      </c>
      <c r="F49" s="181"/>
      <c r="G49" s="180">
        <f>E49*F49</f>
        <v>0</v>
      </c>
      <c r="H49" s="179" t="s">
        <v>672</v>
      </c>
      <c r="I49" s="191" t="s">
        <v>79</v>
      </c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>
        <v>21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x14ac:dyDescent="0.2">
      <c r="A50" s="185" t="s">
        <v>71</v>
      </c>
      <c r="B50" s="166" t="s">
        <v>1281</v>
      </c>
      <c r="C50" s="213" t="s">
        <v>1282</v>
      </c>
      <c r="D50" s="168"/>
      <c r="E50" s="171"/>
      <c r="F50" s="183">
        <f>SUM(G51:G76)</f>
        <v>0</v>
      </c>
      <c r="G50" s="184"/>
      <c r="H50" s="176"/>
      <c r="I50" s="190"/>
      <c r="J50" s="54"/>
    </row>
    <row r="51" spans="1:60" outlineLevel="1" x14ac:dyDescent="0.2">
      <c r="A51" s="186"/>
      <c r="B51" s="163" t="s">
        <v>1283</v>
      </c>
      <c r="C51" s="214"/>
      <c r="D51" s="169"/>
      <c r="E51" s="172"/>
      <c r="F51" s="177"/>
      <c r="G51" s="178"/>
      <c r="H51" s="179"/>
      <c r="I51" s="191"/>
      <c r="J51" s="158"/>
      <c r="K51" s="158">
        <v>1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6"/>
      <c r="B52" s="164" t="s">
        <v>1284</v>
      </c>
      <c r="C52" s="216"/>
      <c r="D52" s="187"/>
      <c r="E52" s="188"/>
      <c r="F52" s="189"/>
      <c r="G52" s="182"/>
      <c r="H52" s="179"/>
      <c r="I52" s="191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6">
        <v>17</v>
      </c>
      <c r="B53" s="167" t="s">
        <v>1285</v>
      </c>
      <c r="C53" s="215" t="s">
        <v>1286</v>
      </c>
      <c r="D53" s="170" t="s">
        <v>486</v>
      </c>
      <c r="E53" s="173">
        <v>7.5</v>
      </c>
      <c r="F53" s="181"/>
      <c r="G53" s="180">
        <f>E53*F53</f>
        <v>0</v>
      </c>
      <c r="H53" s="179" t="s">
        <v>798</v>
      </c>
      <c r="I53" s="191" t="s">
        <v>79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21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6"/>
      <c r="B54" s="164" t="s">
        <v>1287</v>
      </c>
      <c r="C54" s="216"/>
      <c r="D54" s="187"/>
      <c r="E54" s="188"/>
      <c r="F54" s="189"/>
      <c r="G54" s="182"/>
      <c r="H54" s="179"/>
      <c r="I54" s="191"/>
      <c r="J54" s="158"/>
      <c r="K54" s="158">
        <v>1</v>
      </c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/>
      <c r="B55" s="164" t="s">
        <v>1288</v>
      </c>
      <c r="C55" s="216"/>
      <c r="D55" s="187"/>
      <c r="E55" s="188"/>
      <c r="F55" s="189"/>
      <c r="G55" s="182"/>
      <c r="H55" s="179"/>
      <c r="I55" s="191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/>
      <c r="B56" s="164" t="s">
        <v>1289</v>
      </c>
      <c r="C56" s="216"/>
      <c r="D56" s="187"/>
      <c r="E56" s="188"/>
      <c r="F56" s="189"/>
      <c r="G56" s="182"/>
      <c r="H56" s="179"/>
      <c r="I56" s="191"/>
      <c r="J56" s="158"/>
      <c r="K56" s="158">
        <v>2</v>
      </c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6">
        <v>18</v>
      </c>
      <c r="B57" s="167" t="s">
        <v>1290</v>
      </c>
      <c r="C57" s="215" t="s">
        <v>1291</v>
      </c>
      <c r="D57" s="170" t="s">
        <v>265</v>
      </c>
      <c r="E57" s="173">
        <v>2</v>
      </c>
      <c r="F57" s="181"/>
      <c r="G57" s="180">
        <f>E57*F57</f>
        <v>0</v>
      </c>
      <c r="H57" s="179" t="s">
        <v>798</v>
      </c>
      <c r="I57" s="191" t="s">
        <v>79</v>
      </c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>
        <v>21</v>
      </c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/>
      <c r="B58" s="164" t="s">
        <v>1292</v>
      </c>
      <c r="C58" s="216"/>
      <c r="D58" s="187"/>
      <c r="E58" s="188"/>
      <c r="F58" s="189"/>
      <c r="G58" s="182"/>
      <c r="H58" s="179"/>
      <c r="I58" s="191"/>
      <c r="J58" s="158"/>
      <c r="K58" s="158">
        <v>2</v>
      </c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>
        <v>19</v>
      </c>
      <c r="B59" s="167" t="s">
        <v>1293</v>
      </c>
      <c r="C59" s="215" t="s">
        <v>1294</v>
      </c>
      <c r="D59" s="170" t="s">
        <v>265</v>
      </c>
      <c r="E59" s="173">
        <v>2</v>
      </c>
      <c r="F59" s="181"/>
      <c r="G59" s="180">
        <f>E59*F59</f>
        <v>0</v>
      </c>
      <c r="H59" s="179" t="s">
        <v>798</v>
      </c>
      <c r="I59" s="191" t="s">
        <v>79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>
        <v>21</v>
      </c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/>
      <c r="B60" s="164" t="s">
        <v>1295</v>
      </c>
      <c r="C60" s="216"/>
      <c r="D60" s="187"/>
      <c r="E60" s="188"/>
      <c r="F60" s="189"/>
      <c r="G60" s="182"/>
      <c r="H60" s="179"/>
      <c r="I60" s="191"/>
      <c r="J60" s="158"/>
      <c r="K60" s="158">
        <v>1</v>
      </c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6"/>
      <c r="B61" s="164" t="s">
        <v>1296</v>
      </c>
      <c r="C61" s="216"/>
      <c r="D61" s="187"/>
      <c r="E61" s="188"/>
      <c r="F61" s="189"/>
      <c r="G61" s="182"/>
      <c r="H61" s="179"/>
      <c r="I61" s="191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/>
      <c r="B62" s="164" t="s">
        <v>1297</v>
      </c>
      <c r="C62" s="216"/>
      <c r="D62" s="187"/>
      <c r="E62" s="188"/>
      <c r="F62" s="189"/>
      <c r="G62" s="182"/>
      <c r="H62" s="179"/>
      <c r="I62" s="191"/>
      <c r="J62" s="158"/>
      <c r="K62" s="158">
        <v>2</v>
      </c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>
        <v>20</v>
      </c>
      <c r="B63" s="167" t="s">
        <v>1298</v>
      </c>
      <c r="C63" s="215" t="s">
        <v>1299</v>
      </c>
      <c r="D63" s="170" t="s">
        <v>486</v>
      </c>
      <c r="E63" s="173">
        <v>7.5</v>
      </c>
      <c r="F63" s="181"/>
      <c r="G63" s="180">
        <f>E63*F63</f>
        <v>0</v>
      </c>
      <c r="H63" s="179" t="s">
        <v>798</v>
      </c>
      <c r="I63" s="191" t="s">
        <v>79</v>
      </c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>
        <v>21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6"/>
      <c r="B64" s="164" t="s">
        <v>1300</v>
      </c>
      <c r="C64" s="216"/>
      <c r="D64" s="187"/>
      <c r="E64" s="188"/>
      <c r="F64" s="189"/>
      <c r="G64" s="182"/>
      <c r="H64" s="179"/>
      <c r="I64" s="191"/>
      <c r="J64" s="158"/>
      <c r="K64" s="158">
        <v>1</v>
      </c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outlineLevel="1" x14ac:dyDescent="0.2">
      <c r="A65" s="186">
        <v>21</v>
      </c>
      <c r="B65" s="167" t="s">
        <v>1301</v>
      </c>
      <c r="C65" s="215" t="s">
        <v>1302</v>
      </c>
      <c r="D65" s="170" t="s">
        <v>265</v>
      </c>
      <c r="E65" s="173">
        <v>1</v>
      </c>
      <c r="F65" s="181"/>
      <c r="G65" s="180">
        <f>E65*F65</f>
        <v>0</v>
      </c>
      <c r="H65" s="179" t="s">
        <v>798</v>
      </c>
      <c r="I65" s="191" t="s">
        <v>79</v>
      </c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>
        <v>21</v>
      </c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6"/>
      <c r="B66" s="164" t="s">
        <v>1303</v>
      </c>
      <c r="C66" s="216"/>
      <c r="D66" s="187"/>
      <c r="E66" s="188"/>
      <c r="F66" s="189"/>
      <c r="G66" s="182"/>
      <c r="H66" s="179"/>
      <c r="I66" s="191"/>
      <c r="J66" s="158"/>
      <c r="K66" s="158">
        <v>1</v>
      </c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>
        <v>22</v>
      </c>
      <c r="B67" s="167" t="s">
        <v>1304</v>
      </c>
      <c r="C67" s="215" t="s">
        <v>1305</v>
      </c>
      <c r="D67" s="170" t="s">
        <v>265</v>
      </c>
      <c r="E67" s="173">
        <v>1</v>
      </c>
      <c r="F67" s="181"/>
      <c r="G67" s="180">
        <f>E67*F67</f>
        <v>0</v>
      </c>
      <c r="H67" s="179" t="s">
        <v>798</v>
      </c>
      <c r="I67" s="191" t="s">
        <v>79</v>
      </c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>
        <v>21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ht="22.5" outlineLevel="1" x14ac:dyDescent="0.2">
      <c r="A68" s="186">
        <v>23</v>
      </c>
      <c r="B68" s="167" t="s">
        <v>1306</v>
      </c>
      <c r="C68" s="215" t="s">
        <v>1307</v>
      </c>
      <c r="D68" s="170" t="s">
        <v>265</v>
      </c>
      <c r="E68" s="173">
        <v>1</v>
      </c>
      <c r="F68" s="181"/>
      <c r="G68" s="180">
        <f>E68*F68</f>
        <v>0</v>
      </c>
      <c r="H68" s="179" t="s">
        <v>807</v>
      </c>
      <c r="I68" s="191" t="s">
        <v>79</v>
      </c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>
        <v>21</v>
      </c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ht="22.5" outlineLevel="1" x14ac:dyDescent="0.2">
      <c r="A69" s="186">
        <v>24</v>
      </c>
      <c r="B69" s="167" t="s">
        <v>1308</v>
      </c>
      <c r="C69" s="215" t="s">
        <v>1309</v>
      </c>
      <c r="D69" s="170" t="s">
        <v>265</v>
      </c>
      <c r="E69" s="173">
        <v>1</v>
      </c>
      <c r="F69" s="181"/>
      <c r="G69" s="180">
        <f>E69*F69</f>
        <v>0</v>
      </c>
      <c r="H69" s="179" t="s">
        <v>807</v>
      </c>
      <c r="I69" s="191" t="s">
        <v>79</v>
      </c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>
        <v>21</v>
      </c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>
        <v>25</v>
      </c>
      <c r="B70" s="167" t="s">
        <v>1310</v>
      </c>
      <c r="C70" s="215" t="s">
        <v>1311</v>
      </c>
      <c r="D70" s="170" t="s">
        <v>265</v>
      </c>
      <c r="E70" s="173">
        <v>1</v>
      </c>
      <c r="F70" s="181"/>
      <c r="G70" s="180">
        <f>E70*F70</f>
        <v>0</v>
      </c>
      <c r="H70" s="179" t="s">
        <v>807</v>
      </c>
      <c r="I70" s="191" t="s">
        <v>79</v>
      </c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>
        <v>21</v>
      </c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>
        <v>26</v>
      </c>
      <c r="B71" s="167" t="s">
        <v>1312</v>
      </c>
      <c r="C71" s="215" t="s">
        <v>1313</v>
      </c>
      <c r="D71" s="170" t="s">
        <v>265</v>
      </c>
      <c r="E71" s="173">
        <v>2</v>
      </c>
      <c r="F71" s="181"/>
      <c r="G71" s="180">
        <f>E71*F71</f>
        <v>0</v>
      </c>
      <c r="H71" s="179" t="s">
        <v>807</v>
      </c>
      <c r="I71" s="191" t="s">
        <v>79</v>
      </c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>
        <v>21</v>
      </c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>
        <v>27</v>
      </c>
      <c r="B72" s="167" t="s">
        <v>1314</v>
      </c>
      <c r="C72" s="215" t="s">
        <v>1315</v>
      </c>
      <c r="D72" s="170" t="s">
        <v>265</v>
      </c>
      <c r="E72" s="173">
        <v>2</v>
      </c>
      <c r="F72" s="181"/>
      <c r="G72" s="180">
        <f>E72*F72</f>
        <v>0</v>
      </c>
      <c r="H72" s="179" t="s">
        <v>807</v>
      </c>
      <c r="I72" s="191" t="s">
        <v>79</v>
      </c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>
        <v>21</v>
      </c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ht="22.5" outlineLevel="1" x14ac:dyDescent="0.2">
      <c r="A73" s="186">
        <v>28</v>
      </c>
      <c r="B73" s="167" t="s">
        <v>1316</v>
      </c>
      <c r="C73" s="215" t="s">
        <v>1317</v>
      </c>
      <c r="D73" s="170" t="s">
        <v>265</v>
      </c>
      <c r="E73" s="173">
        <v>1</v>
      </c>
      <c r="F73" s="181"/>
      <c r="G73" s="180">
        <f>E73*F73</f>
        <v>0</v>
      </c>
      <c r="H73" s="179" t="s">
        <v>807</v>
      </c>
      <c r="I73" s="191" t="s">
        <v>79</v>
      </c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>
        <v>21</v>
      </c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>
        <v>29</v>
      </c>
      <c r="B74" s="167" t="s">
        <v>1318</v>
      </c>
      <c r="C74" s="215" t="s">
        <v>1319</v>
      </c>
      <c r="D74" s="170" t="s">
        <v>265</v>
      </c>
      <c r="E74" s="173">
        <v>1</v>
      </c>
      <c r="F74" s="181"/>
      <c r="G74" s="180">
        <f>E74*F74</f>
        <v>0</v>
      </c>
      <c r="H74" s="179" t="s">
        <v>807</v>
      </c>
      <c r="I74" s="191" t="s">
        <v>79</v>
      </c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>
        <v>21</v>
      </c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ht="22.5" outlineLevel="1" x14ac:dyDescent="0.2">
      <c r="A75" s="186">
        <v>30</v>
      </c>
      <c r="B75" s="167" t="s">
        <v>1320</v>
      </c>
      <c r="C75" s="215" t="s">
        <v>1321</v>
      </c>
      <c r="D75" s="170" t="s">
        <v>265</v>
      </c>
      <c r="E75" s="173">
        <v>1</v>
      </c>
      <c r="F75" s="181"/>
      <c r="G75" s="180">
        <f>E75*F75</f>
        <v>0</v>
      </c>
      <c r="H75" s="179" t="s">
        <v>807</v>
      </c>
      <c r="I75" s="191" t="s">
        <v>79</v>
      </c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>
        <v>21</v>
      </c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6">
        <v>31</v>
      </c>
      <c r="B76" s="167" t="s">
        <v>1322</v>
      </c>
      <c r="C76" s="215" t="s">
        <v>1323</v>
      </c>
      <c r="D76" s="170" t="s">
        <v>265</v>
      </c>
      <c r="E76" s="173">
        <v>1</v>
      </c>
      <c r="F76" s="181"/>
      <c r="G76" s="180">
        <f>E76*F76</f>
        <v>0</v>
      </c>
      <c r="H76" s="179"/>
      <c r="I76" s="191" t="s">
        <v>245</v>
      </c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>
        <v>21</v>
      </c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x14ac:dyDescent="0.2">
      <c r="A77" s="185" t="s">
        <v>71</v>
      </c>
      <c r="B77" s="166" t="s">
        <v>553</v>
      </c>
      <c r="C77" s="213" t="s">
        <v>554</v>
      </c>
      <c r="D77" s="168"/>
      <c r="E77" s="171"/>
      <c r="F77" s="183">
        <f>SUM(G78:G83)</f>
        <v>0</v>
      </c>
      <c r="G77" s="184"/>
      <c r="H77" s="176"/>
      <c r="I77" s="190"/>
    </row>
    <row r="78" spans="1:60" outlineLevel="1" x14ac:dyDescent="0.2">
      <c r="A78" s="186"/>
      <c r="B78" s="163" t="s">
        <v>1324</v>
      </c>
      <c r="C78" s="214"/>
      <c r="D78" s="169"/>
      <c r="E78" s="172"/>
      <c r="F78" s="177"/>
      <c r="G78" s="178"/>
      <c r="H78" s="179"/>
      <c r="I78" s="191"/>
      <c r="J78" s="158"/>
      <c r="K78" s="158">
        <v>1</v>
      </c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/>
      <c r="B79" s="164" t="s">
        <v>1325</v>
      </c>
      <c r="C79" s="216"/>
      <c r="D79" s="187"/>
      <c r="E79" s="188"/>
      <c r="F79" s="189"/>
      <c r="G79" s="182"/>
      <c r="H79" s="179"/>
      <c r="I79" s="191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6">
        <v>32</v>
      </c>
      <c r="B80" s="167" t="s">
        <v>1326</v>
      </c>
      <c r="C80" s="215" t="s">
        <v>1327</v>
      </c>
      <c r="D80" s="170" t="s">
        <v>248</v>
      </c>
      <c r="E80" s="173">
        <v>2.75345</v>
      </c>
      <c r="F80" s="181"/>
      <c r="G80" s="180">
        <f>E80*F80</f>
        <v>0</v>
      </c>
      <c r="H80" s="179" t="s">
        <v>798</v>
      </c>
      <c r="I80" s="191" t="s">
        <v>79</v>
      </c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>
        <v>21</v>
      </c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/>
      <c r="B81" s="167"/>
      <c r="C81" s="230" t="s">
        <v>560</v>
      </c>
      <c r="D81" s="220"/>
      <c r="E81" s="222"/>
      <c r="F81" s="180"/>
      <c r="G81" s="180"/>
      <c r="H81" s="179"/>
      <c r="I81" s="191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/>
      <c r="B82" s="167"/>
      <c r="C82" s="230" t="s">
        <v>1328</v>
      </c>
      <c r="D82" s="220"/>
      <c r="E82" s="222"/>
      <c r="F82" s="180"/>
      <c r="G82" s="180"/>
      <c r="H82" s="179"/>
      <c r="I82" s="191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ht="13.5" outlineLevel="1" thickBot="1" x14ac:dyDescent="0.25">
      <c r="A83" s="201"/>
      <c r="B83" s="202"/>
      <c r="C83" s="232" t="s">
        <v>1329</v>
      </c>
      <c r="D83" s="224"/>
      <c r="E83" s="225">
        <v>2.7534999999999998</v>
      </c>
      <c r="F83" s="206"/>
      <c r="G83" s="206"/>
      <c r="H83" s="207"/>
      <c r="I83" s="20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hidden="1" x14ac:dyDescent="0.2">
      <c r="C84" s="233"/>
      <c r="AK84">
        <f>SUM(AK1:AK83)</f>
        <v>0</v>
      </c>
      <c r="AL84">
        <f>SUM(AL1:AL83)</f>
        <v>0</v>
      </c>
      <c r="AN84">
        <v>15</v>
      </c>
      <c r="AO84">
        <v>21</v>
      </c>
    </row>
    <row r="85" spans="1:60" ht="13.5" hidden="1" thickBot="1" x14ac:dyDescent="0.25">
      <c r="A85" s="226"/>
      <c r="B85" s="227" t="s">
        <v>107</v>
      </c>
      <c r="C85" s="234"/>
      <c r="D85" s="228"/>
      <c r="E85" s="228"/>
      <c r="F85" s="228"/>
      <c r="G85" s="229">
        <f>F8+F41+F50+F77</f>
        <v>0</v>
      </c>
      <c r="AN85">
        <f>SUMIF(AM8:AM84,AN84,G8:G84)</f>
        <v>0</v>
      </c>
      <c r="AO85">
        <f>SUMIF(AM8:AM84,AO84,G8:G84)</f>
        <v>0</v>
      </c>
    </row>
  </sheetData>
  <sheetProtection algorithmName="SHA-512" hashValue="EI4vse5OZukZebZMWSzkIsZERBGCHTYUfD6+CwP9fAAy+h10vwp7LRLmDPv4dqymPdlMgi2oLIx0mNfkQKqGBA==" saltValue="MU/a/l7PhRQkYO+cj74WeQ==" spinCount="100000" sheet="1"/>
  <mergeCells count="41">
    <mergeCell ref="B64:G64"/>
    <mergeCell ref="B66:G66"/>
    <mergeCell ref="F77:G77"/>
    <mergeCell ref="B78:G78"/>
    <mergeCell ref="B79:G79"/>
    <mergeCell ref="B55:G55"/>
    <mergeCell ref="B56:G56"/>
    <mergeCell ref="B58:G58"/>
    <mergeCell ref="B60:G60"/>
    <mergeCell ref="B61:G61"/>
    <mergeCell ref="B62:G62"/>
    <mergeCell ref="B42:G42"/>
    <mergeCell ref="B43:G43"/>
    <mergeCell ref="F50:G50"/>
    <mergeCell ref="B51:G51"/>
    <mergeCell ref="B52:G52"/>
    <mergeCell ref="B54:G54"/>
    <mergeCell ref="B28:G28"/>
    <mergeCell ref="B29:G29"/>
    <mergeCell ref="B32:G32"/>
    <mergeCell ref="B33:G33"/>
    <mergeCell ref="B36:G36"/>
    <mergeCell ref="F41:G41"/>
    <mergeCell ref="B19:G19"/>
    <mergeCell ref="B20:G20"/>
    <mergeCell ref="B22:G22"/>
    <mergeCell ref="B23:G23"/>
    <mergeCell ref="B25:G25"/>
    <mergeCell ref="B26:G26"/>
    <mergeCell ref="B9:G9"/>
    <mergeCell ref="B10:G10"/>
    <mergeCell ref="B13:G13"/>
    <mergeCell ref="B14:G14"/>
    <mergeCell ref="B16:G16"/>
    <mergeCell ref="B17:G17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style="35" customWidth="1"/>
  </cols>
  <sheetData>
    <row r="1" spans="1:8" ht="13.5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8" ht="13.5" thickBot="1" x14ac:dyDescent="0.25">
      <c r="A2" s="25" t="s">
        <v>29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28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9GYjKWfzGY178C0DTh3+VxW9JrBG7oT7n4k5JSW7FxOx2/9MsDCFvE9OdZz87H+OIWlvjbwtwx+PGWcdKB7vSw==" saltValue="piNAK5nyJxGoIIFnRabvzA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30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31</v>
      </c>
      <c r="B2" s="56"/>
      <c r="C2" s="97"/>
      <c r="D2" s="97"/>
      <c r="E2" s="97"/>
      <c r="F2" s="97"/>
      <c r="G2" s="98"/>
    </row>
    <row r="3" spans="1:7" x14ac:dyDescent="0.2">
      <c r="A3" s="57" t="s">
        <v>32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33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34</v>
      </c>
      <c r="B6" s="65" t="s">
        <v>35</v>
      </c>
      <c r="C6" s="66" t="s">
        <v>36</v>
      </c>
      <c r="D6" s="67" t="s">
        <v>37</v>
      </c>
      <c r="E6" s="68" t="s">
        <v>38</v>
      </c>
      <c r="F6" s="69" t="s">
        <v>39</v>
      </c>
      <c r="G6" s="70" t="s">
        <v>40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oCxl5TpprPmwg+9WQ83fEhjv/glfjHG9Za96NnLecbz4sKrmon42Mzu9jUmRPT4AkpANbYQ4Xh1gIhiHHWVpTg==" saltValue="rXoHd0dRbqkeGtV4LRVBRQ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45</v>
      </c>
      <c r="C2" s="127" t="s">
        <v>44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00</v>
      </c>
      <c r="H6" s="35"/>
    </row>
    <row r="7" spans="1:10" ht="15.75" customHeight="1" x14ac:dyDescent="0.25">
      <c r="B7" s="93" t="str">
        <f>C2</f>
        <v>Ostatní a vedlejší náklady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44</v>
      </c>
      <c r="C18" s="131"/>
      <c r="D18" s="131"/>
      <c r="E18" s="131"/>
      <c r="F18" s="131"/>
      <c r="G18" s="133"/>
      <c r="H18" s="135">
        <f>'00 1 Naklady'!G33</f>
        <v>0</v>
      </c>
      <c r="I18" s="32"/>
      <c r="J18" s="32"/>
      <c r="O18">
        <f>'00 1 Naklady'!AN33</f>
        <v>0</v>
      </c>
      <c r="P18">
        <f>'00 1 Naklady'!AO33</f>
        <v>0</v>
      </c>
    </row>
    <row r="19" spans="1:16" ht="12.75" customHeight="1" thickBot="1" x14ac:dyDescent="0.25">
      <c r="A19" s="141"/>
      <c r="B19" s="142" t="s">
        <v>65</v>
      </c>
      <c r="C19" s="143"/>
      <c r="D19" s="144" t="str">
        <f>B2</f>
        <v>00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XhtgGrTKYrPoQ13iDklMTzA1JcuBVDqVD4jBpj0xzKuPdnlwgoyWzqcguUxwTdXhKvWuDp1OPE2vofijYwanbw==" saltValue="7hy8YVqL+l6BVC9tbcVfsw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25">
      <c r="A1" s="95" t="s">
        <v>66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45</v>
      </c>
      <c r="C3" s="161" t="s">
        <v>44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44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72</v>
      </c>
      <c r="C8" s="213" t="s">
        <v>73</v>
      </c>
      <c r="D8" s="168"/>
      <c r="E8" s="171"/>
      <c r="F8" s="174">
        <f>SUM(G9:G12)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74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6">
        <v>1</v>
      </c>
      <c r="B10" s="167" t="s">
        <v>75</v>
      </c>
      <c r="C10" s="215" t="s">
        <v>76</v>
      </c>
      <c r="D10" s="170" t="s">
        <v>77</v>
      </c>
      <c r="E10" s="173">
        <v>1</v>
      </c>
      <c r="F10" s="181"/>
      <c r="G10" s="180">
        <f>E10*F10</f>
        <v>0</v>
      </c>
      <c r="H10" s="179" t="s">
        <v>78</v>
      </c>
      <c r="I10" s="191" t="s">
        <v>79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>
        <v>21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/>
      <c r="B11" s="164" t="s">
        <v>80</v>
      </c>
      <c r="C11" s="216"/>
      <c r="D11" s="187"/>
      <c r="E11" s="188"/>
      <c r="F11" s="189"/>
      <c r="G11" s="182"/>
      <c r="H11" s="179"/>
      <c r="I11" s="191"/>
      <c r="J11" s="157"/>
      <c r="K11" s="158">
        <v>1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>
        <v>2</v>
      </c>
      <c r="B12" s="167" t="s">
        <v>81</v>
      </c>
      <c r="C12" s="215" t="s">
        <v>82</v>
      </c>
      <c r="D12" s="170" t="s">
        <v>77</v>
      </c>
      <c r="E12" s="173">
        <v>1</v>
      </c>
      <c r="F12" s="181"/>
      <c r="G12" s="180">
        <f>E12*F12</f>
        <v>0</v>
      </c>
      <c r="H12" s="179" t="s">
        <v>78</v>
      </c>
      <c r="I12" s="191" t="s">
        <v>79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>
        <v>21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x14ac:dyDescent="0.2">
      <c r="A13" s="185" t="s">
        <v>71</v>
      </c>
      <c r="B13" s="166" t="s">
        <v>83</v>
      </c>
      <c r="C13" s="213" t="s">
        <v>84</v>
      </c>
      <c r="D13" s="168"/>
      <c r="E13" s="171"/>
      <c r="F13" s="183">
        <f>SUM(G14:G31)</f>
        <v>0</v>
      </c>
      <c r="G13" s="184"/>
      <c r="H13" s="176"/>
      <c r="I13" s="190"/>
      <c r="J13" s="54"/>
    </row>
    <row r="14" spans="1:60" outlineLevel="1" x14ac:dyDescent="0.2">
      <c r="A14" s="186"/>
      <c r="B14" s="163" t="s">
        <v>85</v>
      </c>
      <c r="C14" s="214"/>
      <c r="D14" s="169"/>
      <c r="E14" s="172"/>
      <c r="F14" s="177"/>
      <c r="G14" s="178"/>
      <c r="H14" s="179"/>
      <c r="I14" s="191"/>
      <c r="J14" s="157"/>
      <c r="K14" s="158">
        <v>1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ht="22.5" outlineLevel="1" x14ac:dyDescent="0.2">
      <c r="A15" s="186"/>
      <c r="B15" s="164" t="s">
        <v>86</v>
      </c>
      <c r="C15" s="216"/>
      <c r="D15" s="187"/>
      <c r="E15" s="188"/>
      <c r="F15" s="189"/>
      <c r="G15" s="182"/>
      <c r="H15" s="179"/>
      <c r="I15" s="191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9" t="str">
        <f>B15</f>
        <v>Náklady dodavatele vyplývající z povinností dodavatele stanovených obchodními podmínkami před zahájením stavebních prací. Tato skupina zahrnuje zejména náklady na přípravné činnosti.</v>
      </c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>
        <v>3</v>
      </c>
      <c r="B16" s="167" t="s">
        <v>87</v>
      </c>
      <c r="C16" s="215" t="s">
        <v>88</v>
      </c>
      <c r="D16" s="170" t="s">
        <v>77</v>
      </c>
      <c r="E16" s="173">
        <v>1</v>
      </c>
      <c r="F16" s="181"/>
      <c r="G16" s="180">
        <f>E16*F16</f>
        <v>0</v>
      </c>
      <c r="H16" s="179" t="s">
        <v>78</v>
      </c>
      <c r="I16" s="191" t="s">
        <v>79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>
        <v>21</v>
      </c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4" t="s">
        <v>89</v>
      </c>
      <c r="C17" s="216"/>
      <c r="D17" s="187"/>
      <c r="E17" s="188"/>
      <c r="F17" s="189"/>
      <c r="G17" s="182"/>
      <c r="H17" s="179"/>
      <c r="I17" s="191"/>
      <c r="J17" s="157"/>
      <c r="K17" s="158">
        <v>1</v>
      </c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/>
      <c r="B18" s="164" t="s">
        <v>90</v>
      </c>
      <c r="C18" s="216"/>
      <c r="D18" s="187"/>
      <c r="E18" s="188"/>
      <c r="F18" s="189"/>
      <c r="G18" s="182"/>
      <c r="H18" s="179"/>
      <c r="I18" s="191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>
        <v>4</v>
      </c>
      <c r="B19" s="167" t="s">
        <v>91</v>
      </c>
      <c r="C19" s="215" t="s">
        <v>92</v>
      </c>
      <c r="D19" s="170" t="s">
        <v>77</v>
      </c>
      <c r="E19" s="173">
        <v>1</v>
      </c>
      <c r="F19" s="181"/>
      <c r="G19" s="180">
        <f>E19*F19</f>
        <v>0</v>
      </c>
      <c r="H19" s="179" t="s">
        <v>78</v>
      </c>
      <c r="I19" s="191" t="s">
        <v>79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>
        <v>21</v>
      </c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/>
      <c r="B20" s="164" t="s">
        <v>93</v>
      </c>
      <c r="C20" s="216"/>
      <c r="D20" s="187"/>
      <c r="E20" s="188"/>
      <c r="F20" s="189"/>
      <c r="G20" s="182"/>
      <c r="H20" s="179"/>
      <c r="I20" s="191"/>
      <c r="J20" s="157"/>
      <c r="K20" s="158">
        <v>1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ht="22.5" outlineLevel="1" x14ac:dyDescent="0.2">
      <c r="A21" s="186"/>
      <c r="B21" s="164" t="s">
        <v>94</v>
      </c>
      <c r="C21" s="216"/>
      <c r="D21" s="187"/>
      <c r="E21" s="188"/>
      <c r="F21" s="189"/>
      <c r="G21" s="182"/>
      <c r="H21" s="179"/>
      <c r="I21" s="191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 t="str">
        <f>B21</f>
        <v>Náklady zhotovitele, související s prováděním zkoušek a revizí předepsaných technickými normami nebo objednatelem a které jsou pro provedení díla nezbytné.</v>
      </c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>
        <v>5</v>
      </c>
      <c r="B22" s="167" t="s">
        <v>95</v>
      </c>
      <c r="C22" s="215" t="s">
        <v>96</v>
      </c>
      <c r="D22" s="170" t="s">
        <v>77</v>
      </c>
      <c r="E22" s="173">
        <v>1</v>
      </c>
      <c r="F22" s="181"/>
      <c r="G22" s="180">
        <f>E22*F22</f>
        <v>0</v>
      </c>
      <c r="H22" s="179" t="s">
        <v>78</v>
      </c>
      <c r="I22" s="191" t="s">
        <v>79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>
        <v>21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4" t="s">
        <v>97</v>
      </c>
      <c r="C23" s="216"/>
      <c r="D23" s="187"/>
      <c r="E23" s="188"/>
      <c r="F23" s="189"/>
      <c r="G23" s="182"/>
      <c r="H23" s="179"/>
      <c r="I23" s="191"/>
      <c r="J23" s="157"/>
      <c r="K23" s="158">
        <v>1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/>
      <c r="B24" s="164" t="s">
        <v>98</v>
      </c>
      <c r="C24" s="216"/>
      <c r="D24" s="187"/>
      <c r="E24" s="188"/>
      <c r="F24" s="189"/>
      <c r="G24" s="182"/>
      <c r="H24" s="179"/>
      <c r="I24" s="191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>
        <v>6</v>
      </c>
      <c r="B25" s="167" t="s">
        <v>99</v>
      </c>
      <c r="C25" s="215" t="s">
        <v>100</v>
      </c>
      <c r="D25" s="170" t="s">
        <v>77</v>
      </c>
      <c r="E25" s="173">
        <v>1</v>
      </c>
      <c r="F25" s="181"/>
      <c r="G25" s="180">
        <f>E25*F25</f>
        <v>0</v>
      </c>
      <c r="H25" s="179" t="s">
        <v>78</v>
      </c>
      <c r="I25" s="191" t="s">
        <v>79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>
        <v>21</v>
      </c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/>
      <c r="B26" s="164" t="s">
        <v>97</v>
      </c>
      <c r="C26" s="216"/>
      <c r="D26" s="187"/>
      <c r="E26" s="188"/>
      <c r="F26" s="189"/>
      <c r="G26" s="182"/>
      <c r="H26" s="179"/>
      <c r="I26" s="191"/>
      <c r="J26" s="157"/>
      <c r="K26" s="158">
        <v>1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/>
      <c r="B27" s="164" t="s">
        <v>98</v>
      </c>
      <c r="C27" s="216"/>
      <c r="D27" s="187"/>
      <c r="E27" s="188"/>
      <c r="F27" s="189"/>
      <c r="G27" s="182"/>
      <c r="H27" s="179"/>
      <c r="I27" s="191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>
        <v>7</v>
      </c>
      <c r="B28" s="167" t="s">
        <v>101</v>
      </c>
      <c r="C28" s="215" t="s">
        <v>102</v>
      </c>
      <c r="D28" s="170" t="s">
        <v>77</v>
      </c>
      <c r="E28" s="173">
        <v>1</v>
      </c>
      <c r="F28" s="181"/>
      <c r="G28" s="180">
        <f>E28*F28</f>
        <v>0</v>
      </c>
      <c r="H28" s="179" t="s">
        <v>78</v>
      </c>
      <c r="I28" s="191" t="s">
        <v>79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>
        <v>21</v>
      </c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/>
      <c r="B29" s="164" t="s">
        <v>103</v>
      </c>
      <c r="C29" s="216"/>
      <c r="D29" s="187"/>
      <c r="E29" s="188"/>
      <c r="F29" s="189"/>
      <c r="G29" s="182"/>
      <c r="H29" s="179"/>
      <c r="I29" s="191"/>
      <c r="J29" s="157"/>
      <c r="K29" s="158">
        <v>1</v>
      </c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/>
      <c r="B30" s="164" t="s">
        <v>104</v>
      </c>
      <c r="C30" s="216"/>
      <c r="D30" s="187"/>
      <c r="E30" s="188"/>
      <c r="F30" s="189"/>
      <c r="G30" s="182"/>
      <c r="H30" s="179"/>
      <c r="I30" s="191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ht="13.5" outlineLevel="1" thickBot="1" x14ac:dyDescent="0.25">
      <c r="A31" s="201">
        <v>8</v>
      </c>
      <c r="B31" s="202" t="s">
        <v>105</v>
      </c>
      <c r="C31" s="217" t="s">
        <v>106</v>
      </c>
      <c r="D31" s="203" t="s">
        <v>77</v>
      </c>
      <c r="E31" s="204">
        <v>1</v>
      </c>
      <c r="F31" s="205"/>
      <c r="G31" s="206">
        <f>E31*F31</f>
        <v>0</v>
      </c>
      <c r="H31" s="207" t="s">
        <v>78</v>
      </c>
      <c r="I31" s="208" t="s">
        <v>79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>
        <v>21</v>
      </c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ht="12.75" hidden="1" customHeight="1" x14ac:dyDescent="0.2">
      <c r="A32" s="54"/>
      <c r="B32" s="61"/>
      <c r="C32" s="218"/>
      <c r="D32" s="54"/>
      <c r="E32" s="54"/>
      <c r="F32" s="54"/>
      <c r="G32" s="54"/>
      <c r="H32" s="54"/>
      <c r="I32" s="54"/>
      <c r="J32" s="54"/>
      <c r="AK32">
        <f>SUM(AK1:AK31)</f>
        <v>0</v>
      </c>
      <c r="AL32">
        <f>SUM(AL1:AL31)</f>
        <v>0</v>
      </c>
      <c r="AN32">
        <v>15</v>
      </c>
      <c r="AO32">
        <v>21</v>
      </c>
    </row>
    <row r="33" spans="1:41" ht="12.75" hidden="1" customHeight="1" x14ac:dyDescent="0.2">
      <c r="A33" s="209"/>
      <c r="B33" s="210" t="s">
        <v>107</v>
      </c>
      <c r="C33" s="219"/>
      <c r="D33" s="211"/>
      <c r="E33" s="211"/>
      <c r="F33" s="211"/>
      <c r="G33" s="212">
        <f>F8+F13</f>
        <v>0</v>
      </c>
      <c r="H33" s="54"/>
      <c r="I33" s="54"/>
      <c r="J33" s="54"/>
      <c r="AN33">
        <f>SUMIF(AM8:AM32,AN32,G8:G32)</f>
        <v>0</v>
      </c>
      <c r="AO33">
        <f>SUMIF(AM8:AM32,AO32,G8:G32)</f>
        <v>0</v>
      </c>
    </row>
    <row r="34" spans="1:41" ht="12.75" customHeight="1" x14ac:dyDescent="0.2">
      <c r="A34" s="54"/>
      <c r="B34" s="61"/>
      <c r="C34" s="62"/>
      <c r="D34" s="54"/>
      <c r="E34" s="54"/>
      <c r="F34" s="54"/>
      <c r="G34" s="54"/>
      <c r="H34" s="54"/>
      <c r="I34" s="54"/>
      <c r="J34" s="54"/>
    </row>
    <row r="35" spans="1:41" ht="12.75" customHeight="1" x14ac:dyDescent="0.2">
      <c r="A35" s="54"/>
      <c r="B35" s="61"/>
      <c r="C35" s="62"/>
      <c r="D35" s="54"/>
      <c r="E35" s="54"/>
      <c r="F35" s="54"/>
      <c r="G35" s="54"/>
      <c r="H35" s="54"/>
      <c r="I35" s="54"/>
      <c r="J35" s="54"/>
    </row>
    <row r="36" spans="1:41" ht="12.75" customHeight="1" x14ac:dyDescent="0.2">
      <c r="A36" s="54"/>
      <c r="B36" s="61"/>
      <c r="C36" s="62"/>
      <c r="D36" s="54"/>
      <c r="E36" s="54"/>
      <c r="F36" s="54"/>
      <c r="G36" s="54"/>
      <c r="H36" s="54"/>
      <c r="I36" s="54"/>
      <c r="J36" s="54"/>
    </row>
    <row r="37" spans="1:41" ht="12.75" customHeight="1" x14ac:dyDescent="0.2">
      <c r="A37" s="54"/>
      <c r="B37" s="61"/>
      <c r="C37" s="62"/>
      <c r="D37" s="54"/>
      <c r="E37" s="54"/>
      <c r="F37" s="54"/>
      <c r="G37" s="54"/>
      <c r="H37" s="54"/>
      <c r="I37" s="54"/>
      <c r="J37" s="54"/>
    </row>
    <row r="38" spans="1:41" ht="12.75" customHeight="1" x14ac:dyDescent="0.2">
      <c r="A38" s="54"/>
      <c r="B38" s="61"/>
      <c r="C38" s="62"/>
      <c r="D38" s="54"/>
      <c r="E38" s="54"/>
      <c r="F38" s="54"/>
      <c r="G38" s="54"/>
      <c r="H38" s="54"/>
      <c r="I38" s="54"/>
      <c r="J38" s="54"/>
    </row>
    <row r="39" spans="1:41" ht="12.75" customHeight="1" x14ac:dyDescent="0.2">
      <c r="A39" s="54"/>
      <c r="B39" s="61"/>
      <c r="C39" s="62"/>
      <c r="D39" s="54"/>
      <c r="E39" s="54"/>
      <c r="F39" s="54"/>
      <c r="G39" s="54"/>
      <c r="H39" s="54"/>
      <c r="I39" s="54"/>
      <c r="J39" s="54"/>
    </row>
    <row r="40" spans="1:41" ht="12.75" customHeight="1" x14ac:dyDescent="0.2">
      <c r="A40" s="54"/>
      <c r="B40" s="61"/>
      <c r="C40" s="62"/>
      <c r="D40" s="54"/>
      <c r="E40" s="54"/>
      <c r="F40" s="54"/>
      <c r="G40" s="54"/>
      <c r="H40" s="54"/>
      <c r="I40" s="54"/>
      <c r="J40" s="54"/>
    </row>
    <row r="41" spans="1:41" ht="12.75" customHeight="1" x14ac:dyDescent="0.2">
      <c r="A41" s="54"/>
      <c r="B41" s="61"/>
      <c r="C41" s="62"/>
      <c r="D41" s="54"/>
      <c r="E41" s="54"/>
      <c r="F41" s="54"/>
      <c r="G41" s="54"/>
      <c r="H41" s="54"/>
      <c r="I41" s="54"/>
      <c r="J41" s="54"/>
    </row>
    <row r="42" spans="1:41" ht="12.75" customHeight="1" x14ac:dyDescent="0.2">
      <c r="A42" s="54"/>
      <c r="B42" s="61"/>
      <c r="C42" s="62"/>
      <c r="D42" s="54"/>
      <c r="E42" s="54"/>
      <c r="F42" s="54"/>
      <c r="G42" s="54"/>
      <c r="H42" s="54"/>
      <c r="I42" s="54"/>
      <c r="J42" s="54"/>
    </row>
    <row r="43" spans="1:41" ht="12.75" customHeight="1" x14ac:dyDescent="0.2">
      <c r="A43" s="54"/>
      <c r="B43" s="61"/>
      <c r="C43" s="62"/>
      <c r="D43" s="54"/>
      <c r="E43" s="54"/>
      <c r="F43" s="54"/>
      <c r="G43" s="54"/>
      <c r="H43" s="54"/>
      <c r="I43" s="54"/>
      <c r="J43" s="54"/>
    </row>
    <row r="44" spans="1:41" ht="12.75" customHeight="1" x14ac:dyDescent="0.2">
      <c r="A44" s="54"/>
      <c r="B44" s="61"/>
      <c r="C44" s="62"/>
      <c r="D44" s="54"/>
      <c r="E44" s="54"/>
      <c r="F44" s="54"/>
      <c r="G44" s="54"/>
      <c r="H44" s="54"/>
      <c r="I44" s="54"/>
      <c r="J44" s="54"/>
    </row>
    <row r="45" spans="1:41" ht="12.75" customHeight="1" x14ac:dyDescent="0.2">
      <c r="A45" s="54"/>
      <c r="B45" s="61"/>
      <c r="C45" s="62"/>
      <c r="D45" s="54"/>
      <c r="E45" s="54"/>
      <c r="F45" s="54"/>
      <c r="G45" s="54"/>
      <c r="H45" s="54"/>
      <c r="I45" s="54"/>
      <c r="J45" s="54"/>
    </row>
    <row r="46" spans="1:41" ht="12.75" customHeight="1" x14ac:dyDescent="0.2">
      <c r="A46" s="54"/>
      <c r="B46" s="61"/>
      <c r="C46" s="62"/>
      <c r="D46" s="54"/>
      <c r="E46" s="54"/>
      <c r="F46" s="54"/>
      <c r="G46" s="54"/>
      <c r="H46" s="54"/>
      <c r="I46" s="54"/>
      <c r="J46" s="54"/>
    </row>
    <row r="47" spans="1:41" ht="12.75" customHeight="1" x14ac:dyDescent="0.2">
      <c r="A47" s="54"/>
      <c r="B47" s="61"/>
      <c r="C47" s="62"/>
      <c r="D47" s="54"/>
      <c r="E47" s="54"/>
      <c r="F47" s="54"/>
      <c r="G47" s="54"/>
      <c r="H47" s="54"/>
      <c r="I47" s="54"/>
      <c r="J47" s="54"/>
    </row>
    <row r="48" spans="1:41" ht="12.75" customHeight="1" x14ac:dyDescent="0.2">
      <c r="A48" s="54"/>
      <c r="B48" s="61"/>
      <c r="C48" s="62"/>
      <c r="D48" s="54"/>
      <c r="E48" s="54"/>
      <c r="F48" s="54"/>
      <c r="G48" s="54"/>
      <c r="H48" s="54"/>
      <c r="I48" s="54"/>
      <c r="J48" s="54"/>
    </row>
    <row r="49" spans="1:10" ht="12.75" customHeight="1" x14ac:dyDescent="0.2">
      <c r="A49" s="54"/>
      <c r="B49" s="61"/>
      <c r="C49" s="62"/>
      <c r="D49" s="54"/>
      <c r="E49" s="54"/>
      <c r="F49" s="54"/>
      <c r="G49" s="54"/>
      <c r="H49" s="54"/>
      <c r="I49" s="54"/>
      <c r="J49" s="54"/>
    </row>
    <row r="50" spans="1:10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algorithmName="SHA-512" hashValue="FFN1FCNwwbtlky73aPoHGudgzxayhDnKy970aE2Wry8oJGfpSl2MFL4bezfvXfKzaG9BYFfZpVhimV/NWffiUg==" saltValue="pknggZimuijn5ZbGwBQ7fA==" spinCount="100000" sheet="1"/>
  <mergeCells count="21">
    <mergeCell ref="B27:G27"/>
    <mergeCell ref="B29:G29"/>
    <mergeCell ref="B30:G30"/>
    <mergeCell ref="B18:G18"/>
    <mergeCell ref="B20:G20"/>
    <mergeCell ref="B21:G21"/>
    <mergeCell ref="B23:G23"/>
    <mergeCell ref="B24:G24"/>
    <mergeCell ref="B26:G26"/>
    <mergeCell ref="B9:G9"/>
    <mergeCell ref="B11:G11"/>
    <mergeCell ref="F13:G13"/>
    <mergeCell ref="B14:G14"/>
    <mergeCell ref="B15:G15"/>
    <mergeCell ref="B17:G17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SP 2006/40</v>
      </c>
      <c r="C1" s="31" t="str">
        <f>Stavba!NazevStavby</f>
        <v>Stavební úpravy Jižních teras - 10/2012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47</v>
      </c>
      <c r="C2" s="127" t="s">
        <v>48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01</v>
      </c>
      <c r="H6" s="35"/>
    </row>
    <row r="7" spans="1:10" ht="15.75" customHeight="1" x14ac:dyDescent="0.25">
      <c r="B7" s="93" t="str">
        <f>C2</f>
        <v>Stavební úpravy Jižních teras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60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61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62</v>
      </c>
      <c r="B17" s="137"/>
      <c r="C17" s="138"/>
      <c r="D17" s="138"/>
      <c r="E17" s="138"/>
      <c r="F17" s="138"/>
      <c r="G17" s="139"/>
      <c r="H17" s="140" t="s">
        <v>63</v>
      </c>
      <c r="I17" s="32"/>
      <c r="J17" s="32"/>
    </row>
    <row r="18" spans="1:16" ht="12.75" customHeight="1" x14ac:dyDescent="0.2">
      <c r="A18" s="134" t="s">
        <v>64</v>
      </c>
      <c r="B18" s="132" t="s">
        <v>108</v>
      </c>
      <c r="C18" s="131"/>
      <c r="D18" s="131"/>
      <c r="E18" s="131"/>
      <c r="F18" s="131"/>
      <c r="G18" s="133"/>
      <c r="H18" s="135">
        <f>'01 1 Pol'!G618</f>
        <v>0</v>
      </c>
      <c r="I18" s="32"/>
      <c r="J18" s="32"/>
      <c r="O18">
        <f>'01 1 Pol'!AN618</f>
        <v>0</v>
      </c>
      <c r="P18">
        <f>'01 1 Pol'!AO618</f>
        <v>0</v>
      </c>
    </row>
    <row r="19" spans="1:16" ht="12.75" customHeight="1" x14ac:dyDescent="0.2">
      <c r="A19" s="134" t="s">
        <v>109</v>
      </c>
      <c r="B19" s="132" t="s">
        <v>110</v>
      </c>
      <c r="C19" s="131"/>
      <c r="D19" s="131"/>
      <c r="E19" s="131"/>
      <c r="F19" s="131"/>
      <c r="G19" s="133"/>
      <c r="H19" s="135">
        <f>'01 2 Pol'!G102</f>
        <v>0</v>
      </c>
      <c r="I19" s="32"/>
      <c r="J19" s="32"/>
      <c r="O19">
        <f>'01 2 Pol'!AN102</f>
        <v>0</v>
      </c>
      <c r="P19">
        <f>'01 2 Pol'!AO102</f>
        <v>0</v>
      </c>
    </row>
    <row r="20" spans="1:16" ht="12.75" customHeight="1" thickBot="1" x14ac:dyDescent="0.25">
      <c r="A20" s="141"/>
      <c r="B20" s="142" t="s">
        <v>65</v>
      </c>
      <c r="C20" s="143"/>
      <c r="D20" s="144" t="str">
        <f>B2</f>
        <v>01</v>
      </c>
      <c r="E20" s="143"/>
      <c r="F20" s="143"/>
      <c r="G20" s="145"/>
      <c r="H20" s="146">
        <f>SUM(H18:H19)</f>
        <v>0</v>
      </c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GNmRC2lByNcZ/pQYMCPCX/WmL3qx+2C0bWneC3MxPRFse+DC4Y5ExagQokshs1NF1T9qK6w3tonZ/OJe4LtNiw==" saltValue="TVrXOGeb3pKWFF5vG3APRw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618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47</v>
      </c>
      <c r="C3" s="161" t="s">
        <v>48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64</v>
      </c>
      <c r="C4" s="162" t="s">
        <v>108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64</v>
      </c>
      <c r="C8" s="213" t="s">
        <v>112</v>
      </c>
      <c r="D8" s="168"/>
      <c r="E8" s="171"/>
      <c r="F8" s="174">
        <f>SUM(G9:G196)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113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ht="22.5" outlineLevel="1" x14ac:dyDescent="0.2">
      <c r="A10" s="186"/>
      <c r="B10" s="164" t="s">
        <v>114</v>
      </c>
      <c r="C10" s="216"/>
      <c r="D10" s="187"/>
      <c r="E10" s="188"/>
      <c r="F10" s="189"/>
      <c r="G10" s="182"/>
      <c r="H10" s="179"/>
      <c r="I10" s="191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9" t="str">
        <f>B10</f>
        <v>s odstraněním kořenů a s případným nutným odklizením křovin a stromů na hromady na vzdálenost do 50 m nebo s naložením na dopravní prostředek, do sklonu terénu 1 : 5,</v>
      </c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>
        <v>1</v>
      </c>
      <c r="B11" s="167" t="s">
        <v>115</v>
      </c>
      <c r="C11" s="215" t="s">
        <v>116</v>
      </c>
      <c r="D11" s="170" t="s">
        <v>117</v>
      </c>
      <c r="E11" s="173">
        <v>577.5</v>
      </c>
      <c r="F11" s="181"/>
      <c r="G11" s="180">
        <f>E11*F11</f>
        <v>0</v>
      </c>
      <c r="H11" s="179" t="s">
        <v>118</v>
      </c>
      <c r="I11" s="191" t="s">
        <v>79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20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/>
      <c r="B12" s="167"/>
      <c r="C12" s="230" t="s">
        <v>119</v>
      </c>
      <c r="D12" s="220"/>
      <c r="E12" s="222"/>
      <c r="F12" s="180"/>
      <c r="G12" s="180"/>
      <c r="H12" s="179"/>
      <c r="I12" s="191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7"/>
      <c r="C13" s="230" t="s">
        <v>120</v>
      </c>
      <c r="D13" s="220"/>
      <c r="E13" s="222"/>
      <c r="F13" s="180"/>
      <c r="G13" s="180"/>
      <c r="H13" s="179"/>
      <c r="I13" s="191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/>
      <c r="B14" s="167"/>
      <c r="C14" s="230" t="s">
        <v>121</v>
      </c>
      <c r="D14" s="220"/>
      <c r="E14" s="222">
        <v>127.5</v>
      </c>
      <c r="F14" s="180"/>
      <c r="G14" s="180"/>
      <c r="H14" s="179"/>
      <c r="I14" s="191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/>
      <c r="B15" s="167"/>
      <c r="C15" s="230" t="s">
        <v>122</v>
      </c>
      <c r="D15" s="220"/>
      <c r="E15" s="222">
        <v>62.5</v>
      </c>
      <c r="F15" s="180"/>
      <c r="G15" s="180"/>
      <c r="H15" s="179"/>
      <c r="I15" s="191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/>
      <c r="B16" s="167"/>
      <c r="C16" s="230" t="s">
        <v>123</v>
      </c>
      <c r="D16" s="220"/>
      <c r="E16" s="222">
        <v>340</v>
      </c>
      <c r="F16" s="180"/>
      <c r="G16" s="180"/>
      <c r="H16" s="179"/>
      <c r="I16" s="191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7"/>
      <c r="C17" s="230" t="s">
        <v>124</v>
      </c>
      <c r="D17" s="220"/>
      <c r="E17" s="222">
        <v>47.5</v>
      </c>
      <c r="F17" s="180"/>
      <c r="G17" s="180"/>
      <c r="H17" s="179"/>
      <c r="I17" s="191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/>
      <c r="B18" s="164" t="s">
        <v>125</v>
      </c>
      <c r="C18" s="216"/>
      <c r="D18" s="187"/>
      <c r="E18" s="188"/>
      <c r="F18" s="189"/>
      <c r="G18" s="182"/>
      <c r="H18" s="179"/>
      <c r="I18" s="191"/>
      <c r="J18" s="157"/>
      <c r="K18" s="158">
        <v>1</v>
      </c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ht="22.5" outlineLevel="1" x14ac:dyDescent="0.2">
      <c r="A19" s="186"/>
      <c r="B19" s="164" t="s">
        <v>126</v>
      </c>
      <c r="C19" s="216"/>
      <c r="D19" s="187"/>
      <c r="E19" s="188"/>
      <c r="F19" s="189"/>
      <c r="G19" s="182"/>
      <c r="H19" s="179"/>
      <c r="I19" s="191"/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 t="str">
        <f>B19</f>
        <v>Odstranění nevhodných dřevin o průměru kmene (krčku) do 10 cm s odklizením vytěžené dřevní hmoty na vzdálenost do 50 m, se složením na hromady, nebo s naložením na dopravní prostředek</v>
      </c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>
        <v>2</v>
      </c>
      <c r="B20" s="167" t="s">
        <v>127</v>
      </c>
      <c r="C20" s="215" t="s">
        <v>128</v>
      </c>
      <c r="D20" s="170" t="s">
        <v>117</v>
      </c>
      <c r="E20" s="173">
        <v>780</v>
      </c>
      <c r="F20" s="181"/>
      <c r="G20" s="180">
        <f>E20*F20</f>
        <v>0</v>
      </c>
      <c r="H20" s="179" t="s">
        <v>129</v>
      </c>
      <c r="I20" s="191" t="s">
        <v>79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>
        <v>20</v>
      </c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/>
      <c r="B21" s="167"/>
      <c r="C21" s="230" t="s">
        <v>119</v>
      </c>
      <c r="D21" s="220"/>
      <c r="E21" s="222"/>
      <c r="F21" s="180"/>
      <c r="G21" s="180"/>
      <c r="H21" s="179"/>
      <c r="I21" s="191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/>
      <c r="B22" s="167"/>
      <c r="C22" s="230" t="s">
        <v>130</v>
      </c>
      <c r="D22" s="220"/>
      <c r="E22" s="222"/>
      <c r="F22" s="180"/>
      <c r="G22" s="180"/>
      <c r="H22" s="179"/>
      <c r="I22" s="191"/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7"/>
      <c r="C23" s="230" t="s">
        <v>131</v>
      </c>
      <c r="D23" s="220"/>
      <c r="E23" s="222">
        <v>680</v>
      </c>
      <c r="F23" s="180"/>
      <c r="G23" s="180"/>
      <c r="H23" s="179"/>
      <c r="I23" s="191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/>
      <c r="B24" s="167"/>
      <c r="C24" s="230" t="s">
        <v>132</v>
      </c>
      <c r="D24" s="220"/>
      <c r="E24" s="222">
        <v>100</v>
      </c>
      <c r="F24" s="180"/>
      <c r="G24" s="180"/>
      <c r="H24" s="179"/>
      <c r="I24" s="191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/>
      <c r="B25" s="164" t="s">
        <v>133</v>
      </c>
      <c r="C25" s="216"/>
      <c r="D25" s="187"/>
      <c r="E25" s="188"/>
      <c r="F25" s="189"/>
      <c r="G25" s="182"/>
      <c r="H25" s="179"/>
      <c r="I25" s="191"/>
      <c r="J25" s="157"/>
      <c r="K25" s="158">
        <v>1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ht="22.5" outlineLevel="1" x14ac:dyDescent="0.2">
      <c r="A26" s="186"/>
      <c r="B26" s="164" t="s">
        <v>134</v>
      </c>
      <c r="C26" s="216"/>
      <c r="D26" s="187"/>
      <c r="E26" s="188"/>
      <c r="F26" s="189"/>
      <c r="G26" s="182"/>
      <c r="H26" s="179"/>
      <c r="I26" s="191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9" t="str">
        <f>B26</f>
        <v>Odkopávky nebo prokopávky při pozemkových úpravách, nezapažené s přehozením výkopku na vzdálenost do 3 m nebo s naložením na dopravní prostředek</v>
      </c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>
        <v>3</v>
      </c>
      <c r="B27" s="167" t="s">
        <v>135</v>
      </c>
      <c r="C27" s="215" t="s">
        <v>136</v>
      </c>
      <c r="D27" s="170" t="s">
        <v>137</v>
      </c>
      <c r="E27" s="173">
        <v>13.46</v>
      </c>
      <c r="F27" s="181"/>
      <c r="G27" s="180">
        <f>E27*F27</f>
        <v>0</v>
      </c>
      <c r="H27" s="179" t="s">
        <v>129</v>
      </c>
      <c r="I27" s="191" t="s">
        <v>79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>
        <v>20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/>
      <c r="B28" s="167"/>
      <c r="C28" s="230" t="s">
        <v>138</v>
      </c>
      <c r="D28" s="220"/>
      <c r="E28" s="222"/>
      <c r="F28" s="180"/>
      <c r="G28" s="180"/>
      <c r="H28" s="179"/>
      <c r="I28" s="191"/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/>
      <c r="B29" s="167"/>
      <c r="C29" s="230" t="s">
        <v>139</v>
      </c>
      <c r="D29" s="220"/>
      <c r="E29" s="222">
        <v>0.73199999999999998</v>
      </c>
      <c r="F29" s="180"/>
      <c r="G29" s="180"/>
      <c r="H29" s="179"/>
      <c r="I29" s="191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/>
      <c r="B30" s="167"/>
      <c r="C30" s="230" t="s">
        <v>140</v>
      </c>
      <c r="D30" s="220"/>
      <c r="E30" s="222">
        <v>7.84</v>
      </c>
      <c r="F30" s="180"/>
      <c r="G30" s="180"/>
      <c r="H30" s="179"/>
      <c r="I30" s="191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/>
      <c r="B31" s="167"/>
      <c r="C31" s="230" t="s">
        <v>141</v>
      </c>
      <c r="D31" s="220"/>
      <c r="E31" s="222">
        <v>1.952</v>
      </c>
      <c r="F31" s="180"/>
      <c r="G31" s="180"/>
      <c r="H31" s="179"/>
      <c r="I31" s="191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6"/>
      <c r="B32" s="167"/>
      <c r="C32" s="231" t="s">
        <v>142</v>
      </c>
      <c r="D32" s="221"/>
      <c r="E32" s="223">
        <v>10.523999999999999</v>
      </c>
      <c r="F32" s="180"/>
      <c r="G32" s="180"/>
      <c r="H32" s="179"/>
      <c r="I32" s="191"/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6"/>
      <c r="B33" s="167"/>
      <c r="C33" s="230" t="s">
        <v>143</v>
      </c>
      <c r="D33" s="220"/>
      <c r="E33" s="222"/>
      <c r="F33" s="180"/>
      <c r="G33" s="180"/>
      <c r="H33" s="179"/>
      <c r="I33" s="191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/>
      <c r="B34" s="167"/>
      <c r="C34" s="230" t="s">
        <v>144</v>
      </c>
      <c r="D34" s="220"/>
      <c r="E34" s="222">
        <v>1.04</v>
      </c>
      <c r="F34" s="180"/>
      <c r="G34" s="180"/>
      <c r="H34" s="179"/>
      <c r="I34" s="191"/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/>
      <c r="B35" s="167"/>
      <c r="C35" s="231" t="s">
        <v>142</v>
      </c>
      <c r="D35" s="221"/>
      <c r="E35" s="223">
        <v>1.04</v>
      </c>
      <c r="F35" s="180"/>
      <c r="G35" s="180"/>
      <c r="H35" s="179"/>
      <c r="I35" s="191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/>
      <c r="B36" s="167"/>
      <c r="C36" s="230" t="s">
        <v>145</v>
      </c>
      <c r="D36" s="220"/>
      <c r="E36" s="222"/>
      <c r="F36" s="180"/>
      <c r="G36" s="180"/>
      <c r="H36" s="179"/>
      <c r="I36" s="191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/>
      <c r="B37" s="167"/>
      <c r="C37" s="230" t="s">
        <v>146</v>
      </c>
      <c r="D37" s="220"/>
      <c r="E37" s="222">
        <v>1.2</v>
      </c>
      <c r="F37" s="180"/>
      <c r="G37" s="180"/>
      <c r="H37" s="179"/>
      <c r="I37" s="191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/>
      <c r="B38" s="167"/>
      <c r="C38" s="230" t="s">
        <v>147</v>
      </c>
      <c r="D38" s="220"/>
      <c r="E38" s="222">
        <v>0.69599999999999995</v>
      </c>
      <c r="F38" s="180"/>
      <c r="G38" s="180"/>
      <c r="H38" s="179"/>
      <c r="I38" s="191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/>
      <c r="B39" s="167"/>
      <c r="C39" s="231" t="s">
        <v>142</v>
      </c>
      <c r="D39" s="221"/>
      <c r="E39" s="223">
        <v>1.8959999999999999</v>
      </c>
      <c r="F39" s="180"/>
      <c r="G39" s="180"/>
      <c r="H39" s="179"/>
      <c r="I39" s="191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>
        <v>4</v>
      </c>
      <c r="B40" s="167" t="s">
        <v>148</v>
      </c>
      <c r="C40" s="215" t="s">
        <v>149</v>
      </c>
      <c r="D40" s="170" t="s">
        <v>137</v>
      </c>
      <c r="E40" s="173">
        <v>13.46</v>
      </c>
      <c r="F40" s="181"/>
      <c r="G40" s="180">
        <f>E40*F40</f>
        <v>0</v>
      </c>
      <c r="H40" s="179" t="s">
        <v>129</v>
      </c>
      <c r="I40" s="191" t="s">
        <v>79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>
        <v>20</v>
      </c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6"/>
      <c r="B41" s="167"/>
      <c r="C41" s="230" t="s">
        <v>138</v>
      </c>
      <c r="D41" s="220"/>
      <c r="E41" s="222"/>
      <c r="F41" s="180"/>
      <c r="G41" s="180"/>
      <c r="H41" s="179"/>
      <c r="I41" s="191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6"/>
      <c r="B42" s="167"/>
      <c r="C42" s="230" t="s">
        <v>139</v>
      </c>
      <c r="D42" s="220"/>
      <c r="E42" s="222">
        <v>0.73199999999999998</v>
      </c>
      <c r="F42" s="180"/>
      <c r="G42" s="180"/>
      <c r="H42" s="179"/>
      <c r="I42" s="191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/>
      <c r="B43" s="167"/>
      <c r="C43" s="230" t="s">
        <v>140</v>
      </c>
      <c r="D43" s="220"/>
      <c r="E43" s="222">
        <v>7.84</v>
      </c>
      <c r="F43" s="180"/>
      <c r="G43" s="180"/>
      <c r="H43" s="179"/>
      <c r="I43" s="191"/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/>
      <c r="B44" s="167"/>
      <c r="C44" s="230" t="s">
        <v>141</v>
      </c>
      <c r="D44" s="220"/>
      <c r="E44" s="222">
        <v>1.952</v>
      </c>
      <c r="F44" s="180"/>
      <c r="G44" s="180"/>
      <c r="H44" s="179"/>
      <c r="I44" s="191"/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/>
      <c r="B45" s="167"/>
      <c r="C45" s="231" t="s">
        <v>142</v>
      </c>
      <c r="D45" s="221"/>
      <c r="E45" s="223">
        <v>10.523999999999999</v>
      </c>
      <c r="F45" s="180"/>
      <c r="G45" s="180"/>
      <c r="H45" s="179"/>
      <c r="I45" s="191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/>
      <c r="B46" s="167"/>
      <c r="C46" s="230" t="s">
        <v>143</v>
      </c>
      <c r="D46" s="220"/>
      <c r="E46" s="222"/>
      <c r="F46" s="180"/>
      <c r="G46" s="180"/>
      <c r="H46" s="179"/>
      <c r="I46" s="191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6"/>
      <c r="B47" s="167"/>
      <c r="C47" s="230" t="s">
        <v>144</v>
      </c>
      <c r="D47" s="220"/>
      <c r="E47" s="222">
        <v>1.04</v>
      </c>
      <c r="F47" s="180"/>
      <c r="G47" s="180"/>
      <c r="H47" s="179"/>
      <c r="I47" s="191"/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6"/>
      <c r="B48" s="167"/>
      <c r="C48" s="231" t="s">
        <v>142</v>
      </c>
      <c r="D48" s="221"/>
      <c r="E48" s="223">
        <v>1.04</v>
      </c>
      <c r="F48" s="180"/>
      <c r="G48" s="180"/>
      <c r="H48" s="179"/>
      <c r="I48" s="191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/>
      <c r="B49" s="167"/>
      <c r="C49" s="230" t="s">
        <v>145</v>
      </c>
      <c r="D49" s="220"/>
      <c r="E49" s="222"/>
      <c r="F49" s="180"/>
      <c r="G49" s="180"/>
      <c r="H49" s="179"/>
      <c r="I49" s="191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6"/>
      <c r="B50" s="167"/>
      <c r="C50" s="230" t="s">
        <v>146</v>
      </c>
      <c r="D50" s="220"/>
      <c r="E50" s="222">
        <v>1.2</v>
      </c>
      <c r="F50" s="180"/>
      <c r="G50" s="180"/>
      <c r="H50" s="179"/>
      <c r="I50" s="191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6"/>
      <c r="B51" s="167"/>
      <c r="C51" s="230" t="s">
        <v>147</v>
      </c>
      <c r="D51" s="220"/>
      <c r="E51" s="222">
        <v>0.69599999999999995</v>
      </c>
      <c r="F51" s="180"/>
      <c r="G51" s="180"/>
      <c r="H51" s="179"/>
      <c r="I51" s="191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6"/>
      <c r="B52" s="167"/>
      <c r="C52" s="231" t="s">
        <v>142</v>
      </c>
      <c r="D52" s="221"/>
      <c r="E52" s="223">
        <v>1.8959999999999999</v>
      </c>
      <c r="F52" s="180"/>
      <c r="G52" s="180"/>
      <c r="H52" s="179"/>
      <c r="I52" s="191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6"/>
      <c r="B53" s="164" t="s">
        <v>150</v>
      </c>
      <c r="C53" s="216"/>
      <c r="D53" s="187"/>
      <c r="E53" s="188"/>
      <c r="F53" s="189"/>
      <c r="G53" s="182"/>
      <c r="H53" s="179"/>
      <c r="I53" s="191"/>
      <c r="J53" s="158"/>
      <c r="K53" s="158">
        <v>1</v>
      </c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ht="22.5" outlineLevel="1" x14ac:dyDescent="0.2">
      <c r="A54" s="186"/>
      <c r="B54" s="164" t="s">
        <v>151</v>
      </c>
      <c r="C54" s="216"/>
      <c r="D54" s="187"/>
      <c r="E54" s="188"/>
      <c r="F54" s="189"/>
      <c r="G54" s="182"/>
      <c r="H54" s="179"/>
      <c r="I54" s="191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9" t="str">
        <f>B54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>
        <v>5</v>
      </c>
      <c r="B55" s="167" t="s">
        <v>152</v>
      </c>
      <c r="C55" s="215" t="s">
        <v>153</v>
      </c>
      <c r="D55" s="170" t="s">
        <v>137</v>
      </c>
      <c r="E55" s="173">
        <v>108.84</v>
      </c>
      <c r="F55" s="181"/>
      <c r="G55" s="180">
        <f>E55*F55</f>
        <v>0</v>
      </c>
      <c r="H55" s="179" t="s">
        <v>118</v>
      </c>
      <c r="I55" s="191" t="s">
        <v>79</v>
      </c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>
        <v>20</v>
      </c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/>
      <c r="B56" s="167"/>
      <c r="C56" s="230" t="s">
        <v>119</v>
      </c>
      <c r="D56" s="220"/>
      <c r="E56" s="222"/>
      <c r="F56" s="180"/>
      <c r="G56" s="180"/>
      <c r="H56" s="179"/>
      <c r="I56" s="191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6"/>
      <c r="B57" s="167"/>
      <c r="C57" s="230" t="s">
        <v>154</v>
      </c>
      <c r="D57" s="220"/>
      <c r="E57" s="222"/>
      <c r="F57" s="180"/>
      <c r="G57" s="180"/>
      <c r="H57" s="179"/>
      <c r="I57" s="191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/>
      <c r="B58" s="167"/>
      <c r="C58" s="230" t="s">
        <v>155</v>
      </c>
      <c r="D58" s="220"/>
      <c r="E58" s="222">
        <v>97.64</v>
      </c>
      <c r="F58" s="180"/>
      <c r="G58" s="180"/>
      <c r="H58" s="179"/>
      <c r="I58" s="191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/>
      <c r="B59" s="167"/>
      <c r="C59" s="230" t="s">
        <v>156</v>
      </c>
      <c r="D59" s="220"/>
      <c r="E59" s="222">
        <v>11.2</v>
      </c>
      <c r="F59" s="180"/>
      <c r="G59" s="180"/>
      <c r="H59" s="179"/>
      <c r="I59" s="191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/>
      <c r="B60" s="164" t="s">
        <v>157</v>
      </c>
      <c r="C60" s="216"/>
      <c r="D60" s="187"/>
      <c r="E60" s="188"/>
      <c r="F60" s="189"/>
      <c r="G60" s="182"/>
      <c r="H60" s="179"/>
      <c r="I60" s="191"/>
      <c r="J60" s="158"/>
      <c r="K60" s="158">
        <v>1</v>
      </c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ht="22.5" outlineLevel="1" x14ac:dyDescent="0.2">
      <c r="A61" s="186"/>
      <c r="B61" s="164" t="s">
        <v>158</v>
      </c>
      <c r="C61" s="216"/>
      <c r="D61" s="187"/>
      <c r="E61" s="188"/>
      <c r="F61" s="189"/>
      <c r="G61" s="182"/>
      <c r="H61" s="179"/>
      <c r="I61" s="191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9" t="str">
        <f>B61</f>
        <v>zapažených i nezapažených s urovnáním dna do předepsaného profilu a spádu, s přehozením výkopku na přilehlém terénu na vzdálenost do 3 m od podélné osy rýhy nebo s naložením výkopku na dopravní prostředek.</v>
      </c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>
        <v>6</v>
      </c>
      <c r="B62" s="167" t="s">
        <v>159</v>
      </c>
      <c r="C62" s="215" t="s">
        <v>160</v>
      </c>
      <c r="D62" s="170" t="s">
        <v>137</v>
      </c>
      <c r="E62" s="173">
        <v>88.210769999999997</v>
      </c>
      <c r="F62" s="181"/>
      <c r="G62" s="180">
        <f>E62*F62</f>
        <v>0</v>
      </c>
      <c r="H62" s="179" t="s">
        <v>118</v>
      </c>
      <c r="I62" s="191" t="s">
        <v>79</v>
      </c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>
        <v>20</v>
      </c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/>
      <c r="B63" s="167"/>
      <c r="C63" s="230" t="s">
        <v>161</v>
      </c>
      <c r="D63" s="220"/>
      <c r="E63" s="222"/>
      <c r="F63" s="180"/>
      <c r="G63" s="180"/>
      <c r="H63" s="179"/>
      <c r="I63" s="191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6"/>
      <c r="B64" s="167"/>
      <c r="C64" s="230" t="s">
        <v>162</v>
      </c>
      <c r="D64" s="220"/>
      <c r="E64" s="222">
        <v>0.46800000000000003</v>
      </c>
      <c r="F64" s="180"/>
      <c r="G64" s="180"/>
      <c r="H64" s="179"/>
      <c r="I64" s="191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outlineLevel="1" x14ac:dyDescent="0.2">
      <c r="A65" s="186"/>
      <c r="B65" s="167"/>
      <c r="C65" s="230" t="s">
        <v>163</v>
      </c>
      <c r="D65" s="220"/>
      <c r="E65" s="222">
        <v>3.8304</v>
      </c>
      <c r="F65" s="180"/>
      <c r="G65" s="180"/>
      <c r="H65" s="179"/>
      <c r="I65" s="191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6"/>
      <c r="B66" s="167"/>
      <c r="C66" s="230" t="s">
        <v>164</v>
      </c>
      <c r="D66" s="220"/>
      <c r="E66" s="222">
        <v>0.66500000000000004</v>
      </c>
      <c r="F66" s="180"/>
      <c r="G66" s="180"/>
      <c r="H66" s="179"/>
      <c r="I66" s="191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/>
      <c r="B67" s="167"/>
      <c r="C67" s="230" t="s">
        <v>165</v>
      </c>
      <c r="D67" s="220"/>
      <c r="E67" s="222">
        <v>2.1</v>
      </c>
      <c r="F67" s="180"/>
      <c r="G67" s="180"/>
      <c r="H67" s="179"/>
      <c r="I67" s="191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6"/>
      <c r="B68" s="167"/>
      <c r="C68" s="231" t="s">
        <v>142</v>
      </c>
      <c r="D68" s="221"/>
      <c r="E68" s="223">
        <v>7.0633999999999997</v>
      </c>
      <c r="F68" s="180"/>
      <c r="G68" s="180"/>
      <c r="H68" s="179"/>
      <c r="I68" s="191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6"/>
      <c r="B69" s="167"/>
      <c r="C69" s="230" t="s">
        <v>166</v>
      </c>
      <c r="D69" s="220"/>
      <c r="E69" s="222">
        <v>7.6440000000000001</v>
      </c>
      <c r="F69" s="180"/>
      <c r="G69" s="180"/>
      <c r="H69" s="179"/>
      <c r="I69" s="191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/>
      <c r="B70" s="167"/>
      <c r="C70" s="230" t="s">
        <v>167</v>
      </c>
      <c r="D70" s="220"/>
      <c r="E70" s="222">
        <v>1.1879999999999999</v>
      </c>
      <c r="F70" s="180"/>
      <c r="G70" s="180"/>
      <c r="H70" s="179"/>
      <c r="I70" s="191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/>
      <c r="B71" s="167"/>
      <c r="C71" s="230" t="s">
        <v>168</v>
      </c>
      <c r="D71" s="220"/>
      <c r="E71" s="222">
        <v>1.6519999999999999</v>
      </c>
      <c r="F71" s="180"/>
      <c r="G71" s="180"/>
      <c r="H71" s="179"/>
      <c r="I71" s="191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/>
      <c r="B72" s="167"/>
      <c r="C72" s="230" t="s">
        <v>169</v>
      </c>
      <c r="D72" s="220"/>
      <c r="E72" s="222">
        <v>1.0780000000000001</v>
      </c>
      <c r="F72" s="180"/>
      <c r="G72" s="180"/>
      <c r="H72" s="179"/>
      <c r="I72" s="191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6"/>
      <c r="B73" s="167"/>
      <c r="C73" s="230" t="s">
        <v>170</v>
      </c>
      <c r="D73" s="220"/>
      <c r="E73" s="222">
        <v>1.0920000000000001</v>
      </c>
      <c r="F73" s="180"/>
      <c r="G73" s="180"/>
      <c r="H73" s="179"/>
      <c r="I73" s="191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/>
      <c r="B74" s="167"/>
      <c r="C74" s="230" t="s">
        <v>171</v>
      </c>
      <c r="D74" s="220"/>
      <c r="E74" s="222">
        <v>0.19939999999999999</v>
      </c>
      <c r="F74" s="180"/>
      <c r="G74" s="180"/>
      <c r="H74" s="179"/>
      <c r="I74" s="191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86"/>
      <c r="B75" s="167"/>
      <c r="C75" s="230" t="s">
        <v>172</v>
      </c>
      <c r="D75" s="220"/>
      <c r="E75" s="222">
        <v>1.4039999999999999</v>
      </c>
      <c r="F75" s="180"/>
      <c r="G75" s="180"/>
      <c r="H75" s="179"/>
      <c r="I75" s="191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6"/>
      <c r="B76" s="167"/>
      <c r="C76" s="230" t="s">
        <v>173</v>
      </c>
      <c r="D76" s="220"/>
      <c r="E76" s="222">
        <v>1.3859999999999999</v>
      </c>
      <c r="F76" s="180"/>
      <c r="G76" s="180"/>
      <c r="H76" s="179"/>
      <c r="I76" s="191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86"/>
      <c r="B77" s="167"/>
      <c r="C77" s="230" t="s">
        <v>174</v>
      </c>
      <c r="D77" s="220"/>
      <c r="E77" s="222">
        <v>2.2320000000000002</v>
      </c>
      <c r="F77" s="180"/>
      <c r="G77" s="180"/>
      <c r="H77" s="179"/>
      <c r="I77" s="191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86"/>
      <c r="B78" s="167"/>
      <c r="C78" s="230" t="s">
        <v>175</v>
      </c>
      <c r="D78" s="220"/>
      <c r="E78" s="222">
        <v>0.4713</v>
      </c>
      <c r="F78" s="180"/>
      <c r="G78" s="180"/>
      <c r="H78" s="179"/>
      <c r="I78" s="191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/>
      <c r="B79" s="167"/>
      <c r="C79" s="230" t="s">
        <v>176</v>
      </c>
      <c r="D79" s="220"/>
      <c r="E79" s="222">
        <v>14.356999999999999</v>
      </c>
      <c r="F79" s="180"/>
      <c r="G79" s="180"/>
      <c r="H79" s="179"/>
      <c r="I79" s="191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6"/>
      <c r="B80" s="167"/>
      <c r="C80" s="230" t="s">
        <v>177</v>
      </c>
      <c r="D80" s="220"/>
      <c r="E80" s="222">
        <v>1.35</v>
      </c>
      <c r="F80" s="180"/>
      <c r="G80" s="180"/>
      <c r="H80" s="179"/>
      <c r="I80" s="191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/>
      <c r="B81" s="167"/>
      <c r="C81" s="230" t="s">
        <v>178</v>
      </c>
      <c r="D81" s="220"/>
      <c r="E81" s="222">
        <v>10.6313</v>
      </c>
      <c r="F81" s="180"/>
      <c r="G81" s="180"/>
      <c r="H81" s="179"/>
      <c r="I81" s="191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/>
      <c r="B82" s="167"/>
      <c r="C82" s="230" t="s">
        <v>179</v>
      </c>
      <c r="D82" s="220"/>
      <c r="E82" s="222">
        <v>27.384</v>
      </c>
      <c r="F82" s="180"/>
      <c r="G82" s="180"/>
      <c r="H82" s="179"/>
      <c r="I82" s="191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6"/>
      <c r="B83" s="167"/>
      <c r="C83" s="231" t="s">
        <v>142</v>
      </c>
      <c r="D83" s="221"/>
      <c r="E83" s="223">
        <v>72.068899999999999</v>
      </c>
      <c r="F83" s="180"/>
      <c r="G83" s="180"/>
      <c r="H83" s="179"/>
      <c r="I83" s="191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6"/>
      <c r="B84" s="167"/>
      <c r="C84" s="230" t="s">
        <v>180</v>
      </c>
      <c r="D84" s="220"/>
      <c r="E84" s="222">
        <v>2.004</v>
      </c>
      <c r="F84" s="180"/>
      <c r="G84" s="180"/>
      <c r="H84" s="179"/>
      <c r="I84" s="191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6"/>
      <c r="B85" s="167"/>
      <c r="C85" s="230" t="s">
        <v>181</v>
      </c>
      <c r="D85" s="220"/>
      <c r="E85" s="222">
        <v>0.48749999999999999</v>
      </c>
      <c r="F85" s="180"/>
      <c r="G85" s="180"/>
      <c r="H85" s="179"/>
      <c r="I85" s="191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86"/>
      <c r="B86" s="167"/>
      <c r="C86" s="230" t="s">
        <v>182</v>
      </c>
      <c r="D86" s="220"/>
      <c r="E86" s="222">
        <v>4.3959999999999999</v>
      </c>
      <c r="F86" s="180"/>
      <c r="G86" s="180"/>
      <c r="H86" s="179"/>
      <c r="I86" s="191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outlineLevel="1" x14ac:dyDescent="0.2">
      <c r="A87" s="186"/>
      <c r="B87" s="167"/>
      <c r="C87" s="230" t="s">
        <v>183</v>
      </c>
      <c r="D87" s="220"/>
      <c r="E87" s="222">
        <v>0.61599999999999999</v>
      </c>
      <c r="F87" s="180"/>
      <c r="G87" s="180"/>
      <c r="H87" s="179"/>
      <c r="I87" s="191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</row>
    <row r="88" spans="1:60" outlineLevel="1" x14ac:dyDescent="0.2">
      <c r="A88" s="186"/>
      <c r="B88" s="167"/>
      <c r="C88" s="230" t="s">
        <v>184</v>
      </c>
      <c r="D88" s="220"/>
      <c r="E88" s="222">
        <v>1.575</v>
      </c>
      <c r="F88" s="180"/>
      <c r="G88" s="180"/>
      <c r="H88" s="179"/>
      <c r="I88" s="191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86"/>
      <c r="B89" s="167"/>
      <c r="C89" s="231" t="s">
        <v>142</v>
      </c>
      <c r="D89" s="221"/>
      <c r="E89" s="223">
        <v>9.0785</v>
      </c>
      <c r="F89" s="180"/>
      <c r="G89" s="180"/>
      <c r="H89" s="179"/>
      <c r="I89" s="191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</row>
    <row r="90" spans="1:60" outlineLevel="1" x14ac:dyDescent="0.2">
      <c r="A90" s="186"/>
      <c r="B90" s="164" t="s">
        <v>185</v>
      </c>
      <c r="C90" s="216"/>
      <c r="D90" s="187"/>
      <c r="E90" s="188"/>
      <c r="F90" s="189"/>
      <c r="G90" s="182"/>
      <c r="H90" s="179"/>
      <c r="I90" s="191"/>
      <c r="J90" s="158"/>
      <c r="K90" s="158">
        <v>1</v>
      </c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</row>
    <row r="91" spans="1:60" outlineLevel="1" x14ac:dyDescent="0.2">
      <c r="A91" s="186"/>
      <c r="B91" s="164" t="s">
        <v>186</v>
      </c>
      <c r="C91" s="216"/>
      <c r="D91" s="187"/>
      <c r="E91" s="188"/>
      <c r="F91" s="189"/>
      <c r="G91" s="182"/>
      <c r="H91" s="179"/>
      <c r="I91" s="191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86">
        <v>7</v>
      </c>
      <c r="B92" s="167" t="s">
        <v>187</v>
      </c>
      <c r="C92" s="215" t="s">
        <v>188</v>
      </c>
      <c r="D92" s="170" t="s">
        <v>137</v>
      </c>
      <c r="E92" s="173">
        <v>13.46</v>
      </c>
      <c r="F92" s="181"/>
      <c r="G92" s="180">
        <f>E92*F92</f>
        <v>0</v>
      </c>
      <c r="H92" s="179" t="s">
        <v>118</v>
      </c>
      <c r="I92" s="191" t="s">
        <v>79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>
        <v>20</v>
      </c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outlineLevel="1" x14ac:dyDescent="0.2">
      <c r="A93" s="186"/>
      <c r="B93" s="167"/>
      <c r="C93" s="230" t="s">
        <v>189</v>
      </c>
      <c r="D93" s="220"/>
      <c r="E93" s="222">
        <v>13.46</v>
      </c>
      <c r="F93" s="180"/>
      <c r="G93" s="180"/>
      <c r="H93" s="179"/>
      <c r="I93" s="191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86">
        <v>8</v>
      </c>
      <c r="B94" s="167" t="s">
        <v>190</v>
      </c>
      <c r="C94" s="215" t="s">
        <v>191</v>
      </c>
      <c r="D94" s="170" t="s">
        <v>137</v>
      </c>
      <c r="E94" s="173">
        <v>197.08077</v>
      </c>
      <c r="F94" s="181"/>
      <c r="G94" s="180">
        <f>E94*F94</f>
        <v>0</v>
      </c>
      <c r="H94" s="179" t="s">
        <v>118</v>
      </c>
      <c r="I94" s="191" t="s">
        <v>79</v>
      </c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>
        <v>20</v>
      </c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86"/>
      <c r="B95" s="167"/>
      <c r="C95" s="230" t="s">
        <v>192</v>
      </c>
      <c r="D95" s="220"/>
      <c r="E95" s="222">
        <v>108.87</v>
      </c>
      <c r="F95" s="180"/>
      <c r="G95" s="180"/>
      <c r="H95" s="179"/>
      <c r="I95" s="191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</row>
    <row r="96" spans="1:60" outlineLevel="1" x14ac:dyDescent="0.2">
      <c r="A96" s="186"/>
      <c r="B96" s="167"/>
      <c r="C96" s="230" t="s">
        <v>193</v>
      </c>
      <c r="D96" s="220"/>
      <c r="E96" s="222">
        <v>88.210800000000006</v>
      </c>
      <c r="F96" s="180"/>
      <c r="G96" s="180"/>
      <c r="H96" s="179"/>
      <c r="I96" s="191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86"/>
      <c r="B97" s="164" t="s">
        <v>194</v>
      </c>
      <c r="C97" s="216"/>
      <c r="D97" s="187"/>
      <c r="E97" s="188"/>
      <c r="F97" s="189"/>
      <c r="G97" s="182"/>
      <c r="H97" s="179"/>
      <c r="I97" s="191"/>
      <c r="J97" s="158"/>
      <c r="K97" s="158">
        <v>1</v>
      </c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outlineLevel="1" x14ac:dyDescent="0.2">
      <c r="A98" s="186">
        <v>9</v>
      </c>
      <c r="B98" s="167" t="s">
        <v>195</v>
      </c>
      <c r="C98" s="215" t="s">
        <v>196</v>
      </c>
      <c r="D98" s="170" t="s">
        <v>137</v>
      </c>
      <c r="E98" s="173">
        <v>127.48725</v>
      </c>
      <c r="F98" s="181"/>
      <c r="G98" s="180">
        <f>E98*F98</f>
        <v>0</v>
      </c>
      <c r="H98" s="179" t="s">
        <v>197</v>
      </c>
      <c r="I98" s="191" t="s">
        <v>79</v>
      </c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>
        <v>20</v>
      </c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</row>
    <row r="99" spans="1:60" outlineLevel="1" x14ac:dyDescent="0.2">
      <c r="A99" s="186"/>
      <c r="B99" s="167"/>
      <c r="C99" s="230" t="s">
        <v>198</v>
      </c>
      <c r="D99" s="220"/>
      <c r="E99" s="222">
        <v>108.87</v>
      </c>
      <c r="F99" s="180"/>
      <c r="G99" s="180"/>
      <c r="H99" s="179"/>
      <c r="I99" s="191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</row>
    <row r="100" spans="1:60" outlineLevel="1" x14ac:dyDescent="0.2">
      <c r="A100" s="186"/>
      <c r="B100" s="167"/>
      <c r="C100" s="231" t="s">
        <v>142</v>
      </c>
      <c r="D100" s="221"/>
      <c r="E100" s="223">
        <v>108.87</v>
      </c>
      <c r="F100" s="180"/>
      <c r="G100" s="180"/>
      <c r="H100" s="179"/>
      <c r="I100" s="191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outlineLevel="1" x14ac:dyDescent="0.2">
      <c r="A101" s="186"/>
      <c r="B101" s="167"/>
      <c r="C101" s="230" t="s">
        <v>199</v>
      </c>
      <c r="D101" s="220"/>
      <c r="E101" s="222"/>
      <c r="F101" s="180"/>
      <c r="G101" s="180"/>
      <c r="H101" s="179"/>
      <c r="I101" s="191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</row>
    <row r="102" spans="1:60" outlineLevel="1" x14ac:dyDescent="0.2">
      <c r="A102" s="186"/>
      <c r="B102" s="167"/>
      <c r="C102" s="230" t="s">
        <v>161</v>
      </c>
      <c r="D102" s="220"/>
      <c r="E102" s="222"/>
      <c r="F102" s="180"/>
      <c r="G102" s="180"/>
      <c r="H102" s="179"/>
      <c r="I102" s="191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</row>
    <row r="103" spans="1:60" outlineLevel="1" x14ac:dyDescent="0.2">
      <c r="A103" s="186"/>
      <c r="B103" s="167"/>
      <c r="C103" s="230" t="s">
        <v>200</v>
      </c>
      <c r="D103" s="220"/>
      <c r="E103" s="222"/>
      <c r="F103" s="180"/>
      <c r="G103" s="180"/>
      <c r="H103" s="179"/>
      <c r="I103" s="191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0" outlineLevel="1" x14ac:dyDescent="0.2">
      <c r="A104" s="186"/>
      <c r="B104" s="167"/>
      <c r="C104" s="230" t="s">
        <v>201</v>
      </c>
      <c r="D104" s="220"/>
      <c r="E104" s="222">
        <v>0.9</v>
      </c>
      <c r="F104" s="180"/>
      <c r="G104" s="180"/>
      <c r="H104" s="179"/>
      <c r="I104" s="191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0" outlineLevel="1" x14ac:dyDescent="0.2">
      <c r="A105" s="186"/>
      <c r="B105" s="167"/>
      <c r="C105" s="230" t="s">
        <v>202</v>
      </c>
      <c r="D105" s="220"/>
      <c r="E105" s="222"/>
      <c r="F105" s="180"/>
      <c r="G105" s="180"/>
      <c r="H105" s="179"/>
      <c r="I105" s="191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</row>
    <row r="106" spans="1:60" outlineLevel="1" x14ac:dyDescent="0.2">
      <c r="A106" s="186"/>
      <c r="B106" s="167"/>
      <c r="C106" s="230" t="s">
        <v>203</v>
      </c>
      <c r="D106" s="220"/>
      <c r="E106" s="222">
        <v>0.75</v>
      </c>
      <c r="F106" s="180"/>
      <c r="G106" s="180"/>
      <c r="H106" s="179"/>
      <c r="I106" s="191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  <row r="107" spans="1:60" outlineLevel="1" x14ac:dyDescent="0.2">
      <c r="A107" s="186"/>
      <c r="B107" s="167"/>
      <c r="C107" s="230" t="s">
        <v>204</v>
      </c>
      <c r="D107" s="220"/>
      <c r="E107" s="222">
        <v>4.5563000000000002</v>
      </c>
      <c r="F107" s="180"/>
      <c r="G107" s="180"/>
      <c r="H107" s="179"/>
      <c r="I107" s="191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0" outlineLevel="1" x14ac:dyDescent="0.2">
      <c r="A108" s="186"/>
      <c r="B108" s="167"/>
      <c r="C108" s="230" t="s">
        <v>205</v>
      </c>
      <c r="D108" s="220"/>
      <c r="E108" s="222">
        <v>11.736000000000001</v>
      </c>
      <c r="F108" s="180"/>
      <c r="G108" s="180"/>
      <c r="H108" s="179"/>
      <c r="I108" s="191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0" outlineLevel="1" x14ac:dyDescent="0.2">
      <c r="A109" s="186"/>
      <c r="B109" s="167"/>
      <c r="C109" s="230" t="s">
        <v>206</v>
      </c>
      <c r="D109" s="220"/>
      <c r="E109" s="222"/>
      <c r="F109" s="180"/>
      <c r="G109" s="180"/>
      <c r="H109" s="179"/>
      <c r="I109" s="191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60" outlineLevel="1" x14ac:dyDescent="0.2">
      <c r="A110" s="186"/>
      <c r="B110" s="167"/>
      <c r="C110" s="230" t="s">
        <v>207</v>
      </c>
      <c r="D110" s="220"/>
      <c r="E110" s="222">
        <v>0.67500000000000004</v>
      </c>
      <c r="F110" s="180"/>
      <c r="G110" s="180"/>
      <c r="H110" s="179"/>
      <c r="I110" s="191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60" outlineLevel="1" x14ac:dyDescent="0.2">
      <c r="A111" s="186"/>
      <c r="B111" s="167"/>
      <c r="C111" s="231" t="s">
        <v>142</v>
      </c>
      <c r="D111" s="221"/>
      <c r="E111" s="223">
        <v>18.6173</v>
      </c>
      <c r="F111" s="180"/>
      <c r="G111" s="180"/>
      <c r="H111" s="179"/>
      <c r="I111" s="191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</row>
    <row r="112" spans="1:60" outlineLevel="1" x14ac:dyDescent="0.2">
      <c r="A112" s="186"/>
      <c r="B112" s="164" t="s">
        <v>208</v>
      </c>
      <c r="C112" s="216"/>
      <c r="D112" s="187"/>
      <c r="E112" s="188"/>
      <c r="F112" s="189"/>
      <c r="G112" s="182"/>
      <c r="H112" s="179"/>
      <c r="I112" s="191"/>
      <c r="J112" s="158"/>
      <c r="K112" s="158">
        <v>1</v>
      </c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</row>
    <row r="113" spans="1:60" outlineLevel="1" x14ac:dyDescent="0.2">
      <c r="A113" s="186"/>
      <c r="B113" s="164" t="s">
        <v>209</v>
      </c>
      <c r="C113" s="216"/>
      <c r="D113" s="187"/>
      <c r="E113" s="188"/>
      <c r="F113" s="189"/>
      <c r="G113" s="182"/>
      <c r="H113" s="179"/>
      <c r="I113" s="191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</row>
    <row r="114" spans="1:60" outlineLevel="1" x14ac:dyDescent="0.2">
      <c r="A114" s="186">
        <v>10</v>
      </c>
      <c r="B114" s="167" t="s">
        <v>210</v>
      </c>
      <c r="C114" s="215" t="s">
        <v>211</v>
      </c>
      <c r="D114" s="170" t="s">
        <v>137</v>
      </c>
      <c r="E114" s="173">
        <v>13.46</v>
      </c>
      <c r="F114" s="181"/>
      <c r="G114" s="180">
        <f>E114*F114</f>
        <v>0</v>
      </c>
      <c r="H114" s="179" t="s">
        <v>118</v>
      </c>
      <c r="I114" s="191" t="s">
        <v>79</v>
      </c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>
        <v>20</v>
      </c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</row>
    <row r="115" spans="1:60" outlineLevel="1" x14ac:dyDescent="0.2">
      <c r="A115" s="186"/>
      <c r="B115" s="167"/>
      <c r="C115" s="230" t="s">
        <v>189</v>
      </c>
      <c r="D115" s="220"/>
      <c r="E115" s="222">
        <v>13.46</v>
      </c>
      <c r="F115" s="180"/>
      <c r="G115" s="180"/>
      <c r="H115" s="179"/>
      <c r="I115" s="191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</row>
    <row r="116" spans="1:60" outlineLevel="1" x14ac:dyDescent="0.2">
      <c r="A116" s="186">
        <v>11</v>
      </c>
      <c r="B116" s="167" t="s">
        <v>212</v>
      </c>
      <c r="C116" s="215" t="s">
        <v>213</v>
      </c>
      <c r="D116" s="170" t="s">
        <v>137</v>
      </c>
      <c r="E116" s="173">
        <v>69.593519999999998</v>
      </c>
      <c r="F116" s="181"/>
      <c r="G116" s="180">
        <f>E116*F116</f>
        <v>0</v>
      </c>
      <c r="H116" s="179" t="s">
        <v>118</v>
      </c>
      <c r="I116" s="191" t="s">
        <v>79</v>
      </c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>
        <v>20</v>
      </c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</row>
    <row r="117" spans="1:60" outlineLevel="1" x14ac:dyDescent="0.2">
      <c r="A117" s="186"/>
      <c r="B117" s="167"/>
      <c r="C117" s="230" t="s">
        <v>193</v>
      </c>
      <c r="D117" s="220"/>
      <c r="E117" s="222">
        <v>88.210800000000006</v>
      </c>
      <c r="F117" s="180"/>
      <c r="G117" s="180"/>
      <c r="H117" s="179"/>
      <c r="I117" s="191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</row>
    <row r="118" spans="1:60" outlineLevel="1" x14ac:dyDescent="0.2">
      <c r="A118" s="186"/>
      <c r="B118" s="167"/>
      <c r="C118" s="230" t="s">
        <v>214</v>
      </c>
      <c r="D118" s="220"/>
      <c r="E118" s="222">
        <v>-18.6173</v>
      </c>
      <c r="F118" s="180"/>
      <c r="G118" s="180"/>
      <c r="H118" s="179"/>
      <c r="I118" s="191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</row>
    <row r="119" spans="1:60" outlineLevel="1" x14ac:dyDescent="0.2">
      <c r="A119" s="186"/>
      <c r="B119" s="164" t="s">
        <v>215</v>
      </c>
      <c r="C119" s="216"/>
      <c r="D119" s="187"/>
      <c r="E119" s="188"/>
      <c r="F119" s="189"/>
      <c r="G119" s="182"/>
      <c r="H119" s="179"/>
      <c r="I119" s="191"/>
      <c r="J119" s="158"/>
      <c r="K119" s="158">
        <v>1</v>
      </c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</row>
    <row r="120" spans="1:60" outlineLevel="1" x14ac:dyDescent="0.2">
      <c r="A120" s="186"/>
      <c r="B120" s="164" t="s">
        <v>216</v>
      </c>
      <c r="C120" s="216"/>
      <c r="D120" s="187"/>
      <c r="E120" s="188"/>
      <c r="F120" s="189"/>
      <c r="G120" s="182"/>
      <c r="H120" s="179"/>
      <c r="I120" s="191"/>
      <c r="J120" s="158"/>
      <c r="K120" s="158">
        <v>2</v>
      </c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</row>
    <row r="121" spans="1:60" outlineLevel="1" x14ac:dyDescent="0.2">
      <c r="A121" s="186">
        <v>12</v>
      </c>
      <c r="B121" s="167" t="s">
        <v>217</v>
      </c>
      <c r="C121" s="215" t="s">
        <v>218</v>
      </c>
      <c r="D121" s="170" t="s">
        <v>137</v>
      </c>
      <c r="E121" s="173">
        <v>13.46</v>
      </c>
      <c r="F121" s="181"/>
      <c r="G121" s="180">
        <f>E121*F121</f>
        <v>0</v>
      </c>
      <c r="H121" s="179" t="s">
        <v>118</v>
      </c>
      <c r="I121" s="191" t="s">
        <v>79</v>
      </c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>
        <v>20</v>
      </c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</row>
    <row r="122" spans="1:60" outlineLevel="1" x14ac:dyDescent="0.2">
      <c r="A122" s="186"/>
      <c r="B122" s="167"/>
      <c r="C122" s="230" t="s">
        <v>219</v>
      </c>
      <c r="D122" s="220"/>
      <c r="E122" s="222">
        <v>13.46</v>
      </c>
      <c r="F122" s="180"/>
      <c r="G122" s="180"/>
      <c r="H122" s="179"/>
      <c r="I122" s="191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</row>
    <row r="123" spans="1:60" outlineLevel="1" x14ac:dyDescent="0.2">
      <c r="A123" s="186">
        <v>13</v>
      </c>
      <c r="B123" s="167" t="s">
        <v>220</v>
      </c>
      <c r="C123" s="215" t="s">
        <v>221</v>
      </c>
      <c r="D123" s="170" t="s">
        <v>137</v>
      </c>
      <c r="E123" s="173">
        <v>324.56801999999999</v>
      </c>
      <c r="F123" s="181"/>
      <c r="G123" s="180">
        <f>E123*F123</f>
        <v>0</v>
      </c>
      <c r="H123" s="179" t="s">
        <v>118</v>
      </c>
      <c r="I123" s="191" t="s">
        <v>79</v>
      </c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>
        <v>20</v>
      </c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</row>
    <row r="124" spans="1:60" outlineLevel="1" x14ac:dyDescent="0.2">
      <c r="A124" s="186"/>
      <c r="B124" s="167"/>
      <c r="C124" s="230" t="s">
        <v>222</v>
      </c>
      <c r="D124" s="220"/>
      <c r="E124" s="222">
        <v>254.97450000000001</v>
      </c>
      <c r="F124" s="180"/>
      <c r="G124" s="180"/>
      <c r="H124" s="179"/>
      <c r="I124" s="191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</row>
    <row r="125" spans="1:60" outlineLevel="1" x14ac:dyDescent="0.2">
      <c r="A125" s="186"/>
      <c r="B125" s="167"/>
      <c r="C125" s="230" t="s">
        <v>223</v>
      </c>
      <c r="D125" s="220"/>
      <c r="E125" s="222">
        <v>69.593500000000006</v>
      </c>
      <c r="F125" s="180"/>
      <c r="G125" s="180"/>
      <c r="H125" s="179"/>
      <c r="I125" s="191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</row>
    <row r="126" spans="1:60" outlineLevel="1" x14ac:dyDescent="0.2">
      <c r="A126" s="186"/>
      <c r="B126" s="164" t="s">
        <v>224</v>
      </c>
      <c r="C126" s="216"/>
      <c r="D126" s="187"/>
      <c r="E126" s="188"/>
      <c r="F126" s="189"/>
      <c r="G126" s="182"/>
      <c r="H126" s="179"/>
      <c r="I126" s="191"/>
      <c r="J126" s="158"/>
      <c r="K126" s="158">
        <v>1</v>
      </c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</row>
    <row r="127" spans="1:60" outlineLevel="1" x14ac:dyDescent="0.2">
      <c r="A127" s="186"/>
      <c r="B127" s="164" t="s">
        <v>225</v>
      </c>
      <c r="C127" s="216"/>
      <c r="D127" s="187"/>
      <c r="E127" s="188"/>
      <c r="F127" s="189"/>
      <c r="G127" s="182"/>
      <c r="H127" s="179"/>
      <c r="I127" s="191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</row>
    <row r="128" spans="1:60" outlineLevel="1" x14ac:dyDescent="0.2">
      <c r="A128" s="186">
        <v>14</v>
      </c>
      <c r="B128" s="167" t="s">
        <v>226</v>
      </c>
      <c r="C128" s="215" t="s">
        <v>227</v>
      </c>
      <c r="D128" s="170" t="s">
        <v>137</v>
      </c>
      <c r="E128" s="173">
        <v>127.48725</v>
      </c>
      <c r="F128" s="181"/>
      <c r="G128" s="180">
        <f>E128*F128</f>
        <v>0</v>
      </c>
      <c r="H128" s="179" t="s">
        <v>118</v>
      </c>
      <c r="I128" s="191" t="s">
        <v>79</v>
      </c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>
        <v>20</v>
      </c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</row>
    <row r="129" spans="1:60" outlineLevel="1" x14ac:dyDescent="0.2">
      <c r="A129" s="186"/>
      <c r="B129" s="167"/>
      <c r="C129" s="230" t="s">
        <v>228</v>
      </c>
      <c r="D129" s="220"/>
      <c r="E129" s="222"/>
      <c r="F129" s="180"/>
      <c r="G129" s="180"/>
      <c r="H129" s="179"/>
      <c r="I129" s="191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</row>
    <row r="130" spans="1:60" outlineLevel="1" x14ac:dyDescent="0.2">
      <c r="A130" s="186"/>
      <c r="B130" s="167"/>
      <c r="C130" s="230" t="s">
        <v>198</v>
      </c>
      <c r="D130" s="220"/>
      <c r="E130" s="222">
        <v>108.87</v>
      </c>
      <c r="F130" s="180"/>
      <c r="G130" s="180"/>
      <c r="H130" s="179"/>
      <c r="I130" s="191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</row>
    <row r="131" spans="1:60" outlineLevel="1" x14ac:dyDescent="0.2">
      <c r="A131" s="186"/>
      <c r="B131" s="167"/>
      <c r="C131" s="231" t="s">
        <v>142</v>
      </c>
      <c r="D131" s="221"/>
      <c r="E131" s="223">
        <v>108.87</v>
      </c>
      <c r="F131" s="180"/>
      <c r="G131" s="180"/>
      <c r="H131" s="179"/>
      <c r="I131" s="191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</row>
    <row r="132" spans="1:60" outlineLevel="1" x14ac:dyDescent="0.2">
      <c r="A132" s="186"/>
      <c r="B132" s="167"/>
      <c r="C132" s="230" t="s">
        <v>199</v>
      </c>
      <c r="D132" s="220"/>
      <c r="E132" s="222"/>
      <c r="F132" s="180"/>
      <c r="G132" s="180"/>
      <c r="H132" s="179"/>
      <c r="I132" s="191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</row>
    <row r="133" spans="1:60" outlineLevel="1" x14ac:dyDescent="0.2">
      <c r="A133" s="186"/>
      <c r="B133" s="167"/>
      <c r="C133" s="230" t="s">
        <v>161</v>
      </c>
      <c r="D133" s="220"/>
      <c r="E133" s="222"/>
      <c r="F133" s="180"/>
      <c r="G133" s="180"/>
      <c r="H133" s="179"/>
      <c r="I133" s="191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</row>
    <row r="134" spans="1:60" outlineLevel="1" x14ac:dyDescent="0.2">
      <c r="A134" s="186"/>
      <c r="B134" s="167"/>
      <c r="C134" s="230" t="s">
        <v>200</v>
      </c>
      <c r="D134" s="220"/>
      <c r="E134" s="222"/>
      <c r="F134" s="180"/>
      <c r="G134" s="180"/>
      <c r="H134" s="179"/>
      <c r="I134" s="191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</row>
    <row r="135" spans="1:60" outlineLevel="1" x14ac:dyDescent="0.2">
      <c r="A135" s="186"/>
      <c r="B135" s="167"/>
      <c r="C135" s="230" t="s">
        <v>201</v>
      </c>
      <c r="D135" s="220"/>
      <c r="E135" s="222">
        <v>0.9</v>
      </c>
      <c r="F135" s="180"/>
      <c r="G135" s="180"/>
      <c r="H135" s="179"/>
      <c r="I135" s="191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</row>
    <row r="136" spans="1:60" outlineLevel="1" x14ac:dyDescent="0.2">
      <c r="A136" s="186"/>
      <c r="B136" s="167"/>
      <c r="C136" s="230" t="s">
        <v>202</v>
      </c>
      <c r="D136" s="220"/>
      <c r="E136" s="222"/>
      <c r="F136" s="180"/>
      <c r="G136" s="180"/>
      <c r="H136" s="179"/>
      <c r="I136" s="191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</row>
    <row r="137" spans="1:60" outlineLevel="1" x14ac:dyDescent="0.2">
      <c r="A137" s="186"/>
      <c r="B137" s="167"/>
      <c r="C137" s="230" t="s">
        <v>203</v>
      </c>
      <c r="D137" s="220"/>
      <c r="E137" s="222">
        <v>0.75</v>
      </c>
      <c r="F137" s="180"/>
      <c r="G137" s="180"/>
      <c r="H137" s="179"/>
      <c r="I137" s="191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</row>
    <row r="138" spans="1:60" outlineLevel="1" x14ac:dyDescent="0.2">
      <c r="A138" s="186"/>
      <c r="B138" s="167"/>
      <c r="C138" s="230" t="s">
        <v>204</v>
      </c>
      <c r="D138" s="220"/>
      <c r="E138" s="222">
        <v>4.5563000000000002</v>
      </c>
      <c r="F138" s="180"/>
      <c r="G138" s="180"/>
      <c r="H138" s="179"/>
      <c r="I138" s="191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</row>
    <row r="139" spans="1:60" outlineLevel="1" x14ac:dyDescent="0.2">
      <c r="A139" s="186"/>
      <c r="B139" s="167"/>
      <c r="C139" s="230" t="s">
        <v>205</v>
      </c>
      <c r="D139" s="220"/>
      <c r="E139" s="222">
        <v>11.736000000000001</v>
      </c>
      <c r="F139" s="180"/>
      <c r="G139" s="180"/>
      <c r="H139" s="179"/>
      <c r="I139" s="191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</row>
    <row r="140" spans="1:60" outlineLevel="1" x14ac:dyDescent="0.2">
      <c r="A140" s="186"/>
      <c r="B140" s="167"/>
      <c r="C140" s="230" t="s">
        <v>206</v>
      </c>
      <c r="D140" s="220"/>
      <c r="E140" s="222"/>
      <c r="F140" s="180"/>
      <c r="G140" s="180"/>
      <c r="H140" s="179"/>
      <c r="I140" s="191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</row>
    <row r="141" spans="1:60" outlineLevel="1" x14ac:dyDescent="0.2">
      <c r="A141" s="186"/>
      <c r="B141" s="167"/>
      <c r="C141" s="230" t="s">
        <v>207</v>
      </c>
      <c r="D141" s="220"/>
      <c r="E141" s="222">
        <v>0.67500000000000004</v>
      </c>
      <c r="F141" s="180"/>
      <c r="G141" s="180"/>
      <c r="H141" s="179"/>
      <c r="I141" s="191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</row>
    <row r="142" spans="1:60" outlineLevel="1" x14ac:dyDescent="0.2">
      <c r="A142" s="186"/>
      <c r="B142" s="167"/>
      <c r="C142" s="231" t="s">
        <v>142</v>
      </c>
      <c r="D142" s="221"/>
      <c r="E142" s="223">
        <v>18.6173</v>
      </c>
      <c r="F142" s="180"/>
      <c r="G142" s="180"/>
      <c r="H142" s="179"/>
      <c r="I142" s="191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</row>
    <row r="143" spans="1:60" outlineLevel="1" x14ac:dyDescent="0.2">
      <c r="A143" s="186"/>
      <c r="B143" s="164" t="s">
        <v>229</v>
      </c>
      <c r="C143" s="216"/>
      <c r="D143" s="187"/>
      <c r="E143" s="188"/>
      <c r="F143" s="189"/>
      <c r="G143" s="182"/>
      <c r="H143" s="179"/>
      <c r="I143" s="191"/>
      <c r="J143" s="158"/>
      <c r="K143" s="158">
        <v>1</v>
      </c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</row>
    <row r="144" spans="1:60" outlineLevel="1" x14ac:dyDescent="0.2">
      <c r="A144" s="186"/>
      <c r="B144" s="164" t="s">
        <v>230</v>
      </c>
      <c r="C144" s="216"/>
      <c r="D144" s="187"/>
      <c r="E144" s="188"/>
      <c r="F144" s="189"/>
      <c r="G144" s="182"/>
      <c r="H144" s="179"/>
      <c r="I144" s="191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</row>
    <row r="145" spans="1:60" outlineLevel="1" x14ac:dyDescent="0.2">
      <c r="A145" s="186">
        <v>15</v>
      </c>
      <c r="B145" s="167" t="s">
        <v>231</v>
      </c>
      <c r="C145" s="215" t="s">
        <v>232</v>
      </c>
      <c r="D145" s="170" t="s">
        <v>137</v>
      </c>
      <c r="E145" s="173">
        <v>136.71413000000001</v>
      </c>
      <c r="F145" s="181"/>
      <c r="G145" s="180">
        <f>E145*F145</f>
        <v>0</v>
      </c>
      <c r="H145" s="179" t="s">
        <v>118</v>
      </c>
      <c r="I145" s="191" t="s">
        <v>79</v>
      </c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>
        <v>20</v>
      </c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</row>
    <row r="146" spans="1:60" outlineLevel="1" x14ac:dyDescent="0.2">
      <c r="A146" s="186"/>
      <c r="B146" s="167"/>
      <c r="C146" s="230" t="s">
        <v>233</v>
      </c>
      <c r="D146" s="220"/>
      <c r="E146" s="222"/>
      <c r="F146" s="180"/>
      <c r="G146" s="180"/>
      <c r="H146" s="179"/>
      <c r="I146" s="191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</row>
    <row r="147" spans="1:60" outlineLevel="1" x14ac:dyDescent="0.2">
      <c r="A147" s="186"/>
      <c r="B147" s="167"/>
      <c r="C147" s="230" t="s">
        <v>234</v>
      </c>
      <c r="D147" s="220"/>
      <c r="E147" s="222"/>
      <c r="F147" s="180"/>
      <c r="G147" s="180"/>
      <c r="H147" s="179"/>
      <c r="I147" s="191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</row>
    <row r="148" spans="1:60" outlineLevel="1" x14ac:dyDescent="0.2">
      <c r="A148" s="186"/>
      <c r="B148" s="167"/>
      <c r="C148" s="230" t="s">
        <v>138</v>
      </c>
      <c r="D148" s="220"/>
      <c r="E148" s="222"/>
      <c r="F148" s="180"/>
      <c r="G148" s="180"/>
      <c r="H148" s="179"/>
      <c r="I148" s="191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</row>
    <row r="149" spans="1:60" outlineLevel="1" x14ac:dyDescent="0.2">
      <c r="A149" s="186"/>
      <c r="B149" s="167"/>
      <c r="C149" s="230" t="s">
        <v>235</v>
      </c>
      <c r="D149" s="220"/>
      <c r="E149" s="222">
        <v>0.36599999999999999</v>
      </c>
      <c r="F149" s="180"/>
      <c r="G149" s="180"/>
      <c r="H149" s="179"/>
      <c r="I149" s="191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</row>
    <row r="150" spans="1:60" outlineLevel="1" x14ac:dyDescent="0.2">
      <c r="A150" s="186"/>
      <c r="B150" s="167"/>
      <c r="C150" s="230" t="s">
        <v>236</v>
      </c>
      <c r="D150" s="220"/>
      <c r="E150" s="222">
        <v>3.92</v>
      </c>
      <c r="F150" s="180"/>
      <c r="G150" s="180"/>
      <c r="H150" s="179"/>
      <c r="I150" s="191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</row>
    <row r="151" spans="1:60" outlineLevel="1" x14ac:dyDescent="0.2">
      <c r="A151" s="186"/>
      <c r="B151" s="167"/>
      <c r="C151" s="230" t="s">
        <v>237</v>
      </c>
      <c r="D151" s="220"/>
      <c r="E151" s="222">
        <v>0.97599999999999998</v>
      </c>
      <c r="F151" s="180"/>
      <c r="G151" s="180"/>
      <c r="H151" s="179"/>
      <c r="I151" s="191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</row>
    <row r="152" spans="1:60" outlineLevel="1" x14ac:dyDescent="0.2">
      <c r="A152" s="186"/>
      <c r="B152" s="167"/>
      <c r="C152" s="231" t="s">
        <v>142</v>
      </c>
      <c r="D152" s="221"/>
      <c r="E152" s="223">
        <v>5.2619999999999996</v>
      </c>
      <c r="F152" s="180"/>
      <c r="G152" s="180"/>
      <c r="H152" s="179"/>
      <c r="I152" s="191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</row>
    <row r="153" spans="1:60" outlineLevel="1" x14ac:dyDescent="0.2">
      <c r="A153" s="186"/>
      <c r="B153" s="167"/>
      <c r="C153" s="230" t="s">
        <v>143</v>
      </c>
      <c r="D153" s="220"/>
      <c r="E153" s="222"/>
      <c r="F153" s="180"/>
      <c r="G153" s="180"/>
      <c r="H153" s="179"/>
      <c r="I153" s="191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</row>
    <row r="154" spans="1:60" outlineLevel="1" x14ac:dyDescent="0.2">
      <c r="A154" s="186"/>
      <c r="B154" s="167"/>
      <c r="C154" s="230" t="s">
        <v>238</v>
      </c>
      <c r="D154" s="220"/>
      <c r="E154" s="222">
        <v>0.52</v>
      </c>
      <c r="F154" s="180"/>
      <c r="G154" s="180"/>
      <c r="H154" s="179"/>
      <c r="I154" s="191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</row>
    <row r="155" spans="1:60" outlineLevel="1" x14ac:dyDescent="0.2">
      <c r="A155" s="186"/>
      <c r="B155" s="167"/>
      <c r="C155" s="231" t="s">
        <v>142</v>
      </c>
      <c r="D155" s="221"/>
      <c r="E155" s="223">
        <v>0.52</v>
      </c>
      <c r="F155" s="180"/>
      <c r="G155" s="180"/>
      <c r="H155" s="179"/>
      <c r="I155" s="191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</row>
    <row r="156" spans="1:60" outlineLevel="1" x14ac:dyDescent="0.2">
      <c r="A156" s="186"/>
      <c r="B156" s="167"/>
      <c r="C156" s="230" t="s">
        <v>145</v>
      </c>
      <c r="D156" s="220"/>
      <c r="E156" s="222"/>
      <c r="F156" s="180"/>
      <c r="G156" s="180"/>
      <c r="H156" s="179"/>
      <c r="I156" s="191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</row>
    <row r="157" spans="1:60" outlineLevel="1" x14ac:dyDescent="0.2">
      <c r="A157" s="186"/>
      <c r="B157" s="167"/>
      <c r="C157" s="230" t="s">
        <v>239</v>
      </c>
      <c r="D157" s="220"/>
      <c r="E157" s="222">
        <v>1.2</v>
      </c>
      <c r="F157" s="180"/>
      <c r="G157" s="180"/>
      <c r="H157" s="179"/>
      <c r="I157" s="191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</row>
    <row r="158" spans="1:60" outlineLevel="1" x14ac:dyDescent="0.2">
      <c r="A158" s="186"/>
      <c r="B158" s="167"/>
      <c r="C158" s="230" t="s">
        <v>240</v>
      </c>
      <c r="D158" s="220"/>
      <c r="E158" s="222">
        <v>0.34799999999999998</v>
      </c>
      <c r="F158" s="180"/>
      <c r="G158" s="180"/>
      <c r="H158" s="179"/>
      <c r="I158" s="191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</row>
    <row r="159" spans="1:60" outlineLevel="1" x14ac:dyDescent="0.2">
      <c r="A159" s="186"/>
      <c r="B159" s="167"/>
      <c r="C159" s="230" t="s">
        <v>241</v>
      </c>
      <c r="D159" s="220"/>
      <c r="E159" s="222">
        <v>1.8969</v>
      </c>
      <c r="F159" s="180"/>
      <c r="G159" s="180"/>
      <c r="H159" s="179"/>
      <c r="I159" s="191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</row>
    <row r="160" spans="1:60" outlineLevel="1" x14ac:dyDescent="0.2">
      <c r="A160" s="186"/>
      <c r="B160" s="167"/>
      <c r="C160" s="231" t="s">
        <v>142</v>
      </c>
      <c r="D160" s="221"/>
      <c r="E160" s="223">
        <v>3.4449000000000001</v>
      </c>
      <c r="F160" s="180"/>
      <c r="G160" s="180"/>
      <c r="H160" s="179"/>
      <c r="I160" s="191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</row>
    <row r="161" spans="1:60" outlineLevel="1" x14ac:dyDescent="0.2">
      <c r="A161" s="186"/>
      <c r="B161" s="167"/>
      <c r="C161" s="230" t="s">
        <v>242</v>
      </c>
      <c r="D161" s="220"/>
      <c r="E161" s="222"/>
      <c r="F161" s="180"/>
      <c r="G161" s="180"/>
      <c r="H161" s="179"/>
      <c r="I161" s="191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</row>
    <row r="162" spans="1:60" outlineLevel="1" x14ac:dyDescent="0.2">
      <c r="A162" s="186"/>
      <c r="B162" s="167"/>
      <c r="C162" s="230" t="s">
        <v>198</v>
      </c>
      <c r="D162" s="220"/>
      <c r="E162" s="222">
        <v>108.87</v>
      </c>
      <c r="F162" s="180"/>
      <c r="G162" s="180"/>
      <c r="H162" s="179"/>
      <c r="I162" s="191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</row>
    <row r="163" spans="1:60" outlineLevel="1" x14ac:dyDescent="0.2">
      <c r="A163" s="186"/>
      <c r="B163" s="167"/>
      <c r="C163" s="231" t="s">
        <v>142</v>
      </c>
      <c r="D163" s="221"/>
      <c r="E163" s="223">
        <v>108.87</v>
      </c>
      <c r="F163" s="180"/>
      <c r="G163" s="180"/>
      <c r="H163" s="179"/>
      <c r="I163" s="191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</row>
    <row r="164" spans="1:60" outlineLevel="1" x14ac:dyDescent="0.2">
      <c r="A164" s="186"/>
      <c r="B164" s="167"/>
      <c r="C164" s="230" t="s">
        <v>199</v>
      </c>
      <c r="D164" s="220"/>
      <c r="E164" s="222"/>
      <c r="F164" s="180"/>
      <c r="G164" s="180"/>
      <c r="H164" s="179"/>
      <c r="I164" s="191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</row>
    <row r="165" spans="1:60" outlineLevel="1" x14ac:dyDescent="0.2">
      <c r="A165" s="186"/>
      <c r="B165" s="167"/>
      <c r="C165" s="230" t="s">
        <v>161</v>
      </c>
      <c r="D165" s="220"/>
      <c r="E165" s="222"/>
      <c r="F165" s="180"/>
      <c r="G165" s="180"/>
      <c r="H165" s="179"/>
      <c r="I165" s="191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</row>
    <row r="166" spans="1:60" outlineLevel="1" x14ac:dyDescent="0.2">
      <c r="A166" s="186"/>
      <c r="B166" s="167"/>
      <c r="C166" s="230" t="s">
        <v>200</v>
      </c>
      <c r="D166" s="220"/>
      <c r="E166" s="222"/>
      <c r="F166" s="180"/>
      <c r="G166" s="180"/>
      <c r="H166" s="179"/>
      <c r="I166" s="191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</row>
    <row r="167" spans="1:60" outlineLevel="1" x14ac:dyDescent="0.2">
      <c r="A167" s="186"/>
      <c r="B167" s="167"/>
      <c r="C167" s="230" t="s">
        <v>201</v>
      </c>
      <c r="D167" s="220"/>
      <c r="E167" s="222">
        <v>0.9</v>
      </c>
      <c r="F167" s="180"/>
      <c r="G167" s="180"/>
      <c r="H167" s="179"/>
      <c r="I167" s="191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</row>
    <row r="168" spans="1:60" outlineLevel="1" x14ac:dyDescent="0.2">
      <c r="A168" s="186"/>
      <c r="B168" s="167"/>
      <c r="C168" s="230" t="s">
        <v>202</v>
      </c>
      <c r="D168" s="220"/>
      <c r="E168" s="222"/>
      <c r="F168" s="180"/>
      <c r="G168" s="180"/>
      <c r="H168" s="179"/>
      <c r="I168" s="191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</row>
    <row r="169" spans="1:60" outlineLevel="1" x14ac:dyDescent="0.2">
      <c r="A169" s="186"/>
      <c r="B169" s="167"/>
      <c r="C169" s="230" t="s">
        <v>203</v>
      </c>
      <c r="D169" s="220"/>
      <c r="E169" s="222">
        <v>0.75</v>
      </c>
      <c r="F169" s="180"/>
      <c r="G169" s="180"/>
      <c r="H169" s="179"/>
      <c r="I169" s="191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</row>
    <row r="170" spans="1:60" outlineLevel="1" x14ac:dyDescent="0.2">
      <c r="A170" s="186"/>
      <c r="B170" s="167"/>
      <c r="C170" s="230" t="s">
        <v>204</v>
      </c>
      <c r="D170" s="220"/>
      <c r="E170" s="222">
        <v>4.5563000000000002</v>
      </c>
      <c r="F170" s="180"/>
      <c r="G170" s="180"/>
      <c r="H170" s="179"/>
      <c r="I170" s="191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</row>
    <row r="171" spans="1:60" outlineLevel="1" x14ac:dyDescent="0.2">
      <c r="A171" s="186"/>
      <c r="B171" s="167"/>
      <c r="C171" s="230" t="s">
        <v>205</v>
      </c>
      <c r="D171" s="220"/>
      <c r="E171" s="222">
        <v>11.736000000000001</v>
      </c>
      <c r="F171" s="180"/>
      <c r="G171" s="180"/>
      <c r="H171" s="179"/>
      <c r="I171" s="191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</row>
    <row r="172" spans="1:60" outlineLevel="1" x14ac:dyDescent="0.2">
      <c r="A172" s="186"/>
      <c r="B172" s="167"/>
      <c r="C172" s="230" t="s">
        <v>206</v>
      </c>
      <c r="D172" s="220"/>
      <c r="E172" s="222"/>
      <c r="F172" s="180"/>
      <c r="G172" s="180"/>
      <c r="H172" s="179"/>
      <c r="I172" s="191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</row>
    <row r="173" spans="1:60" outlineLevel="1" x14ac:dyDescent="0.2">
      <c r="A173" s="186"/>
      <c r="B173" s="167"/>
      <c r="C173" s="230" t="s">
        <v>207</v>
      </c>
      <c r="D173" s="220"/>
      <c r="E173" s="222">
        <v>0.67500000000000004</v>
      </c>
      <c r="F173" s="180"/>
      <c r="G173" s="180"/>
      <c r="H173" s="179"/>
      <c r="I173" s="191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</row>
    <row r="174" spans="1:60" outlineLevel="1" x14ac:dyDescent="0.2">
      <c r="A174" s="186"/>
      <c r="B174" s="167"/>
      <c r="C174" s="231" t="s">
        <v>142</v>
      </c>
      <c r="D174" s="221"/>
      <c r="E174" s="223">
        <v>18.6173</v>
      </c>
      <c r="F174" s="180"/>
      <c r="G174" s="180"/>
      <c r="H174" s="179"/>
      <c r="I174" s="191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</row>
    <row r="175" spans="1:60" outlineLevel="1" x14ac:dyDescent="0.2">
      <c r="A175" s="186"/>
      <c r="B175" s="167"/>
      <c r="C175" s="231" t="s">
        <v>142</v>
      </c>
      <c r="D175" s="221"/>
      <c r="E175" s="223"/>
      <c r="F175" s="180"/>
      <c r="G175" s="180"/>
      <c r="H175" s="179"/>
      <c r="I175" s="191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</row>
    <row r="176" spans="1:60" outlineLevel="1" x14ac:dyDescent="0.2">
      <c r="A176" s="186">
        <v>16</v>
      </c>
      <c r="B176" s="167" t="s">
        <v>243</v>
      </c>
      <c r="C176" s="215" t="s">
        <v>244</v>
      </c>
      <c r="D176" s="170" t="s">
        <v>137</v>
      </c>
      <c r="E176" s="173">
        <v>83.053520000000006</v>
      </c>
      <c r="F176" s="181"/>
      <c r="G176" s="180">
        <f>E176*F176</f>
        <v>0</v>
      </c>
      <c r="H176" s="179"/>
      <c r="I176" s="191" t="s">
        <v>245</v>
      </c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>
        <v>20</v>
      </c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</row>
    <row r="177" spans="1:60" outlineLevel="1" x14ac:dyDescent="0.2">
      <c r="A177" s="186"/>
      <c r="B177" s="167"/>
      <c r="C177" s="230" t="s">
        <v>189</v>
      </c>
      <c r="D177" s="220"/>
      <c r="E177" s="222">
        <v>13.46</v>
      </c>
      <c r="F177" s="180"/>
      <c r="G177" s="180"/>
      <c r="H177" s="179"/>
      <c r="I177" s="191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</row>
    <row r="178" spans="1:60" outlineLevel="1" x14ac:dyDescent="0.2">
      <c r="A178" s="186"/>
      <c r="B178" s="167"/>
      <c r="C178" s="230" t="s">
        <v>223</v>
      </c>
      <c r="D178" s="220"/>
      <c r="E178" s="222">
        <v>69.593500000000006</v>
      </c>
      <c r="F178" s="180"/>
      <c r="G178" s="180"/>
      <c r="H178" s="179"/>
      <c r="I178" s="191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</row>
    <row r="179" spans="1:60" outlineLevel="1" x14ac:dyDescent="0.2">
      <c r="A179" s="186">
        <v>17</v>
      </c>
      <c r="B179" s="167" t="s">
        <v>246</v>
      </c>
      <c r="C179" s="215" t="s">
        <v>247</v>
      </c>
      <c r="D179" s="170" t="s">
        <v>248</v>
      </c>
      <c r="E179" s="173">
        <v>99.388999999999996</v>
      </c>
      <c r="F179" s="181"/>
      <c r="G179" s="180">
        <f>E179*F179</f>
        <v>0</v>
      </c>
      <c r="H179" s="179"/>
      <c r="I179" s="191" t="s">
        <v>245</v>
      </c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>
        <v>20</v>
      </c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</row>
    <row r="180" spans="1:60" outlineLevel="1" x14ac:dyDescent="0.2">
      <c r="A180" s="186"/>
      <c r="B180" s="167"/>
      <c r="C180" s="230" t="s">
        <v>249</v>
      </c>
      <c r="D180" s="220"/>
      <c r="E180" s="222">
        <v>24.228000000000002</v>
      </c>
      <c r="F180" s="180"/>
      <c r="G180" s="180"/>
      <c r="H180" s="179"/>
      <c r="I180" s="191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</row>
    <row r="181" spans="1:60" outlineLevel="1" x14ac:dyDescent="0.2">
      <c r="A181" s="186"/>
      <c r="B181" s="167"/>
      <c r="C181" s="230" t="s">
        <v>250</v>
      </c>
      <c r="D181" s="220"/>
      <c r="E181" s="222">
        <v>75.161000000000001</v>
      </c>
      <c r="F181" s="180"/>
      <c r="G181" s="180"/>
      <c r="H181" s="179"/>
      <c r="I181" s="191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</row>
    <row r="182" spans="1:60" outlineLevel="1" x14ac:dyDescent="0.2">
      <c r="A182" s="186">
        <v>18</v>
      </c>
      <c r="B182" s="167" t="s">
        <v>251</v>
      </c>
      <c r="C182" s="215" t="s">
        <v>252</v>
      </c>
      <c r="D182" s="170" t="s">
        <v>253</v>
      </c>
      <c r="E182" s="173">
        <v>16.60838</v>
      </c>
      <c r="F182" s="181"/>
      <c r="G182" s="180">
        <f>E182*F182</f>
        <v>0</v>
      </c>
      <c r="H182" s="179"/>
      <c r="I182" s="191" t="s">
        <v>245</v>
      </c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>
        <v>20</v>
      </c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</row>
    <row r="183" spans="1:60" outlineLevel="1" x14ac:dyDescent="0.2">
      <c r="A183" s="186"/>
      <c r="B183" s="167"/>
      <c r="C183" s="230" t="s">
        <v>233</v>
      </c>
      <c r="D183" s="220"/>
      <c r="E183" s="222"/>
      <c r="F183" s="180"/>
      <c r="G183" s="180"/>
      <c r="H183" s="179"/>
      <c r="I183" s="191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</row>
    <row r="184" spans="1:60" outlineLevel="1" x14ac:dyDescent="0.2">
      <c r="A184" s="186"/>
      <c r="B184" s="167"/>
      <c r="C184" s="230" t="s">
        <v>138</v>
      </c>
      <c r="D184" s="220"/>
      <c r="E184" s="222"/>
      <c r="F184" s="180"/>
      <c r="G184" s="180"/>
      <c r="H184" s="179"/>
      <c r="I184" s="191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</row>
    <row r="185" spans="1:60" outlineLevel="1" x14ac:dyDescent="0.2">
      <c r="A185" s="186"/>
      <c r="B185" s="167"/>
      <c r="C185" s="230" t="s">
        <v>254</v>
      </c>
      <c r="D185" s="220"/>
      <c r="E185" s="222">
        <v>0.65880000000000005</v>
      </c>
      <c r="F185" s="180"/>
      <c r="G185" s="180"/>
      <c r="H185" s="179"/>
      <c r="I185" s="191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</row>
    <row r="186" spans="1:60" outlineLevel="1" x14ac:dyDescent="0.2">
      <c r="A186" s="186"/>
      <c r="B186" s="167"/>
      <c r="C186" s="230" t="s">
        <v>255</v>
      </c>
      <c r="D186" s="220"/>
      <c r="E186" s="222">
        <v>7.056</v>
      </c>
      <c r="F186" s="180"/>
      <c r="G186" s="180"/>
      <c r="H186" s="179"/>
      <c r="I186" s="191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</row>
    <row r="187" spans="1:60" outlineLevel="1" x14ac:dyDescent="0.2">
      <c r="A187" s="186"/>
      <c r="B187" s="167"/>
      <c r="C187" s="230" t="s">
        <v>256</v>
      </c>
      <c r="D187" s="220"/>
      <c r="E187" s="222">
        <v>1.7567999999999999</v>
      </c>
      <c r="F187" s="180"/>
      <c r="G187" s="180"/>
      <c r="H187" s="179"/>
      <c r="I187" s="191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</row>
    <row r="188" spans="1:60" outlineLevel="1" x14ac:dyDescent="0.2">
      <c r="A188" s="186"/>
      <c r="B188" s="167"/>
      <c r="C188" s="231" t="s">
        <v>142</v>
      </c>
      <c r="D188" s="221"/>
      <c r="E188" s="223">
        <v>9.4716000000000005</v>
      </c>
      <c r="F188" s="180"/>
      <c r="G188" s="180"/>
      <c r="H188" s="179"/>
      <c r="I188" s="191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</row>
    <row r="189" spans="1:60" outlineLevel="1" x14ac:dyDescent="0.2">
      <c r="A189" s="186"/>
      <c r="B189" s="167"/>
      <c r="C189" s="230" t="s">
        <v>143</v>
      </c>
      <c r="D189" s="220"/>
      <c r="E189" s="222"/>
      <c r="F189" s="180"/>
      <c r="G189" s="180"/>
      <c r="H189" s="179"/>
      <c r="I189" s="191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</row>
    <row r="190" spans="1:60" outlineLevel="1" x14ac:dyDescent="0.2">
      <c r="A190" s="186"/>
      <c r="B190" s="167"/>
      <c r="C190" s="230" t="s">
        <v>257</v>
      </c>
      <c r="D190" s="220"/>
      <c r="E190" s="222">
        <v>0.93600000000000005</v>
      </c>
      <c r="F190" s="180"/>
      <c r="G190" s="180"/>
      <c r="H190" s="179"/>
      <c r="I190" s="191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</row>
    <row r="191" spans="1:60" outlineLevel="1" x14ac:dyDescent="0.2">
      <c r="A191" s="186"/>
      <c r="B191" s="167"/>
      <c r="C191" s="231" t="s">
        <v>142</v>
      </c>
      <c r="D191" s="221"/>
      <c r="E191" s="223">
        <v>0.93600000000000005</v>
      </c>
      <c r="F191" s="180"/>
      <c r="G191" s="180"/>
      <c r="H191" s="179"/>
      <c r="I191" s="191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</row>
    <row r="192" spans="1:60" outlineLevel="1" x14ac:dyDescent="0.2">
      <c r="A192" s="186"/>
      <c r="B192" s="167"/>
      <c r="C192" s="230" t="s">
        <v>145</v>
      </c>
      <c r="D192" s="220"/>
      <c r="E192" s="222"/>
      <c r="F192" s="180"/>
      <c r="G192" s="180"/>
      <c r="H192" s="179"/>
      <c r="I192" s="191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</row>
    <row r="193" spans="1:60" outlineLevel="1" x14ac:dyDescent="0.2">
      <c r="A193" s="186"/>
      <c r="B193" s="167"/>
      <c r="C193" s="230" t="s">
        <v>258</v>
      </c>
      <c r="D193" s="220"/>
      <c r="E193" s="222">
        <v>2.16</v>
      </c>
      <c r="F193" s="180"/>
      <c r="G193" s="180"/>
      <c r="H193" s="179"/>
      <c r="I193" s="191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</row>
    <row r="194" spans="1:60" outlineLevel="1" x14ac:dyDescent="0.2">
      <c r="A194" s="186"/>
      <c r="B194" s="167"/>
      <c r="C194" s="230" t="s">
        <v>259</v>
      </c>
      <c r="D194" s="220"/>
      <c r="E194" s="222">
        <v>0.62639999999999996</v>
      </c>
      <c r="F194" s="180"/>
      <c r="G194" s="180"/>
      <c r="H194" s="179"/>
      <c r="I194" s="191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</row>
    <row r="195" spans="1:60" outlineLevel="1" x14ac:dyDescent="0.2">
      <c r="A195" s="186"/>
      <c r="B195" s="167"/>
      <c r="C195" s="230" t="s">
        <v>260</v>
      </c>
      <c r="D195" s="220"/>
      <c r="E195" s="222">
        <v>3.4144000000000001</v>
      </c>
      <c r="F195" s="180"/>
      <c r="G195" s="180"/>
      <c r="H195" s="179"/>
      <c r="I195" s="191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</row>
    <row r="196" spans="1:60" outlineLevel="1" x14ac:dyDescent="0.2">
      <c r="A196" s="186"/>
      <c r="B196" s="167"/>
      <c r="C196" s="231" t="s">
        <v>142</v>
      </c>
      <c r="D196" s="221"/>
      <c r="E196" s="223">
        <v>6.2008000000000001</v>
      </c>
      <c r="F196" s="180"/>
      <c r="G196" s="180"/>
      <c r="H196" s="179"/>
      <c r="I196" s="191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</row>
    <row r="197" spans="1:60" x14ac:dyDescent="0.2">
      <c r="A197" s="185" t="s">
        <v>71</v>
      </c>
      <c r="B197" s="166" t="s">
        <v>261</v>
      </c>
      <c r="C197" s="213" t="s">
        <v>262</v>
      </c>
      <c r="D197" s="168"/>
      <c r="E197" s="171"/>
      <c r="F197" s="183">
        <f>SUM(G198:G203)</f>
        <v>0</v>
      </c>
      <c r="G197" s="184"/>
      <c r="H197" s="176"/>
      <c r="I197" s="190"/>
    </row>
    <row r="198" spans="1:60" outlineLevel="1" x14ac:dyDescent="0.2">
      <c r="A198" s="186">
        <v>19</v>
      </c>
      <c r="B198" s="167" t="s">
        <v>263</v>
      </c>
      <c r="C198" s="215" t="s">
        <v>264</v>
      </c>
      <c r="D198" s="170" t="s">
        <v>265</v>
      </c>
      <c r="E198" s="173">
        <v>7</v>
      </c>
      <c r="F198" s="181"/>
      <c r="G198" s="180">
        <f>E198*F198</f>
        <v>0</v>
      </c>
      <c r="H198" s="179"/>
      <c r="I198" s="191" t="s">
        <v>245</v>
      </c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>
        <v>20</v>
      </c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</row>
    <row r="199" spans="1:60" outlineLevel="1" x14ac:dyDescent="0.2">
      <c r="A199" s="186"/>
      <c r="B199" s="167"/>
      <c r="C199" s="230" t="s">
        <v>266</v>
      </c>
      <c r="D199" s="220"/>
      <c r="E199" s="222"/>
      <c r="F199" s="180"/>
      <c r="G199" s="180"/>
      <c r="H199" s="179"/>
      <c r="I199" s="191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</row>
    <row r="200" spans="1:60" outlineLevel="1" x14ac:dyDescent="0.2">
      <c r="A200" s="186"/>
      <c r="B200" s="167"/>
      <c r="C200" s="230" t="s">
        <v>267</v>
      </c>
      <c r="D200" s="220"/>
      <c r="E200" s="222">
        <v>7</v>
      </c>
      <c r="F200" s="180"/>
      <c r="G200" s="180"/>
      <c r="H200" s="179"/>
      <c r="I200" s="191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</row>
    <row r="201" spans="1:60" outlineLevel="1" x14ac:dyDescent="0.2">
      <c r="A201" s="186">
        <v>20</v>
      </c>
      <c r="B201" s="167" t="s">
        <v>268</v>
      </c>
      <c r="C201" s="215" t="s">
        <v>269</v>
      </c>
      <c r="D201" s="170" t="s">
        <v>265</v>
      </c>
      <c r="E201" s="173">
        <v>2</v>
      </c>
      <c r="F201" s="181"/>
      <c r="G201" s="180">
        <f>E201*F201</f>
        <v>0</v>
      </c>
      <c r="H201" s="179"/>
      <c r="I201" s="191" t="s">
        <v>245</v>
      </c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>
        <v>20</v>
      </c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</row>
    <row r="202" spans="1:60" outlineLevel="1" x14ac:dyDescent="0.2">
      <c r="A202" s="186"/>
      <c r="B202" s="167"/>
      <c r="C202" s="230" t="s">
        <v>266</v>
      </c>
      <c r="D202" s="220"/>
      <c r="E202" s="222"/>
      <c r="F202" s="180"/>
      <c r="G202" s="180"/>
      <c r="H202" s="179"/>
      <c r="I202" s="191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</row>
    <row r="203" spans="1:60" outlineLevel="1" x14ac:dyDescent="0.2">
      <c r="A203" s="186"/>
      <c r="B203" s="167"/>
      <c r="C203" s="230" t="s">
        <v>270</v>
      </c>
      <c r="D203" s="220"/>
      <c r="E203" s="222">
        <v>2</v>
      </c>
      <c r="F203" s="180"/>
      <c r="G203" s="180"/>
      <c r="H203" s="179"/>
      <c r="I203" s="191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</row>
    <row r="204" spans="1:60" x14ac:dyDescent="0.2">
      <c r="A204" s="185" t="s">
        <v>71</v>
      </c>
      <c r="B204" s="166" t="s">
        <v>271</v>
      </c>
      <c r="C204" s="213" t="s">
        <v>272</v>
      </c>
      <c r="D204" s="168"/>
      <c r="E204" s="171"/>
      <c r="F204" s="183">
        <f>SUM(G205:G268)</f>
        <v>0</v>
      </c>
      <c r="G204" s="184"/>
      <c r="H204" s="176"/>
      <c r="I204" s="190"/>
    </row>
    <row r="205" spans="1:60" outlineLevel="1" x14ac:dyDescent="0.2">
      <c r="A205" s="186"/>
      <c r="B205" s="163" t="s">
        <v>273</v>
      </c>
      <c r="C205" s="214"/>
      <c r="D205" s="169"/>
      <c r="E205" s="172"/>
      <c r="F205" s="177"/>
      <c r="G205" s="178"/>
      <c r="H205" s="179"/>
      <c r="I205" s="191"/>
      <c r="J205" s="158"/>
      <c r="K205" s="158">
        <v>1</v>
      </c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</row>
    <row r="206" spans="1:60" outlineLevel="1" x14ac:dyDescent="0.2">
      <c r="A206" s="186"/>
      <c r="B206" s="164" t="s">
        <v>274</v>
      </c>
      <c r="C206" s="216"/>
      <c r="D206" s="187"/>
      <c r="E206" s="188"/>
      <c r="F206" s="189"/>
      <c r="G206" s="182"/>
      <c r="H206" s="179"/>
      <c r="I206" s="191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</row>
    <row r="207" spans="1:60" outlineLevel="1" x14ac:dyDescent="0.2">
      <c r="A207" s="186">
        <v>21</v>
      </c>
      <c r="B207" s="167" t="s">
        <v>275</v>
      </c>
      <c r="C207" s="215" t="s">
        <v>276</v>
      </c>
      <c r="D207" s="170" t="s">
        <v>117</v>
      </c>
      <c r="E207" s="173">
        <v>86.962500000000006</v>
      </c>
      <c r="F207" s="181"/>
      <c r="G207" s="180">
        <f>E207*F207</f>
        <v>0</v>
      </c>
      <c r="H207" s="179" t="s">
        <v>277</v>
      </c>
      <c r="I207" s="191" t="s">
        <v>79</v>
      </c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>
        <v>20</v>
      </c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</row>
    <row r="208" spans="1:60" outlineLevel="1" x14ac:dyDescent="0.2">
      <c r="A208" s="186"/>
      <c r="B208" s="167"/>
      <c r="C208" s="230" t="s">
        <v>278</v>
      </c>
      <c r="D208" s="220"/>
      <c r="E208" s="222">
        <v>18</v>
      </c>
      <c r="F208" s="180"/>
      <c r="G208" s="180"/>
      <c r="H208" s="179"/>
      <c r="I208" s="191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</row>
    <row r="209" spans="1:60" outlineLevel="1" x14ac:dyDescent="0.2">
      <c r="A209" s="186"/>
      <c r="B209" s="167"/>
      <c r="C209" s="230" t="s">
        <v>279</v>
      </c>
      <c r="D209" s="220"/>
      <c r="E209" s="222">
        <v>1.5</v>
      </c>
      <c r="F209" s="180"/>
      <c r="G209" s="180"/>
      <c r="H209" s="179"/>
      <c r="I209" s="191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</row>
    <row r="210" spans="1:60" outlineLevel="1" x14ac:dyDescent="0.2">
      <c r="A210" s="186"/>
      <c r="B210" s="167"/>
      <c r="C210" s="230" t="s">
        <v>280</v>
      </c>
      <c r="D210" s="220"/>
      <c r="E210" s="222">
        <v>1.5</v>
      </c>
      <c r="F210" s="180"/>
      <c r="G210" s="180"/>
      <c r="H210" s="179"/>
      <c r="I210" s="191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</row>
    <row r="211" spans="1:60" outlineLevel="1" x14ac:dyDescent="0.2">
      <c r="A211" s="186"/>
      <c r="B211" s="167"/>
      <c r="C211" s="230" t="s">
        <v>281</v>
      </c>
      <c r="D211" s="220"/>
      <c r="E211" s="222">
        <v>24.5</v>
      </c>
      <c r="F211" s="180"/>
      <c r="G211" s="180"/>
      <c r="H211" s="179"/>
      <c r="I211" s="191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</row>
    <row r="212" spans="1:60" outlineLevel="1" x14ac:dyDescent="0.2">
      <c r="A212" s="186"/>
      <c r="B212" s="167"/>
      <c r="C212" s="230" t="s">
        <v>282</v>
      </c>
      <c r="D212" s="220"/>
      <c r="E212" s="222">
        <v>41.462499999999999</v>
      </c>
      <c r="F212" s="180"/>
      <c r="G212" s="180"/>
      <c r="H212" s="179"/>
      <c r="I212" s="191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</row>
    <row r="213" spans="1:60" outlineLevel="1" x14ac:dyDescent="0.2">
      <c r="A213" s="186"/>
      <c r="B213" s="164" t="s">
        <v>283</v>
      </c>
      <c r="C213" s="216"/>
      <c r="D213" s="187"/>
      <c r="E213" s="188"/>
      <c r="F213" s="189"/>
      <c r="G213" s="182"/>
      <c r="H213" s="179"/>
      <c r="I213" s="191"/>
      <c r="J213" s="158"/>
      <c r="K213" s="158">
        <v>1</v>
      </c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</row>
    <row r="214" spans="1:60" outlineLevel="1" x14ac:dyDescent="0.2">
      <c r="A214" s="186"/>
      <c r="B214" s="164" t="s">
        <v>284</v>
      </c>
      <c r="C214" s="216"/>
      <c r="D214" s="187"/>
      <c r="E214" s="188"/>
      <c r="F214" s="189"/>
      <c r="G214" s="182"/>
      <c r="H214" s="179"/>
      <c r="I214" s="191"/>
      <c r="J214" s="158"/>
      <c r="K214" s="158">
        <v>2</v>
      </c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</row>
    <row r="215" spans="1:60" outlineLevel="1" x14ac:dyDescent="0.2">
      <c r="A215" s="186">
        <v>22</v>
      </c>
      <c r="B215" s="167" t="s">
        <v>285</v>
      </c>
      <c r="C215" s="215" t="s">
        <v>286</v>
      </c>
      <c r="D215" s="170" t="s">
        <v>137</v>
      </c>
      <c r="E215" s="173">
        <v>38.633949999999999</v>
      </c>
      <c r="F215" s="181"/>
      <c r="G215" s="180">
        <f>E215*F215</f>
        <v>0</v>
      </c>
      <c r="H215" s="179" t="s">
        <v>277</v>
      </c>
      <c r="I215" s="191" t="s">
        <v>79</v>
      </c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>
        <v>20</v>
      </c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</row>
    <row r="216" spans="1:60" outlineLevel="1" x14ac:dyDescent="0.2">
      <c r="A216" s="186"/>
      <c r="B216" s="167"/>
      <c r="C216" s="230" t="s">
        <v>161</v>
      </c>
      <c r="D216" s="220"/>
      <c r="E216" s="222"/>
      <c r="F216" s="180"/>
      <c r="G216" s="180"/>
      <c r="H216" s="179"/>
      <c r="I216" s="191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</row>
    <row r="217" spans="1:60" outlineLevel="1" x14ac:dyDescent="0.2">
      <c r="A217" s="186"/>
      <c r="B217" s="167"/>
      <c r="C217" s="230" t="s">
        <v>287</v>
      </c>
      <c r="D217" s="220"/>
      <c r="E217" s="222">
        <v>0.39600000000000002</v>
      </c>
      <c r="F217" s="180"/>
      <c r="G217" s="180"/>
      <c r="H217" s="179"/>
      <c r="I217" s="191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</row>
    <row r="218" spans="1:60" outlineLevel="1" x14ac:dyDescent="0.2">
      <c r="A218" s="186"/>
      <c r="B218" s="167"/>
      <c r="C218" s="230" t="s">
        <v>288</v>
      </c>
      <c r="D218" s="220"/>
      <c r="E218" s="222">
        <v>3.2831999999999999</v>
      </c>
      <c r="F218" s="180"/>
      <c r="G218" s="180"/>
      <c r="H218" s="179"/>
      <c r="I218" s="191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</row>
    <row r="219" spans="1:60" outlineLevel="1" x14ac:dyDescent="0.2">
      <c r="A219" s="186"/>
      <c r="B219" s="167"/>
      <c r="C219" s="230" t="s">
        <v>289</v>
      </c>
      <c r="D219" s="220"/>
      <c r="E219" s="222">
        <v>0.53200000000000003</v>
      </c>
      <c r="F219" s="180"/>
      <c r="G219" s="180"/>
      <c r="H219" s="179"/>
      <c r="I219" s="191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</row>
    <row r="220" spans="1:60" outlineLevel="1" x14ac:dyDescent="0.2">
      <c r="A220" s="186"/>
      <c r="B220" s="167"/>
      <c r="C220" s="231" t="s">
        <v>142</v>
      </c>
      <c r="D220" s="221"/>
      <c r="E220" s="223">
        <v>4.2111999999999998</v>
      </c>
      <c r="F220" s="180"/>
      <c r="G220" s="180"/>
      <c r="H220" s="179"/>
      <c r="I220" s="191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</row>
    <row r="221" spans="1:60" outlineLevel="1" x14ac:dyDescent="0.2">
      <c r="A221" s="186"/>
      <c r="B221" s="167"/>
      <c r="C221" s="230" t="s">
        <v>290</v>
      </c>
      <c r="D221" s="220"/>
      <c r="E221" s="222">
        <v>6.5519999999999996</v>
      </c>
      <c r="F221" s="180"/>
      <c r="G221" s="180"/>
      <c r="H221" s="179"/>
      <c r="I221" s="191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</row>
    <row r="222" spans="1:60" outlineLevel="1" x14ac:dyDescent="0.2">
      <c r="A222" s="186"/>
      <c r="B222" s="167"/>
      <c r="C222" s="230" t="s">
        <v>291</v>
      </c>
      <c r="D222" s="220"/>
      <c r="E222" s="222">
        <v>0.99</v>
      </c>
      <c r="F222" s="180"/>
      <c r="G222" s="180"/>
      <c r="H222" s="179"/>
      <c r="I222" s="191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</row>
    <row r="223" spans="1:60" outlineLevel="1" x14ac:dyDescent="0.2">
      <c r="A223" s="186"/>
      <c r="B223" s="167"/>
      <c r="C223" s="230" t="s">
        <v>292</v>
      </c>
      <c r="D223" s="220"/>
      <c r="E223" s="222">
        <v>1.4159999999999999</v>
      </c>
      <c r="F223" s="180"/>
      <c r="G223" s="180"/>
      <c r="H223" s="179"/>
      <c r="I223" s="191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</row>
    <row r="224" spans="1:60" outlineLevel="1" x14ac:dyDescent="0.2">
      <c r="A224" s="186"/>
      <c r="B224" s="167"/>
      <c r="C224" s="230" t="s">
        <v>293</v>
      </c>
      <c r="D224" s="220"/>
      <c r="E224" s="222">
        <v>0.92400000000000004</v>
      </c>
      <c r="F224" s="180"/>
      <c r="G224" s="180"/>
      <c r="H224" s="179"/>
      <c r="I224" s="191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</row>
    <row r="225" spans="1:60" outlineLevel="1" x14ac:dyDescent="0.2">
      <c r="A225" s="186"/>
      <c r="B225" s="167"/>
      <c r="C225" s="230" t="s">
        <v>294</v>
      </c>
      <c r="D225" s="220"/>
      <c r="E225" s="222">
        <v>0.93600000000000005</v>
      </c>
      <c r="F225" s="180"/>
      <c r="G225" s="180"/>
      <c r="H225" s="179"/>
      <c r="I225" s="191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</row>
    <row r="226" spans="1:60" outlineLevel="1" x14ac:dyDescent="0.2">
      <c r="A226" s="186"/>
      <c r="B226" s="167"/>
      <c r="C226" s="230" t="s">
        <v>295</v>
      </c>
      <c r="D226" s="220"/>
      <c r="E226" s="222">
        <v>0.1595</v>
      </c>
      <c r="F226" s="180"/>
      <c r="G226" s="180"/>
      <c r="H226" s="179"/>
      <c r="I226" s="191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</row>
    <row r="227" spans="1:60" outlineLevel="1" x14ac:dyDescent="0.2">
      <c r="A227" s="186"/>
      <c r="B227" s="167"/>
      <c r="C227" s="230" t="s">
        <v>296</v>
      </c>
      <c r="D227" s="220"/>
      <c r="E227" s="222">
        <v>1.248</v>
      </c>
      <c r="F227" s="180"/>
      <c r="G227" s="180"/>
      <c r="H227" s="179"/>
      <c r="I227" s="191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</row>
    <row r="228" spans="1:60" outlineLevel="1" x14ac:dyDescent="0.2">
      <c r="A228" s="186"/>
      <c r="B228" s="167"/>
      <c r="C228" s="230" t="s">
        <v>297</v>
      </c>
      <c r="D228" s="220"/>
      <c r="E228" s="222">
        <v>1.232</v>
      </c>
      <c r="F228" s="180"/>
      <c r="G228" s="180"/>
      <c r="H228" s="179"/>
      <c r="I228" s="191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</row>
    <row r="229" spans="1:60" outlineLevel="1" x14ac:dyDescent="0.2">
      <c r="A229" s="186"/>
      <c r="B229" s="167"/>
      <c r="C229" s="230" t="s">
        <v>298</v>
      </c>
      <c r="D229" s="220"/>
      <c r="E229" s="222">
        <v>1.984</v>
      </c>
      <c r="F229" s="180"/>
      <c r="G229" s="180"/>
      <c r="H229" s="179"/>
      <c r="I229" s="191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</row>
    <row r="230" spans="1:60" outlineLevel="1" x14ac:dyDescent="0.2">
      <c r="A230" s="186"/>
      <c r="B230" s="167"/>
      <c r="C230" s="230" t="s">
        <v>299</v>
      </c>
      <c r="D230" s="220"/>
      <c r="E230" s="222">
        <v>0.39879999999999999</v>
      </c>
      <c r="F230" s="180"/>
      <c r="G230" s="180"/>
      <c r="H230" s="179"/>
      <c r="I230" s="191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</row>
    <row r="231" spans="1:60" outlineLevel="1" x14ac:dyDescent="0.2">
      <c r="A231" s="186"/>
      <c r="B231" s="167"/>
      <c r="C231" s="230" t="s">
        <v>300</v>
      </c>
      <c r="D231" s="220"/>
      <c r="E231" s="222">
        <v>12.305999999999999</v>
      </c>
      <c r="F231" s="180"/>
      <c r="G231" s="180"/>
      <c r="H231" s="179"/>
      <c r="I231" s="191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</row>
    <row r="232" spans="1:60" outlineLevel="1" x14ac:dyDescent="0.2">
      <c r="A232" s="186"/>
      <c r="B232" s="167"/>
      <c r="C232" s="231" t="s">
        <v>142</v>
      </c>
      <c r="D232" s="221"/>
      <c r="E232" s="223">
        <v>28.1463</v>
      </c>
      <c r="F232" s="180"/>
      <c r="G232" s="180"/>
      <c r="H232" s="179"/>
      <c r="I232" s="191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</row>
    <row r="233" spans="1:60" outlineLevel="1" x14ac:dyDescent="0.2">
      <c r="A233" s="186"/>
      <c r="B233" s="167"/>
      <c r="C233" s="230" t="s">
        <v>301</v>
      </c>
      <c r="D233" s="220"/>
      <c r="E233" s="222">
        <v>1.6032</v>
      </c>
      <c r="F233" s="180"/>
      <c r="G233" s="180"/>
      <c r="H233" s="179"/>
      <c r="I233" s="191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</row>
    <row r="234" spans="1:60" outlineLevel="1" x14ac:dyDescent="0.2">
      <c r="A234" s="186"/>
      <c r="B234" s="167"/>
      <c r="C234" s="230" t="s">
        <v>302</v>
      </c>
      <c r="D234" s="220"/>
      <c r="E234" s="222">
        <v>0.41249999999999998</v>
      </c>
      <c r="F234" s="180"/>
      <c r="G234" s="180"/>
      <c r="H234" s="179"/>
      <c r="I234" s="191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</row>
    <row r="235" spans="1:60" outlineLevel="1" x14ac:dyDescent="0.2">
      <c r="A235" s="186"/>
      <c r="B235" s="167"/>
      <c r="C235" s="230" t="s">
        <v>303</v>
      </c>
      <c r="D235" s="220"/>
      <c r="E235" s="222">
        <v>3.7679999999999998</v>
      </c>
      <c r="F235" s="180"/>
      <c r="G235" s="180"/>
      <c r="H235" s="179"/>
      <c r="I235" s="191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</row>
    <row r="236" spans="1:60" outlineLevel="1" x14ac:dyDescent="0.2">
      <c r="A236" s="186"/>
      <c r="B236" s="167"/>
      <c r="C236" s="230" t="s">
        <v>304</v>
      </c>
      <c r="D236" s="220"/>
      <c r="E236" s="222">
        <v>0.49280000000000002</v>
      </c>
      <c r="F236" s="180"/>
      <c r="G236" s="180"/>
      <c r="H236" s="179"/>
      <c r="I236" s="191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</row>
    <row r="237" spans="1:60" outlineLevel="1" x14ac:dyDescent="0.2">
      <c r="A237" s="186"/>
      <c r="B237" s="167"/>
      <c r="C237" s="231" t="s">
        <v>142</v>
      </c>
      <c r="D237" s="221"/>
      <c r="E237" s="223">
        <v>6.2765000000000004</v>
      </c>
      <c r="F237" s="180"/>
      <c r="G237" s="180"/>
      <c r="H237" s="179"/>
      <c r="I237" s="191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</row>
    <row r="238" spans="1:60" outlineLevel="1" x14ac:dyDescent="0.2">
      <c r="A238" s="186"/>
      <c r="B238" s="164" t="s">
        <v>305</v>
      </c>
      <c r="C238" s="216"/>
      <c r="D238" s="187"/>
      <c r="E238" s="188"/>
      <c r="F238" s="189"/>
      <c r="G238" s="182"/>
      <c r="H238" s="179"/>
      <c r="I238" s="191"/>
      <c r="J238" s="158"/>
      <c r="K238" s="158">
        <v>1</v>
      </c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</row>
    <row r="239" spans="1:60" ht="22.5" outlineLevel="1" x14ac:dyDescent="0.2">
      <c r="A239" s="186"/>
      <c r="B239" s="164" t="s">
        <v>306</v>
      </c>
      <c r="C239" s="216"/>
      <c r="D239" s="187"/>
      <c r="E239" s="188"/>
      <c r="F239" s="189"/>
      <c r="G239" s="182"/>
      <c r="H239" s="179"/>
      <c r="I239" s="191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9" t="str">
        <f>B239</f>
        <v>svislé nebo šikmé (odkloněné), půdorysně přímé nebo zalomené, stěn základových pasů ve volných nebo zapažených jámách, rýhách, šachtách, včetně případných vzpěr,</v>
      </c>
      <c r="BA239" s="158"/>
      <c r="BB239" s="158"/>
      <c r="BC239" s="158"/>
      <c r="BD239" s="158"/>
      <c r="BE239" s="158"/>
      <c r="BF239" s="158"/>
      <c r="BG239" s="158"/>
      <c r="BH239" s="158"/>
    </row>
    <row r="240" spans="1:60" outlineLevel="1" x14ac:dyDescent="0.2">
      <c r="A240" s="186">
        <v>23</v>
      </c>
      <c r="B240" s="167" t="s">
        <v>307</v>
      </c>
      <c r="C240" s="215" t="s">
        <v>308</v>
      </c>
      <c r="D240" s="170" t="s">
        <v>117</v>
      </c>
      <c r="E240" s="173">
        <v>130.73150000000001</v>
      </c>
      <c r="F240" s="181"/>
      <c r="G240" s="180">
        <f>E240*F240</f>
        <v>0</v>
      </c>
      <c r="H240" s="179" t="s">
        <v>277</v>
      </c>
      <c r="I240" s="191" t="s">
        <v>79</v>
      </c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>
        <v>20</v>
      </c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</row>
    <row r="241" spans="1:60" outlineLevel="1" x14ac:dyDescent="0.2">
      <c r="A241" s="186"/>
      <c r="B241" s="167"/>
      <c r="C241" s="230" t="s">
        <v>161</v>
      </c>
      <c r="D241" s="220"/>
      <c r="E241" s="222"/>
      <c r="F241" s="180"/>
      <c r="G241" s="180"/>
      <c r="H241" s="179"/>
      <c r="I241" s="191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</row>
    <row r="242" spans="1:60" outlineLevel="1" x14ac:dyDescent="0.2">
      <c r="A242" s="186"/>
      <c r="B242" s="167"/>
      <c r="C242" s="230" t="s">
        <v>309</v>
      </c>
      <c r="D242" s="220"/>
      <c r="E242" s="222">
        <v>1.44</v>
      </c>
      <c r="F242" s="180"/>
      <c r="G242" s="180"/>
      <c r="H242" s="179"/>
      <c r="I242" s="191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</row>
    <row r="243" spans="1:60" outlineLevel="1" x14ac:dyDescent="0.2">
      <c r="A243" s="186"/>
      <c r="B243" s="167"/>
      <c r="C243" s="230" t="s">
        <v>310</v>
      </c>
      <c r="D243" s="220"/>
      <c r="E243" s="222">
        <v>10.944000000000001</v>
      </c>
      <c r="F243" s="180"/>
      <c r="G243" s="180"/>
      <c r="H243" s="179"/>
      <c r="I243" s="191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</row>
    <row r="244" spans="1:60" outlineLevel="1" x14ac:dyDescent="0.2">
      <c r="A244" s="186"/>
      <c r="B244" s="167"/>
      <c r="C244" s="230" t="s">
        <v>311</v>
      </c>
      <c r="D244" s="220"/>
      <c r="E244" s="222">
        <v>2.66</v>
      </c>
      <c r="F244" s="180"/>
      <c r="G244" s="180"/>
      <c r="H244" s="179"/>
      <c r="I244" s="191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</row>
    <row r="245" spans="1:60" outlineLevel="1" x14ac:dyDescent="0.2">
      <c r="A245" s="186"/>
      <c r="B245" s="167"/>
      <c r="C245" s="231" t="s">
        <v>142</v>
      </c>
      <c r="D245" s="221"/>
      <c r="E245" s="223">
        <v>15.044</v>
      </c>
      <c r="F245" s="180"/>
      <c r="G245" s="180"/>
      <c r="H245" s="179"/>
      <c r="I245" s="191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</row>
    <row r="246" spans="1:60" outlineLevel="1" x14ac:dyDescent="0.2">
      <c r="A246" s="186"/>
      <c r="B246" s="167"/>
      <c r="C246" s="230" t="s">
        <v>312</v>
      </c>
      <c r="D246" s="220"/>
      <c r="E246" s="222">
        <v>21.84</v>
      </c>
      <c r="F246" s="180"/>
      <c r="G246" s="180"/>
      <c r="H246" s="179"/>
      <c r="I246" s="191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</row>
    <row r="247" spans="1:60" outlineLevel="1" x14ac:dyDescent="0.2">
      <c r="A247" s="186"/>
      <c r="B247" s="167"/>
      <c r="C247" s="230" t="s">
        <v>313</v>
      </c>
      <c r="D247" s="220"/>
      <c r="E247" s="222">
        <v>3.96</v>
      </c>
      <c r="F247" s="180"/>
      <c r="G247" s="180"/>
      <c r="H247" s="179"/>
      <c r="I247" s="191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</row>
    <row r="248" spans="1:60" outlineLevel="1" x14ac:dyDescent="0.2">
      <c r="A248" s="186"/>
      <c r="B248" s="167"/>
      <c r="C248" s="230" t="s">
        <v>314</v>
      </c>
      <c r="D248" s="220"/>
      <c r="E248" s="222">
        <v>4.72</v>
      </c>
      <c r="F248" s="180"/>
      <c r="G248" s="180"/>
      <c r="H248" s="179"/>
      <c r="I248" s="191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</row>
    <row r="249" spans="1:60" outlineLevel="1" x14ac:dyDescent="0.2">
      <c r="A249" s="186"/>
      <c r="B249" s="167"/>
      <c r="C249" s="230" t="s">
        <v>315</v>
      </c>
      <c r="D249" s="220"/>
      <c r="E249" s="222">
        <v>3.08</v>
      </c>
      <c r="F249" s="180"/>
      <c r="G249" s="180"/>
      <c r="H249" s="179"/>
      <c r="I249" s="191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</row>
    <row r="250" spans="1:60" outlineLevel="1" x14ac:dyDescent="0.2">
      <c r="A250" s="186"/>
      <c r="B250" s="167"/>
      <c r="C250" s="230" t="s">
        <v>316</v>
      </c>
      <c r="D250" s="220"/>
      <c r="E250" s="222">
        <v>3.12</v>
      </c>
      <c r="F250" s="180"/>
      <c r="G250" s="180"/>
      <c r="H250" s="179"/>
      <c r="I250" s="191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</row>
    <row r="251" spans="1:60" outlineLevel="1" x14ac:dyDescent="0.2">
      <c r="A251" s="186"/>
      <c r="B251" s="167"/>
      <c r="C251" s="230" t="s">
        <v>317</v>
      </c>
      <c r="D251" s="220"/>
      <c r="E251" s="222">
        <v>0.79749999999999999</v>
      </c>
      <c r="F251" s="180"/>
      <c r="G251" s="180"/>
      <c r="H251" s="179"/>
      <c r="I251" s="191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</row>
    <row r="252" spans="1:60" outlineLevel="1" x14ac:dyDescent="0.2">
      <c r="A252" s="186"/>
      <c r="B252" s="167"/>
      <c r="C252" s="230" t="s">
        <v>316</v>
      </c>
      <c r="D252" s="220"/>
      <c r="E252" s="222">
        <v>3.12</v>
      </c>
      <c r="F252" s="180"/>
      <c r="G252" s="180"/>
      <c r="H252" s="179"/>
      <c r="I252" s="191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</row>
    <row r="253" spans="1:60" outlineLevel="1" x14ac:dyDescent="0.2">
      <c r="A253" s="186"/>
      <c r="B253" s="167"/>
      <c r="C253" s="230" t="s">
        <v>315</v>
      </c>
      <c r="D253" s="220"/>
      <c r="E253" s="222">
        <v>3.08</v>
      </c>
      <c r="F253" s="180"/>
      <c r="G253" s="180"/>
      <c r="H253" s="179"/>
      <c r="I253" s="191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</row>
    <row r="254" spans="1:60" outlineLevel="1" x14ac:dyDescent="0.2">
      <c r="A254" s="186"/>
      <c r="B254" s="167"/>
      <c r="C254" s="230" t="s">
        <v>318</v>
      </c>
      <c r="D254" s="220"/>
      <c r="E254" s="222">
        <v>4.96</v>
      </c>
      <c r="F254" s="180"/>
      <c r="G254" s="180"/>
      <c r="H254" s="179"/>
      <c r="I254" s="191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</row>
    <row r="255" spans="1:60" outlineLevel="1" x14ac:dyDescent="0.2">
      <c r="A255" s="186"/>
      <c r="B255" s="167"/>
      <c r="C255" s="230" t="s">
        <v>319</v>
      </c>
      <c r="D255" s="220"/>
      <c r="E255" s="222">
        <v>1.45</v>
      </c>
      <c r="F255" s="180"/>
      <c r="G255" s="180"/>
      <c r="H255" s="179"/>
      <c r="I255" s="191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</row>
    <row r="256" spans="1:60" outlineLevel="1" x14ac:dyDescent="0.2">
      <c r="A256" s="186"/>
      <c r="B256" s="167"/>
      <c r="C256" s="230" t="s">
        <v>320</v>
      </c>
      <c r="D256" s="220"/>
      <c r="E256" s="222">
        <v>41.02</v>
      </c>
      <c r="F256" s="180"/>
      <c r="G256" s="180"/>
      <c r="H256" s="179"/>
      <c r="I256" s="191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</row>
    <row r="257" spans="1:60" outlineLevel="1" x14ac:dyDescent="0.2">
      <c r="A257" s="186"/>
      <c r="B257" s="167"/>
      <c r="C257" s="231" t="s">
        <v>142</v>
      </c>
      <c r="D257" s="221"/>
      <c r="E257" s="223">
        <v>91.147499999999994</v>
      </c>
      <c r="F257" s="180"/>
      <c r="G257" s="180"/>
      <c r="H257" s="179"/>
      <c r="I257" s="191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</row>
    <row r="258" spans="1:60" outlineLevel="1" x14ac:dyDescent="0.2">
      <c r="A258" s="186"/>
      <c r="B258" s="167"/>
      <c r="C258" s="230" t="s">
        <v>321</v>
      </c>
      <c r="D258" s="220"/>
      <c r="E258" s="222">
        <v>8.016</v>
      </c>
      <c r="F258" s="180"/>
      <c r="G258" s="180"/>
      <c r="H258" s="179"/>
      <c r="I258" s="191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</row>
    <row r="259" spans="1:60" outlineLevel="1" x14ac:dyDescent="0.2">
      <c r="A259" s="186"/>
      <c r="B259" s="167"/>
      <c r="C259" s="230" t="s">
        <v>322</v>
      </c>
      <c r="D259" s="220"/>
      <c r="E259" s="222">
        <v>1.5</v>
      </c>
      <c r="F259" s="180"/>
      <c r="G259" s="180"/>
      <c r="H259" s="179"/>
      <c r="I259" s="191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</row>
    <row r="260" spans="1:60" outlineLevel="1" x14ac:dyDescent="0.2">
      <c r="A260" s="186"/>
      <c r="B260" s="167"/>
      <c r="C260" s="230" t="s">
        <v>323</v>
      </c>
      <c r="D260" s="220"/>
      <c r="E260" s="222">
        <v>12.56</v>
      </c>
      <c r="F260" s="180"/>
      <c r="G260" s="180"/>
      <c r="H260" s="179"/>
      <c r="I260" s="191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</row>
    <row r="261" spans="1:60" outlineLevel="1" x14ac:dyDescent="0.2">
      <c r="A261" s="186"/>
      <c r="B261" s="167"/>
      <c r="C261" s="230" t="s">
        <v>324</v>
      </c>
      <c r="D261" s="220"/>
      <c r="E261" s="222">
        <v>2.464</v>
      </c>
      <c r="F261" s="180"/>
      <c r="G261" s="180"/>
      <c r="H261" s="179"/>
      <c r="I261" s="191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</row>
    <row r="262" spans="1:60" outlineLevel="1" x14ac:dyDescent="0.2">
      <c r="A262" s="186"/>
      <c r="B262" s="167"/>
      <c r="C262" s="231" t="s">
        <v>142</v>
      </c>
      <c r="D262" s="221"/>
      <c r="E262" s="223">
        <v>24.54</v>
      </c>
      <c r="F262" s="180"/>
      <c r="G262" s="180"/>
      <c r="H262" s="179"/>
      <c r="I262" s="191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</row>
    <row r="263" spans="1:60" outlineLevel="1" x14ac:dyDescent="0.2">
      <c r="A263" s="186">
        <v>24</v>
      </c>
      <c r="B263" s="167" t="s">
        <v>325</v>
      </c>
      <c r="C263" s="215" t="s">
        <v>326</v>
      </c>
      <c r="D263" s="170" t="s">
        <v>117</v>
      </c>
      <c r="E263" s="173">
        <v>130.73150000000001</v>
      </c>
      <c r="F263" s="181"/>
      <c r="G263" s="180">
        <f>E263*F263</f>
        <v>0</v>
      </c>
      <c r="H263" s="179" t="s">
        <v>277</v>
      </c>
      <c r="I263" s="191" t="s">
        <v>79</v>
      </c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>
        <v>20</v>
      </c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</row>
    <row r="264" spans="1:60" outlineLevel="1" x14ac:dyDescent="0.2">
      <c r="A264" s="186"/>
      <c r="B264" s="164" t="s">
        <v>327</v>
      </c>
      <c r="C264" s="216"/>
      <c r="D264" s="187"/>
      <c r="E264" s="188"/>
      <c r="F264" s="189"/>
      <c r="G264" s="182"/>
      <c r="H264" s="179"/>
      <c r="I264" s="191"/>
      <c r="J264" s="158"/>
      <c r="K264" s="158">
        <v>1</v>
      </c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</row>
    <row r="265" spans="1:60" outlineLevel="1" x14ac:dyDescent="0.2">
      <c r="A265" s="186"/>
      <c r="B265" s="164" t="s">
        <v>328</v>
      </c>
      <c r="C265" s="216"/>
      <c r="D265" s="187"/>
      <c r="E265" s="188"/>
      <c r="F265" s="189"/>
      <c r="G265" s="182"/>
      <c r="H265" s="179"/>
      <c r="I265" s="191"/>
      <c r="J265" s="158"/>
      <c r="K265" s="158">
        <v>2</v>
      </c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</row>
    <row r="266" spans="1:60" outlineLevel="1" x14ac:dyDescent="0.2">
      <c r="A266" s="186">
        <v>25</v>
      </c>
      <c r="B266" s="167" t="s">
        <v>329</v>
      </c>
      <c r="C266" s="215" t="s">
        <v>330</v>
      </c>
      <c r="D266" s="170" t="s">
        <v>248</v>
      </c>
      <c r="E266" s="173">
        <v>1.40879</v>
      </c>
      <c r="F266" s="181"/>
      <c r="G266" s="180">
        <f>E266*F266</f>
        <v>0</v>
      </c>
      <c r="H266" s="179" t="s">
        <v>277</v>
      </c>
      <c r="I266" s="191" t="s">
        <v>79</v>
      </c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>
        <v>20</v>
      </c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</row>
    <row r="267" spans="1:60" outlineLevel="1" x14ac:dyDescent="0.2">
      <c r="A267" s="186"/>
      <c r="B267" s="167"/>
      <c r="C267" s="230" t="s">
        <v>331</v>
      </c>
      <c r="D267" s="220"/>
      <c r="E267" s="222"/>
      <c r="F267" s="180"/>
      <c r="G267" s="180"/>
      <c r="H267" s="179"/>
      <c r="I267" s="191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</row>
    <row r="268" spans="1:60" outlineLevel="1" x14ac:dyDescent="0.2">
      <c r="A268" s="186"/>
      <c r="B268" s="167"/>
      <c r="C268" s="230" t="s">
        <v>332</v>
      </c>
      <c r="D268" s="220"/>
      <c r="E268" s="222">
        <v>1.4088000000000001</v>
      </c>
      <c r="F268" s="180"/>
      <c r="G268" s="180"/>
      <c r="H268" s="179"/>
      <c r="I268" s="191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</row>
    <row r="269" spans="1:60" x14ac:dyDescent="0.2">
      <c r="A269" s="185" t="s">
        <v>71</v>
      </c>
      <c r="B269" s="166" t="s">
        <v>333</v>
      </c>
      <c r="C269" s="213" t="s">
        <v>334</v>
      </c>
      <c r="D269" s="168"/>
      <c r="E269" s="171"/>
      <c r="F269" s="183">
        <f>SUM(G270:G384)</f>
        <v>0</v>
      </c>
      <c r="G269" s="184"/>
      <c r="H269" s="176"/>
      <c r="I269" s="190"/>
    </row>
    <row r="270" spans="1:60" outlineLevel="1" x14ac:dyDescent="0.2">
      <c r="A270" s="186"/>
      <c r="B270" s="163" t="s">
        <v>335</v>
      </c>
      <c r="C270" s="214"/>
      <c r="D270" s="169"/>
      <c r="E270" s="172"/>
      <c r="F270" s="177"/>
      <c r="G270" s="178"/>
      <c r="H270" s="179"/>
      <c r="I270" s="191"/>
      <c r="J270" s="158"/>
      <c r="K270" s="158">
        <v>1</v>
      </c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</row>
    <row r="271" spans="1:60" outlineLevel="1" x14ac:dyDescent="0.2">
      <c r="A271" s="186"/>
      <c r="B271" s="164" t="s">
        <v>336</v>
      </c>
      <c r="C271" s="216"/>
      <c r="D271" s="187"/>
      <c r="E271" s="188"/>
      <c r="F271" s="189"/>
      <c r="G271" s="182"/>
      <c r="H271" s="179"/>
      <c r="I271" s="191"/>
      <c r="J271" s="158"/>
      <c r="K271" s="158">
        <v>2</v>
      </c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</row>
    <row r="272" spans="1:60" outlineLevel="1" x14ac:dyDescent="0.2">
      <c r="A272" s="186">
        <v>26</v>
      </c>
      <c r="B272" s="167" t="s">
        <v>337</v>
      </c>
      <c r="C272" s="215" t="s">
        <v>338</v>
      </c>
      <c r="D272" s="170" t="s">
        <v>137</v>
      </c>
      <c r="E272" s="173">
        <v>18.105</v>
      </c>
      <c r="F272" s="181"/>
      <c r="G272" s="180">
        <f>E272*F272</f>
        <v>0</v>
      </c>
      <c r="H272" s="179" t="s">
        <v>277</v>
      </c>
      <c r="I272" s="191" t="s">
        <v>79</v>
      </c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>
        <v>20</v>
      </c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</row>
    <row r="273" spans="1:60" outlineLevel="1" x14ac:dyDescent="0.2">
      <c r="A273" s="186"/>
      <c r="B273" s="167"/>
      <c r="C273" s="230" t="s">
        <v>339</v>
      </c>
      <c r="D273" s="220"/>
      <c r="E273" s="222"/>
      <c r="F273" s="180"/>
      <c r="G273" s="180"/>
      <c r="H273" s="179"/>
      <c r="I273" s="191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</row>
    <row r="274" spans="1:60" outlineLevel="1" x14ac:dyDescent="0.2">
      <c r="A274" s="186"/>
      <c r="B274" s="167"/>
      <c r="C274" s="230" t="s">
        <v>340</v>
      </c>
      <c r="D274" s="220"/>
      <c r="E274" s="222">
        <v>0.48</v>
      </c>
      <c r="F274" s="180"/>
      <c r="G274" s="180"/>
      <c r="H274" s="179"/>
      <c r="I274" s="191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</row>
    <row r="275" spans="1:60" outlineLevel="1" x14ac:dyDescent="0.2">
      <c r="A275" s="186"/>
      <c r="B275" s="167"/>
      <c r="C275" s="230" t="s">
        <v>341</v>
      </c>
      <c r="D275" s="220"/>
      <c r="E275" s="222">
        <v>0.22500000000000001</v>
      </c>
      <c r="F275" s="180"/>
      <c r="G275" s="180"/>
      <c r="H275" s="179"/>
      <c r="I275" s="191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</row>
    <row r="276" spans="1:60" outlineLevel="1" x14ac:dyDescent="0.2">
      <c r="A276" s="186"/>
      <c r="B276" s="167"/>
      <c r="C276" s="230" t="s">
        <v>342</v>
      </c>
      <c r="D276" s="220"/>
      <c r="E276" s="222">
        <v>3.15</v>
      </c>
      <c r="F276" s="180"/>
      <c r="G276" s="180"/>
      <c r="H276" s="179"/>
      <c r="I276" s="191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</row>
    <row r="277" spans="1:60" outlineLevel="1" x14ac:dyDescent="0.2">
      <c r="A277" s="186"/>
      <c r="B277" s="167"/>
      <c r="C277" s="230" t="s">
        <v>343</v>
      </c>
      <c r="D277" s="220"/>
      <c r="E277" s="222">
        <v>14.25</v>
      </c>
      <c r="F277" s="180"/>
      <c r="G277" s="180"/>
      <c r="H277" s="179"/>
      <c r="I277" s="191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</row>
    <row r="278" spans="1:60" outlineLevel="1" x14ac:dyDescent="0.2">
      <c r="A278" s="186"/>
      <c r="B278" s="164" t="s">
        <v>344</v>
      </c>
      <c r="C278" s="216"/>
      <c r="D278" s="187"/>
      <c r="E278" s="188"/>
      <c r="F278" s="189"/>
      <c r="G278" s="182"/>
      <c r="H278" s="179"/>
      <c r="I278" s="191"/>
      <c r="J278" s="158"/>
      <c r="K278" s="158">
        <v>1</v>
      </c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</row>
    <row r="279" spans="1:60" ht="22.5" outlineLevel="1" x14ac:dyDescent="0.2">
      <c r="A279" s="186"/>
      <c r="B279" s="164" t="s">
        <v>345</v>
      </c>
      <c r="C279" s="216"/>
      <c r="D279" s="187"/>
      <c r="E279" s="188"/>
      <c r="F279" s="189"/>
      <c r="G279" s="182"/>
      <c r="H279" s="179"/>
      <c r="I279" s="191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9" t="str">
        <f>B279</f>
        <v>nosné, výplňové, obkladové zděné současně se zdivem obkládaným, půdní, štítové, nadstřešní, poprsní apod., s pomocným lešením o výšce podlahy do 1900 mm a pro zatížení 1,5 kPa,</v>
      </c>
      <c r="BA279" s="158"/>
      <c r="BB279" s="158"/>
      <c r="BC279" s="158"/>
      <c r="BD279" s="158"/>
      <c r="BE279" s="158"/>
      <c r="BF279" s="158"/>
      <c r="BG279" s="158"/>
      <c r="BH279" s="158"/>
    </row>
    <row r="280" spans="1:60" outlineLevel="1" x14ac:dyDescent="0.2">
      <c r="A280" s="186"/>
      <c r="B280" s="164" t="s">
        <v>346</v>
      </c>
      <c r="C280" s="216"/>
      <c r="D280" s="187"/>
      <c r="E280" s="188"/>
      <c r="F280" s="189"/>
      <c r="G280" s="182"/>
      <c r="H280" s="179"/>
      <c r="I280" s="191"/>
      <c r="J280" s="158"/>
      <c r="K280" s="158">
        <v>2</v>
      </c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</row>
    <row r="281" spans="1:60" outlineLevel="1" x14ac:dyDescent="0.2">
      <c r="A281" s="186">
        <v>27</v>
      </c>
      <c r="B281" s="167" t="s">
        <v>347</v>
      </c>
      <c r="C281" s="215" t="s">
        <v>348</v>
      </c>
      <c r="D281" s="170" t="s">
        <v>137</v>
      </c>
      <c r="E281" s="173">
        <v>6.22865</v>
      </c>
      <c r="F281" s="181"/>
      <c r="G281" s="180">
        <f>E281*F281</f>
        <v>0</v>
      </c>
      <c r="H281" s="179" t="s">
        <v>277</v>
      </c>
      <c r="I281" s="191" t="s">
        <v>79</v>
      </c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>
        <v>20</v>
      </c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  <c r="BH281" s="158"/>
    </row>
    <row r="282" spans="1:60" outlineLevel="1" x14ac:dyDescent="0.2">
      <c r="A282" s="186"/>
      <c r="B282" s="167"/>
      <c r="C282" s="230" t="s">
        <v>349</v>
      </c>
      <c r="D282" s="220"/>
      <c r="E282" s="222"/>
      <c r="F282" s="180"/>
      <c r="G282" s="180"/>
      <c r="H282" s="179"/>
      <c r="I282" s="191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</row>
    <row r="283" spans="1:60" outlineLevel="1" x14ac:dyDescent="0.2">
      <c r="A283" s="186"/>
      <c r="B283" s="167"/>
      <c r="C283" s="230" t="s">
        <v>350</v>
      </c>
      <c r="D283" s="220"/>
      <c r="E283" s="222"/>
      <c r="F283" s="180"/>
      <c r="G283" s="180"/>
      <c r="H283" s="179"/>
      <c r="I283" s="191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</row>
    <row r="284" spans="1:60" outlineLevel="1" x14ac:dyDescent="0.2">
      <c r="A284" s="186"/>
      <c r="B284" s="167"/>
      <c r="C284" s="230" t="s">
        <v>351</v>
      </c>
      <c r="D284" s="220"/>
      <c r="E284" s="222"/>
      <c r="F284" s="180"/>
      <c r="G284" s="180"/>
      <c r="H284" s="179"/>
      <c r="I284" s="191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</row>
    <row r="285" spans="1:60" outlineLevel="1" x14ac:dyDescent="0.2">
      <c r="A285" s="186"/>
      <c r="B285" s="167"/>
      <c r="C285" s="230" t="s">
        <v>352</v>
      </c>
      <c r="D285" s="220"/>
      <c r="E285" s="222">
        <v>0.1704</v>
      </c>
      <c r="F285" s="180"/>
      <c r="G285" s="180"/>
      <c r="H285" s="179"/>
      <c r="I285" s="191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</row>
    <row r="286" spans="1:60" outlineLevel="1" x14ac:dyDescent="0.2">
      <c r="A286" s="186"/>
      <c r="B286" s="167"/>
      <c r="C286" s="231" t="s">
        <v>142</v>
      </c>
      <c r="D286" s="221"/>
      <c r="E286" s="223">
        <v>0.1704</v>
      </c>
      <c r="F286" s="180"/>
      <c r="G286" s="180"/>
      <c r="H286" s="179"/>
      <c r="I286" s="191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</row>
    <row r="287" spans="1:60" outlineLevel="1" x14ac:dyDescent="0.2">
      <c r="A287" s="186"/>
      <c r="B287" s="167"/>
      <c r="C287" s="230" t="s">
        <v>353</v>
      </c>
      <c r="D287" s="220"/>
      <c r="E287" s="222">
        <v>0.216</v>
      </c>
      <c r="F287" s="180"/>
      <c r="G287" s="180"/>
      <c r="H287" s="179"/>
      <c r="I287" s="191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</row>
    <row r="288" spans="1:60" outlineLevel="1" x14ac:dyDescent="0.2">
      <c r="A288" s="186"/>
      <c r="B288" s="167"/>
      <c r="C288" s="230" t="s">
        <v>354</v>
      </c>
      <c r="D288" s="220"/>
      <c r="E288" s="222">
        <v>0.17030000000000001</v>
      </c>
      <c r="F288" s="180"/>
      <c r="G288" s="180"/>
      <c r="H288" s="179"/>
      <c r="I288" s="191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</row>
    <row r="289" spans="1:60" outlineLevel="1" x14ac:dyDescent="0.2">
      <c r="A289" s="186"/>
      <c r="B289" s="167"/>
      <c r="C289" s="230" t="s">
        <v>355</v>
      </c>
      <c r="D289" s="220"/>
      <c r="E289" s="222">
        <v>8.6400000000000005E-2</v>
      </c>
      <c r="F289" s="180"/>
      <c r="G289" s="180"/>
      <c r="H289" s="179"/>
      <c r="I289" s="191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</row>
    <row r="290" spans="1:60" outlineLevel="1" x14ac:dyDescent="0.2">
      <c r="A290" s="186"/>
      <c r="B290" s="167"/>
      <c r="C290" s="230" t="s">
        <v>356</v>
      </c>
      <c r="D290" s="220"/>
      <c r="E290" s="222">
        <v>0.34320000000000001</v>
      </c>
      <c r="F290" s="180"/>
      <c r="G290" s="180"/>
      <c r="H290" s="179"/>
      <c r="I290" s="191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</row>
    <row r="291" spans="1:60" outlineLevel="1" x14ac:dyDescent="0.2">
      <c r="A291" s="186"/>
      <c r="B291" s="167"/>
      <c r="C291" s="230" t="s">
        <v>357</v>
      </c>
      <c r="D291" s="220"/>
      <c r="E291" s="222">
        <v>6.1000000000000004E-3</v>
      </c>
      <c r="F291" s="180"/>
      <c r="G291" s="180"/>
      <c r="H291" s="179"/>
      <c r="I291" s="191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</row>
    <row r="292" spans="1:60" outlineLevel="1" x14ac:dyDescent="0.2">
      <c r="A292" s="186"/>
      <c r="B292" s="167"/>
      <c r="C292" s="230" t="s">
        <v>358</v>
      </c>
      <c r="D292" s="220"/>
      <c r="E292" s="222">
        <v>0.1913</v>
      </c>
      <c r="F292" s="180"/>
      <c r="G292" s="180"/>
      <c r="H292" s="179"/>
      <c r="I292" s="191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</row>
    <row r="293" spans="1:60" outlineLevel="1" x14ac:dyDescent="0.2">
      <c r="A293" s="186"/>
      <c r="B293" s="167"/>
      <c r="C293" s="231" t="s">
        <v>142</v>
      </c>
      <c r="D293" s="221"/>
      <c r="E293" s="223">
        <v>1.0132000000000001</v>
      </c>
      <c r="F293" s="180"/>
      <c r="G293" s="180"/>
      <c r="H293" s="179"/>
      <c r="I293" s="191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</row>
    <row r="294" spans="1:60" outlineLevel="1" x14ac:dyDescent="0.2">
      <c r="A294" s="186"/>
      <c r="B294" s="167"/>
      <c r="C294" s="230" t="s">
        <v>359</v>
      </c>
      <c r="D294" s="220"/>
      <c r="E294" s="222">
        <v>0.37919999999999998</v>
      </c>
      <c r="F294" s="180"/>
      <c r="G294" s="180"/>
      <c r="H294" s="179"/>
      <c r="I294" s="191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</row>
    <row r="295" spans="1:60" outlineLevel="1" x14ac:dyDescent="0.2">
      <c r="A295" s="186"/>
      <c r="B295" s="167"/>
      <c r="C295" s="231" t="s">
        <v>142</v>
      </c>
      <c r="D295" s="221"/>
      <c r="E295" s="223">
        <v>0.37919999999999998</v>
      </c>
      <c r="F295" s="180"/>
      <c r="G295" s="180"/>
      <c r="H295" s="179"/>
      <c r="I295" s="191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</row>
    <row r="296" spans="1:60" outlineLevel="1" x14ac:dyDescent="0.2">
      <c r="A296" s="186"/>
      <c r="B296" s="167"/>
      <c r="C296" s="230" t="s">
        <v>360</v>
      </c>
      <c r="D296" s="220"/>
      <c r="E296" s="222"/>
      <c r="F296" s="180"/>
      <c r="G296" s="180"/>
      <c r="H296" s="179"/>
      <c r="I296" s="191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  <c r="BH296" s="158"/>
    </row>
    <row r="297" spans="1:60" outlineLevel="1" x14ac:dyDescent="0.2">
      <c r="A297" s="186"/>
      <c r="B297" s="167"/>
      <c r="C297" s="230" t="s">
        <v>361</v>
      </c>
      <c r="D297" s="220"/>
      <c r="E297" s="222">
        <v>1.9008</v>
      </c>
      <c r="F297" s="180"/>
      <c r="G297" s="180"/>
      <c r="H297" s="179"/>
      <c r="I297" s="191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</row>
    <row r="298" spans="1:60" outlineLevel="1" x14ac:dyDescent="0.2">
      <c r="A298" s="186"/>
      <c r="B298" s="167"/>
      <c r="C298" s="230" t="s">
        <v>362</v>
      </c>
      <c r="D298" s="220"/>
      <c r="E298" s="222">
        <v>0.56840000000000002</v>
      </c>
      <c r="F298" s="180"/>
      <c r="G298" s="180"/>
      <c r="H298" s="179"/>
      <c r="I298" s="191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</row>
    <row r="299" spans="1:60" outlineLevel="1" x14ac:dyDescent="0.2">
      <c r="A299" s="186"/>
      <c r="B299" s="167"/>
      <c r="C299" s="230" t="s">
        <v>363</v>
      </c>
      <c r="D299" s="220"/>
      <c r="E299" s="222">
        <v>0.14760000000000001</v>
      </c>
      <c r="F299" s="180"/>
      <c r="G299" s="180"/>
      <c r="H299" s="179"/>
      <c r="I299" s="191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</row>
    <row r="300" spans="1:60" outlineLevel="1" x14ac:dyDescent="0.2">
      <c r="A300" s="186"/>
      <c r="B300" s="167"/>
      <c r="C300" s="230" t="s">
        <v>364</v>
      </c>
      <c r="D300" s="220"/>
      <c r="E300" s="222">
        <v>0.28799999999999998</v>
      </c>
      <c r="F300" s="180"/>
      <c r="G300" s="180"/>
      <c r="H300" s="179"/>
      <c r="I300" s="191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</row>
    <row r="301" spans="1:60" outlineLevel="1" x14ac:dyDescent="0.2">
      <c r="A301" s="186"/>
      <c r="B301" s="167"/>
      <c r="C301" s="230" t="s">
        <v>365</v>
      </c>
      <c r="D301" s="220"/>
      <c r="E301" s="222">
        <v>0.46800000000000003</v>
      </c>
      <c r="F301" s="180"/>
      <c r="G301" s="180"/>
      <c r="H301" s="179"/>
      <c r="I301" s="191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</row>
    <row r="302" spans="1:60" outlineLevel="1" x14ac:dyDescent="0.2">
      <c r="A302" s="186"/>
      <c r="B302" s="167"/>
      <c r="C302" s="230" t="s">
        <v>366</v>
      </c>
      <c r="D302" s="220"/>
      <c r="E302" s="222">
        <v>1.125</v>
      </c>
      <c r="F302" s="180"/>
      <c r="G302" s="180"/>
      <c r="H302" s="179"/>
      <c r="I302" s="191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</row>
    <row r="303" spans="1:60" outlineLevel="1" x14ac:dyDescent="0.2">
      <c r="A303" s="186"/>
      <c r="B303" s="167"/>
      <c r="C303" s="230" t="s">
        <v>367</v>
      </c>
      <c r="D303" s="220"/>
      <c r="E303" s="222">
        <v>0.16800000000000001</v>
      </c>
      <c r="F303" s="180"/>
      <c r="G303" s="180"/>
      <c r="H303" s="179"/>
      <c r="I303" s="191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</row>
    <row r="304" spans="1:60" outlineLevel="1" x14ac:dyDescent="0.2">
      <c r="A304" s="186"/>
      <c r="B304" s="167"/>
      <c r="C304" s="231" t="s">
        <v>142</v>
      </c>
      <c r="D304" s="221"/>
      <c r="E304" s="223">
        <v>4.6657999999999999</v>
      </c>
      <c r="F304" s="180"/>
      <c r="G304" s="180"/>
      <c r="H304" s="179"/>
      <c r="I304" s="191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</row>
    <row r="305" spans="1:60" outlineLevel="1" x14ac:dyDescent="0.2">
      <c r="A305" s="186"/>
      <c r="B305" s="164" t="s">
        <v>368</v>
      </c>
      <c r="C305" s="216"/>
      <c r="D305" s="187"/>
      <c r="E305" s="188"/>
      <c r="F305" s="189"/>
      <c r="G305" s="182"/>
      <c r="H305" s="179"/>
      <c r="I305" s="191"/>
      <c r="J305" s="158"/>
      <c r="K305" s="158">
        <v>1</v>
      </c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  <c r="BH305" s="158"/>
    </row>
    <row r="306" spans="1:60" outlineLevel="1" x14ac:dyDescent="0.2">
      <c r="A306" s="186"/>
      <c r="B306" s="164" t="s">
        <v>369</v>
      </c>
      <c r="C306" s="216"/>
      <c r="D306" s="187"/>
      <c r="E306" s="188"/>
      <c r="F306" s="189"/>
      <c r="G306" s="182"/>
      <c r="H306" s="179"/>
      <c r="I306" s="191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  <c r="BH306" s="158"/>
    </row>
    <row r="307" spans="1:60" outlineLevel="1" x14ac:dyDescent="0.2">
      <c r="A307" s="186">
        <v>28</v>
      </c>
      <c r="B307" s="167" t="s">
        <v>370</v>
      </c>
      <c r="C307" s="215" t="s">
        <v>371</v>
      </c>
      <c r="D307" s="170" t="s">
        <v>137</v>
      </c>
      <c r="E307" s="173">
        <v>34.323900000000002</v>
      </c>
      <c r="F307" s="181"/>
      <c r="G307" s="180">
        <f>E307*F307</f>
        <v>0</v>
      </c>
      <c r="H307" s="179" t="s">
        <v>372</v>
      </c>
      <c r="I307" s="191" t="s">
        <v>79</v>
      </c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>
        <v>20</v>
      </c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8"/>
      <c r="BC307" s="158"/>
      <c r="BD307" s="158"/>
      <c r="BE307" s="158"/>
      <c r="BF307" s="158"/>
      <c r="BG307" s="158"/>
      <c r="BH307" s="158"/>
    </row>
    <row r="308" spans="1:60" outlineLevel="1" x14ac:dyDescent="0.2">
      <c r="A308" s="186"/>
      <c r="B308" s="167"/>
      <c r="C308" s="230" t="s">
        <v>350</v>
      </c>
      <c r="D308" s="220"/>
      <c r="E308" s="222"/>
      <c r="F308" s="180"/>
      <c r="G308" s="180"/>
      <c r="H308" s="179"/>
      <c r="I308" s="191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</row>
    <row r="309" spans="1:60" outlineLevel="1" x14ac:dyDescent="0.2">
      <c r="A309" s="186"/>
      <c r="B309" s="167"/>
      <c r="C309" s="230" t="s">
        <v>373</v>
      </c>
      <c r="D309" s="220"/>
      <c r="E309" s="222">
        <v>4.1535000000000002</v>
      </c>
      <c r="F309" s="180"/>
      <c r="G309" s="180"/>
      <c r="H309" s="179"/>
      <c r="I309" s="191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  <c r="BH309" s="158"/>
    </row>
    <row r="310" spans="1:60" outlineLevel="1" x14ac:dyDescent="0.2">
      <c r="A310" s="186"/>
      <c r="B310" s="167"/>
      <c r="C310" s="231" t="s">
        <v>142</v>
      </c>
      <c r="D310" s="221"/>
      <c r="E310" s="223">
        <v>4.1535000000000002</v>
      </c>
      <c r="F310" s="180"/>
      <c r="G310" s="180"/>
      <c r="H310" s="179"/>
      <c r="I310" s="191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</row>
    <row r="311" spans="1:60" outlineLevel="1" x14ac:dyDescent="0.2">
      <c r="A311" s="186"/>
      <c r="B311" s="167"/>
      <c r="C311" s="230" t="s">
        <v>374</v>
      </c>
      <c r="D311" s="220"/>
      <c r="E311" s="222">
        <v>7.3673999999999999</v>
      </c>
      <c r="F311" s="180"/>
      <c r="G311" s="180"/>
      <c r="H311" s="179"/>
      <c r="I311" s="191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</row>
    <row r="312" spans="1:60" outlineLevel="1" x14ac:dyDescent="0.2">
      <c r="A312" s="186"/>
      <c r="B312" s="167"/>
      <c r="C312" s="230" t="s">
        <v>375</v>
      </c>
      <c r="D312" s="220"/>
      <c r="E312" s="222">
        <v>0.93</v>
      </c>
      <c r="F312" s="180"/>
      <c r="G312" s="180"/>
      <c r="H312" s="179"/>
      <c r="I312" s="191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  <c r="BH312" s="158"/>
    </row>
    <row r="313" spans="1:60" outlineLevel="1" x14ac:dyDescent="0.2">
      <c r="A313" s="186"/>
      <c r="B313" s="167"/>
      <c r="C313" s="230" t="s">
        <v>376</v>
      </c>
      <c r="D313" s="220"/>
      <c r="E313" s="222">
        <v>3.456</v>
      </c>
      <c r="F313" s="180"/>
      <c r="G313" s="180"/>
      <c r="H313" s="179"/>
      <c r="I313" s="191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  <c r="BH313" s="158"/>
    </row>
    <row r="314" spans="1:60" outlineLevel="1" x14ac:dyDescent="0.2">
      <c r="A314" s="186"/>
      <c r="B314" s="167"/>
      <c r="C314" s="230" t="s">
        <v>377</v>
      </c>
      <c r="D314" s="220"/>
      <c r="E314" s="222">
        <v>1.254</v>
      </c>
      <c r="F314" s="180"/>
      <c r="G314" s="180"/>
      <c r="H314" s="179"/>
      <c r="I314" s="191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</row>
    <row r="315" spans="1:60" outlineLevel="1" x14ac:dyDescent="0.2">
      <c r="A315" s="186"/>
      <c r="B315" s="167"/>
      <c r="C315" s="230" t="s">
        <v>378</v>
      </c>
      <c r="D315" s="220"/>
      <c r="E315" s="222">
        <v>0.78</v>
      </c>
      <c r="F315" s="180"/>
      <c r="G315" s="180"/>
      <c r="H315" s="179"/>
      <c r="I315" s="191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  <c r="BH315" s="158"/>
    </row>
    <row r="316" spans="1:60" outlineLevel="1" x14ac:dyDescent="0.2">
      <c r="A316" s="186"/>
      <c r="B316" s="167"/>
      <c r="C316" s="230" t="s">
        <v>379</v>
      </c>
      <c r="D316" s="220"/>
      <c r="E316" s="222">
        <v>0.78</v>
      </c>
      <c r="F316" s="180"/>
      <c r="G316" s="180"/>
      <c r="H316" s="179"/>
      <c r="I316" s="191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</row>
    <row r="317" spans="1:60" outlineLevel="1" x14ac:dyDescent="0.2">
      <c r="A317" s="186"/>
      <c r="B317" s="167"/>
      <c r="C317" s="230" t="s">
        <v>380</v>
      </c>
      <c r="D317" s="220"/>
      <c r="E317" s="222">
        <v>0.91800000000000004</v>
      </c>
      <c r="F317" s="180"/>
      <c r="G317" s="180"/>
      <c r="H317" s="179"/>
      <c r="I317" s="191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</row>
    <row r="318" spans="1:60" outlineLevel="1" x14ac:dyDescent="0.2">
      <c r="A318" s="186"/>
      <c r="B318" s="167"/>
      <c r="C318" s="230" t="s">
        <v>381</v>
      </c>
      <c r="D318" s="220"/>
      <c r="E318" s="222">
        <v>0.45900000000000002</v>
      </c>
      <c r="F318" s="180"/>
      <c r="G318" s="180"/>
      <c r="H318" s="179"/>
      <c r="I318" s="191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8"/>
      <c r="BC318" s="158"/>
      <c r="BD318" s="158"/>
      <c r="BE318" s="158"/>
      <c r="BF318" s="158"/>
      <c r="BG318" s="158"/>
      <c r="BH318" s="158"/>
    </row>
    <row r="319" spans="1:60" outlineLevel="1" x14ac:dyDescent="0.2">
      <c r="A319" s="186"/>
      <c r="B319" s="167"/>
      <c r="C319" s="230" t="s">
        <v>382</v>
      </c>
      <c r="D319" s="220"/>
      <c r="E319" s="222">
        <v>0.76500000000000001</v>
      </c>
      <c r="F319" s="180"/>
      <c r="G319" s="180"/>
      <c r="H319" s="179"/>
      <c r="I319" s="191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  <c r="BH319" s="158"/>
    </row>
    <row r="320" spans="1:60" outlineLevel="1" x14ac:dyDescent="0.2">
      <c r="A320" s="186"/>
      <c r="B320" s="167"/>
      <c r="C320" s="230" t="s">
        <v>383</v>
      </c>
      <c r="D320" s="220"/>
      <c r="E320" s="222">
        <v>0.27</v>
      </c>
      <c r="F320" s="180"/>
      <c r="G320" s="180"/>
      <c r="H320" s="179"/>
      <c r="I320" s="191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8"/>
      <c r="BC320" s="158"/>
      <c r="BD320" s="158"/>
      <c r="BE320" s="158"/>
      <c r="BF320" s="158"/>
      <c r="BG320" s="158"/>
      <c r="BH320" s="158"/>
    </row>
    <row r="321" spans="1:60" outlineLevel="1" x14ac:dyDescent="0.2">
      <c r="A321" s="186"/>
      <c r="B321" s="167"/>
      <c r="C321" s="230" t="s">
        <v>384</v>
      </c>
      <c r="D321" s="220"/>
      <c r="E321" s="222">
        <v>1.125</v>
      </c>
      <c r="F321" s="180"/>
      <c r="G321" s="180"/>
      <c r="H321" s="179"/>
      <c r="I321" s="191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8"/>
      <c r="BC321" s="158"/>
      <c r="BD321" s="158"/>
      <c r="BE321" s="158"/>
      <c r="BF321" s="158"/>
      <c r="BG321" s="158"/>
      <c r="BH321" s="158"/>
    </row>
    <row r="322" spans="1:60" outlineLevel="1" x14ac:dyDescent="0.2">
      <c r="A322" s="186"/>
      <c r="B322" s="167"/>
      <c r="C322" s="230" t="s">
        <v>385</v>
      </c>
      <c r="D322" s="220"/>
      <c r="E322" s="222">
        <v>8.1</v>
      </c>
      <c r="F322" s="180"/>
      <c r="G322" s="180"/>
      <c r="H322" s="179"/>
      <c r="I322" s="191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8"/>
      <c r="BC322" s="158"/>
      <c r="BD322" s="158"/>
      <c r="BE322" s="158"/>
      <c r="BF322" s="158"/>
      <c r="BG322" s="158"/>
      <c r="BH322" s="158"/>
    </row>
    <row r="323" spans="1:60" outlineLevel="1" x14ac:dyDescent="0.2">
      <c r="A323" s="186"/>
      <c r="B323" s="167"/>
      <c r="C323" s="230" t="s">
        <v>386</v>
      </c>
      <c r="D323" s="220"/>
      <c r="E323" s="222">
        <v>0.504</v>
      </c>
      <c r="F323" s="180"/>
      <c r="G323" s="180"/>
      <c r="H323" s="179"/>
      <c r="I323" s="191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  <c r="BH323" s="158"/>
    </row>
    <row r="324" spans="1:60" outlineLevel="1" x14ac:dyDescent="0.2">
      <c r="A324" s="186"/>
      <c r="B324" s="167"/>
      <c r="C324" s="230" t="s">
        <v>387</v>
      </c>
      <c r="D324" s="220"/>
      <c r="E324" s="222">
        <v>0.27</v>
      </c>
      <c r="F324" s="180"/>
      <c r="G324" s="180"/>
      <c r="H324" s="179"/>
      <c r="I324" s="191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  <c r="BH324" s="158"/>
    </row>
    <row r="325" spans="1:60" outlineLevel="1" x14ac:dyDescent="0.2">
      <c r="A325" s="186"/>
      <c r="B325" s="167"/>
      <c r="C325" s="231" t="s">
        <v>142</v>
      </c>
      <c r="D325" s="221"/>
      <c r="E325" s="223">
        <v>26.978400000000001</v>
      </c>
      <c r="F325" s="180"/>
      <c r="G325" s="180"/>
      <c r="H325" s="179"/>
      <c r="I325" s="191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8"/>
      <c r="BC325" s="158"/>
      <c r="BD325" s="158"/>
      <c r="BE325" s="158"/>
      <c r="BF325" s="158"/>
      <c r="BG325" s="158"/>
      <c r="BH325" s="158"/>
    </row>
    <row r="326" spans="1:60" outlineLevel="1" x14ac:dyDescent="0.2">
      <c r="A326" s="186"/>
      <c r="B326" s="167"/>
      <c r="C326" s="230" t="s">
        <v>388</v>
      </c>
      <c r="D326" s="220"/>
      <c r="E326" s="222">
        <v>2.1659999999999999</v>
      </c>
      <c r="F326" s="180"/>
      <c r="G326" s="180"/>
      <c r="H326" s="179"/>
      <c r="I326" s="191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  <c r="BH326" s="158"/>
    </row>
    <row r="327" spans="1:60" outlineLevel="1" x14ac:dyDescent="0.2">
      <c r="A327" s="186"/>
      <c r="B327" s="167"/>
      <c r="C327" s="230" t="s">
        <v>389</v>
      </c>
      <c r="D327" s="220"/>
      <c r="E327" s="222">
        <v>1.026</v>
      </c>
      <c r="F327" s="180"/>
      <c r="G327" s="180"/>
      <c r="H327" s="179"/>
      <c r="I327" s="191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158"/>
      <c r="BD327" s="158"/>
      <c r="BE327" s="158"/>
      <c r="BF327" s="158"/>
      <c r="BG327" s="158"/>
      <c r="BH327" s="158"/>
    </row>
    <row r="328" spans="1:60" outlineLevel="1" x14ac:dyDescent="0.2">
      <c r="A328" s="186"/>
      <c r="B328" s="167"/>
      <c r="C328" s="231" t="s">
        <v>142</v>
      </c>
      <c r="D328" s="221"/>
      <c r="E328" s="223">
        <v>3.1920000000000002</v>
      </c>
      <c r="F328" s="180"/>
      <c r="G328" s="180"/>
      <c r="H328" s="179"/>
      <c r="I328" s="191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  <c r="BH328" s="158"/>
    </row>
    <row r="329" spans="1:60" outlineLevel="1" x14ac:dyDescent="0.2">
      <c r="A329" s="186"/>
      <c r="B329" s="164" t="s">
        <v>390</v>
      </c>
      <c r="C329" s="216"/>
      <c r="D329" s="187"/>
      <c r="E329" s="188"/>
      <c r="F329" s="189"/>
      <c r="G329" s="182"/>
      <c r="H329" s="179"/>
      <c r="I329" s="191"/>
      <c r="J329" s="158"/>
      <c r="K329" s="158">
        <v>1</v>
      </c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  <c r="BH329" s="158"/>
    </row>
    <row r="330" spans="1:60" outlineLevel="1" x14ac:dyDescent="0.2">
      <c r="A330" s="186">
        <v>29</v>
      </c>
      <c r="B330" s="167" t="s">
        <v>391</v>
      </c>
      <c r="C330" s="215" t="s">
        <v>392</v>
      </c>
      <c r="D330" s="170" t="s">
        <v>137</v>
      </c>
      <c r="E330" s="173">
        <v>1.44</v>
      </c>
      <c r="F330" s="181"/>
      <c r="G330" s="180">
        <f>E330*F330</f>
        <v>0</v>
      </c>
      <c r="H330" s="179" t="s">
        <v>393</v>
      </c>
      <c r="I330" s="191" t="s">
        <v>79</v>
      </c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>
        <v>20</v>
      </c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  <c r="BH330" s="158"/>
    </row>
    <row r="331" spans="1:60" outlineLevel="1" x14ac:dyDescent="0.2">
      <c r="A331" s="186"/>
      <c r="B331" s="167"/>
      <c r="C331" s="230" t="s">
        <v>394</v>
      </c>
      <c r="D331" s="220"/>
      <c r="E331" s="222"/>
      <c r="F331" s="180"/>
      <c r="G331" s="180"/>
      <c r="H331" s="179"/>
      <c r="I331" s="191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8"/>
      <c r="BC331" s="158"/>
      <c r="BD331" s="158"/>
      <c r="BE331" s="158"/>
      <c r="BF331" s="158"/>
      <c r="BG331" s="158"/>
      <c r="BH331" s="158"/>
    </row>
    <row r="332" spans="1:60" outlineLevel="1" x14ac:dyDescent="0.2">
      <c r="A332" s="186"/>
      <c r="B332" s="167"/>
      <c r="C332" s="230" t="s">
        <v>395</v>
      </c>
      <c r="D332" s="220"/>
      <c r="E332" s="222"/>
      <c r="F332" s="180"/>
      <c r="G332" s="180"/>
      <c r="H332" s="179"/>
      <c r="I332" s="191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</row>
    <row r="333" spans="1:60" outlineLevel="1" x14ac:dyDescent="0.2">
      <c r="A333" s="186"/>
      <c r="B333" s="167"/>
      <c r="C333" s="230" t="s">
        <v>396</v>
      </c>
      <c r="D333" s="220"/>
      <c r="E333" s="222">
        <v>0.8</v>
      </c>
      <c r="F333" s="180"/>
      <c r="G333" s="180"/>
      <c r="H333" s="179"/>
      <c r="I333" s="191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8"/>
      <c r="BC333" s="158"/>
      <c r="BD333" s="158"/>
      <c r="BE333" s="158"/>
      <c r="BF333" s="158"/>
      <c r="BG333" s="158"/>
      <c r="BH333" s="158"/>
    </row>
    <row r="334" spans="1:60" outlineLevel="1" x14ac:dyDescent="0.2">
      <c r="A334" s="186"/>
      <c r="B334" s="167"/>
      <c r="C334" s="230" t="s">
        <v>397</v>
      </c>
      <c r="D334" s="220"/>
      <c r="E334" s="222">
        <v>0.64</v>
      </c>
      <c r="F334" s="180"/>
      <c r="G334" s="180"/>
      <c r="H334" s="179"/>
      <c r="I334" s="191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8"/>
      <c r="BC334" s="158"/>
      <c r="BD334" s="158"/>
      <c r="BE334" s="158"/>
      <c r="BF334" s="158"/>
      <c r="BG334" s="158"/>
      <c r="BH334" s="158"/>
    </row>
    <row r="335" spans="1:60" outlineLevel="1" x14ac:dyDescent="0.2">
      <c r="A335" s="186"/>
      <c r="B335" s="164" t="s">
        <v>398</v>
      </c>
      <c r="C335" s="216"/>
      <c r="D335" s="187"/>
      <c r="E335" s="188"/>
      <c r="F335" s="189"/>
      <c r="G335" s="182"/>
      <c r="H335" s="179"/>
      <c r="I335" s="191"/>
      <c r="J335" s="158"/>
      <c r="K335" s="158">
        <v>1</v>
      </c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</row>
    <row r="336" spans="1:60" outlineLevel="1" x14ac:dyDescent="0.2">
      <c r="A336" s="186">
        <v>30</v>
      </c>
      <c r="B336" s="167" t="s">
        <v>399</v>
      </c>
      <c r="C336" s="215" t="s">
        <v>308</v>
      </c>
      <c r="D336" s="170" t="s">
        <v>117</v>
      </c>
      <c r="E336" s="173">
        <v>18</v>
      </c>
      <c r="F336" s="181"/>
      <c r="G336" s="180">
        <f>E336*F336</f>
        <v>0</v>
      </c>
      <c r="H336" s="179" t="s">
        <v>393</v>
      </c>
      <c r="I336" s="191" t="s">
        <v>79</v>
      </c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>
        <v>20</v>
      </c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</row>
    <row r="337" spans="1:60" outlineLevel="1" x14ac:dyDescent="0.2">
      <c r="A337" s="186"/>
      <c r="B337" s="167"/>
      <c r="C337" s="230" t="s">
        <v>394</v>
      </c>
      <c r="D337" s="220"/>
      <c r="E337" s="222"/>
      <c r="F337" s="180"/>
      <c r="G337" s="180"/>
      <c r="H337" s="179"/>
      <c r="I337" s="191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  <c r="BH337" s="158"/>
    </row>
    <row r="338" spans="1:60" outlineLevel="1" x14ac:dyDescent="0.2">
      <c r="A338" s="186"/>
      <c r="B338" s="167"/>
      <c r="C338" s="230" t="s">
        <v>395</v>
      </c>
      <c r="D338" s="220"/>
      <c r="E338" s="222"/>
      <c r="F338" s="180"/>
      <c r="G338" s="180"/>
      <c r="H338" s="179"/>
      <c r="I338" s="191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</row>
    <row r="339" spans="1:60" outlineLevel="1" x14ac:dyDescent="0.2">
      <c r="A339" s="186"/>
      <c r="B339" s="167"/>
      <c r="C339" s="230" t="s">
        <v>400</v>
      </c>
      <c r="D339" s="220"/>
      <c r="E339" s="222">
        <v>10</v>
      </c>
      <c r="F339" s="180"/>
      <c r="G339" s="180"/>
      <c r="H339" s="179"/>
      <c r="I339" s="191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</row>
    <row r="340" spans="1:60" outlineLevel="1" x14ac:dyDescent="0.2">
      <c r="A340" s="186"/>
      <c r="B340" s="167"/>
      <c r="C340" s="230" t="s">
        <v>401</v>
      </c>
      <c r="D340" s="220"/>
      <c r="E340" s="222">
        <v>8</v>
      </c>
      <c r="F340" s="180"/>
      <c r="G340" s="180"/>
      <c r="H340" s="179"/>
      <c r="I340" s="191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</row>
    <row r="341" spans="1:60" outlineLevel="1" x14ac:dyDescent="0.2">
      <c r="A341" s="186">
        <v>31</v>
      </c>
      <c r="B341" s="167" t="s">
        <v>402</v>
      </c>
      <c r="C341" s="215" t="s">
        <v>403</v>
      </c>
      <c r="D341" s="170" t="s">
        <v>117</v>
      </c>
      <c r="E341" s="173">
        <v>18</v>
      </c>
      <c r="F341" s="181"/>
      <c r="G341" s="180">
        <f>E341*F341</f>
        <v>0</v>
      </c>
      <c r="H341" s="179" t="s">
        <v>393</v>
      </c>
      <c r="I341" s="191" t="s">
        <v>79</v>
      </c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>
        <v>20</v>
      </c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</row>
    <row r="342" spans="1:60" outlineLevel="1" x14ac:dyDescent="0.2">
      <c r="A342" s="186"/>
      <c r="B342" s="164" t="s">
        <v>404</v>
      </c>
      <c r="C342" s="216"/>
      <c r="D342" s="187"/>
      <c r="E342" s="188"/>
      <c r="F342" s="189"/>
      <c r="G342" s="182"/>
      <c r="H342" s="179"/>
      <c r="I342" s="191"/>
      <c r="J342" s="158"/>
      <c r="K342" s="158">
        <v>1</v>
      </c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  <c r="BH342" s="158"/>
    </row>
    <row r="343" spans="1:60" outlineLevel="1" x14ac:dyDescent="0.2">
      <c r="A343" s="186">
        <v>32</v>
      </c>
      <c r="B343" s="167" t="s">
        <v>405</v>
      </c>
      <c r="C343" s="215" t="s">
        <v>406</v>
      </c>
      <c r="D343" s="170" t="s">
        <v>248</v>
      </c>
      <c r="E343" s="173">
        <v>5.3999999999999999E-2</v>
      </c>
      <c r="F343" s="181"/>
      <c r="G343" s="180">
        <f>E343*F343</f>
        <v>0</v>
      </c>
      <c r="H343" s="179" t="s">
        <v>393</v>
      </c>
      <c r="I343" s="191" t="s">
        <v>79</v>
      </c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>
        <v>20</v>
      </c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</row>
    <row r="344" spans="1:60" outlineLevel="1" x14ac:dyDescent="0.2">
      <c r="A344" s="186"/>
      <c r="B344" s="167"/>
      <c r="C344" s="230" t="s">
        <v>394</v>
      </c>
      <c r="D344" s="220"/>
      <c r="E344" s="222"/>
      <c r="F344" s="180"/>
      <c r="G344" s="180"/>
      <c r="H344" s="179"/>
      <c r="I344" s="191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</row>
    <row r="345" spans="1:60" outlineLevel="1" x14ac:dyDescent="0.2">
      <c r="A345" s="186"/>
      <c r="B345" s="167"/>
      <c r="C345" s="230" t="s">
        <v>395</v>
      </c>
      <c r="D345" s="220"/>
      <c r="E345" s="222"/>
      <c r="F345" s="180"/>
      <c r="G345" s="180"/>
      <c r="H345" s="179"/>
      <c r="I345" s="191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</row>
    <row r="346" spans="1:60" outlineLevel="1" x14ac:dyDescent="0.2">
      <c r="A346" s="186"/>
      <c r="B346" s="167"/>
      <c r="C346" s="230" t="s">
        <v>407</v>
      </c>
      <c r="D346" s="220"/>
      <c r="E346" s="222">
        <v>2.7E-2</v>
      </c>
      <c r="F346" s="180"/>
      <c r="G346" s="180"/>
      <c r="H346" s="179"/>
      <c r="I346" s="191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</row>
    <row r="347" spans="1:60" outlineLevel="1" x14ac:dyDescent="0.2">
      <c r="A347" s="186"/>
      <c r="B347" s="167"/>
      <c r="C347" s="230" t="s">
        <v>408</v>
      </c>
      <c r="D347" s="220"/>
      <c r="E347" s="222">
        <v>2.7E-2</v>
      </c>
      <c r="F347" s="180"/>
      <c r="G347" s="180"/>
      <c r="H347" s="179"/>
      <c r="I347" s="191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</row>
    <row r="348" spans="1:60" outlineLevel="1" x14ac:dyDescent="0.2">
      <c r="A348" s="186">
        <v>33</v>
      </c>
      <c r="B348" s="167" t="s">
        <v>409</v>
      </c>
      <c r="C348" s="215" t="s">
        <v>410</v>
      </c>
      <c r="D348" s="170" t="s">
        <v>248</v>
      </c>
      <c r="E348" s="173">
        <v>7.7660000000000007E-2</v>
      </c>
      <c r="F348" s="181"/>
      <c r="G348" s="180">
        <f>E348*F348</f>
        <v>0</v>
      </c>
      <c r="H348" s="179" t="s">
        <v>393</v>
      </c>
      <c r="I348" s="191" t="s">
        <v>79</v>
      </c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>
        <v>20</v>
      </c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</row>
    <row r="349" spans="1:60" outlineLevel="1" x14ac:dyDescent="0.2">
      <c r="A349" s="186"/>
      <c r="B349" s="167"/>
      <c r="C349" s="230" t="s">
        <v>394</v>
      </c>
      <c r="D349" s="220"/>
      <c r="E349" s="222"/>
      <c r="F349" s="180"/>
      <c r="G349" s="180"/>
      <c r="H349" s="179"/>
      <c r="I349" s="191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8"/>
      <c r="BC349" s="158"/>
      <c r="BD349" s="158"/>
      <c r="BE349" s="158"/>
      <c r="BF349" s="158"/>
      <c r="BG349" s="158"/>
      <c r="BH349" s="158"/>
    </row>
    <row r="350" spans="1:60" outlineLevel="1" x14ac:dyDescent="0.2">
      <c r="A350" s="186"/>
      <c r="B350" s="167"/>
      <c r="C350" s="230" t="s">
        <v>395</v>
      </c>
      <c r="D350" s="220"/>
      <c r="E350" s="222"/>
      <c r="F350" s="180"/>
      <c r="G350" s="180"/>
      <c r="H350" s="179"/>
      <c r="I350" s="191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8"/>
      <c r="BC350" s="158"/>
      <c r="BD350" s="158"/>
      <c r="BE350" s="158"/>
      <c r="BF350" s="158"/>
      <c r="BG350" s="158"/>
      <c r="BH350" s="158"/>
    </row>
    <row r="351" spans="1:60" outlineLevel="1" x14ac:dyDescent="0.2">
      <c r="A351" s="186"/>
      <c r="B351" s="167"/>
      <c r="C351" s="230" t="s">
        <v>411</v>
      </c>
      <c r="D351" s="220"/>
      <c r="E351" s="222">
        <v>4.3200000000000002E-2</v>
      </c>
      <c r="F351" s="180"/>
      <c r="G351" s="180"/>
      <c r="H351" s="179"/>
      <c r="I351" s="191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</row>
    <row r="352" spans="1:60" outlineLevel="1" x14ac:dyDescent="0.2">
      <c r="A352" s="186"/>
      <c r="B352" s="167"/>
      <c r="C352" s="230" t="s">
        <v>412</v>
      </c>
      <c r="D352" s="220"/>
      <c r="E352" s="222">
        <v>3.4500000000000003E-2</v>
      </c>
      <c r="F352" s="180"/>
      <c r="G352" s="180"/>
      <c r="H352" s="179"/>
      <c r="I352" s="191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</row>
    <row r="353" spans="1:60" outlineLevel="1" x14ac:dyDescent="0.2">
      <c r="A353" s="186"/>
      <c r="B353" s="164" t="s">
        <v>413</v>
      </c>
      <c r="C353" s="216"/>
      <c r="D353" s="187"/>
      <c r="E353" s="188"/>
      <c r="F353" s="189"/>
      <c r="G353" s="182"/>
      <c r="H353" s="179"/>
      <c r="I353" s="191"/>
      <c r="J353" s="158"/>
      <c r="K353" s="158">
        <v>1</v>
      </c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8"/>
      <c r="BC353" s="158"/>
      <c r="BD353" s="158"/>
      <c r="BE353" s="158"/>
      <c r="BF353" s="158"/>
      <c r="BG353" s="158"/>
      <c r="BH353" s="158"/>
    </row>
    <row r="354" spans="1:60" outlineLevel="1" x14ac:dyDescent="0.2">
      <c r="A354" s="186"/>
      <c r="B354" s="164" t="s">
        <v>414</v>
      </c>
      <c r="C354" s="216"/>
      <c r="D354" s="187"/>
      <c r="E354" s="188"/>
      <c r="F354" s="189"/>
      <c r="G354" s="182"/>
      <c r="H354" s="179"/>
      <c r="I354" s="191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8"/>
      <c r="BC354" s="158"/>
      <c r="BD354" s="158"/>
      <c r="BE354" s="158"/>
      <c r="BF354" s="158"/>
      <c r="BG354" s="158"/>
      <c r="BH354" s="158"/>
    </row>
    <row r="355" spans="1:60" outlineLevel="1" x14ac:dyDescent="0.2">
      <c r="A355" s="186">
        <v>34</v>
      </c>
      <c r="B355" s="167" t="s">
        <v>415</v>
      </c>
      <c r="C355" s="215" t="s">
        <v>416</v>
      </c>
      <c r="D355" s="170" t="s">
        <v>137</v>
      </c>
      <c r="E355" s="173">
        <v>14.225250000000001</v>
      </c>
      <c r="F355" s="181"/>
      <c r="G355" s="180">
        <f>E355*F355</f>
        <v>0</v>
      </c>
      <c r="H355" s="179" t="s">
        <v>417</v>
      </c>
      <c r="I355" s="191" t="s">
        <v>79</v>
      </c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>
        <v>20</v>
      </c>
      <c r="AN355" s="158"/>
      <c r="AO355" s="158"/>
      <c r="AP355" s="158"/>
      <c r="AQ355" s="158"/>
      <c r="AR355" s="158"/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8"/>
      <c r="BC355" s="158"/>
      <c r="BD355" s="158"/>
      <c r="BE355" s="158"/>
      <c r="BF355" s="158"/>
      <c r="BG355" s="158"/>
      <c r="BH355" s="158"/>
    </row>
    <row r="356" spans="1:60" outlineLevel="1" x14ac:dyDescent="0.2">
      <c r="A356" s="186"/>
      <c r="B356" s="167"/>
      <c r="C356" s="230" t="s">
        <v>394</v>
      </c>
      <c r="D356" s="220"/>
      <c r="E356" s="222"/>
      <c r="F356" s="180"/>
      <c r="G356" s="180"/>
      <c r="H356" s="179"/>
      <c r="I356" s="191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8"/>
      <c r="BC356" s="158"/>
      <c r="BD356" s="158"/>
      <c r="BE356" s="158"/>
      <c r="BF356" s="158"/>
      <c r="BG356" s="158"/>
      <c r="BH356" s="158"/>
    </row>
    <row r="357" spans="1:60" outlineLevel="1" x14ac:dyDescent="0.2">
      <c r="A357" s="186"/>
      <c r="B357" s="167"/>
      <c r="C357" s="230" t="s">
        <v>418</v>
      </c>
      <c r="D357" s="220"/>
      <c r="E357" s="222"/>
      <c r="F357" s="180"/>
      <c r="G357" s="180"/>
      <c r="H357" s="179"/>
      <c r="I357" s="191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  <c r="BH357" s="158"/>
    </row>
    <row r="358" spans="1:60" outlineLevel="1" x14ac:dyDescent="0.2">
      <c r="A358" s="186"/>
      <c r="B358" s="167"/>
      <c r="C358" s="230" t="s">
        <v>419</v>
      </c>
      <c r="D358" s="220"/>
      <c r="E358" s="222"/>
      <c r="F358" s="180"/>
      <c r="G358" s="180"/>
      <c r="H358" s="179"/>
      <c r="I358" s="191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  <c r="BH358" s="158"/>
    </row>
    <row r="359" spans="1:60" outlineLevel="1" x14ac:dyDescent="0.2">
      <c r="A359" s="186"/>
      <c r="B359" s="167"/>
      <c r="C359" s="230" t="s">
        <v>420</v>
      </c>
      <c r="D359" s="220"/>
      <c r="E359" s="222">
        <v>5.4</v>
      </c>
      <c r="F359" s="180"/>
      <c r="G359" s="180"/>
      <c r="H359" s="179"/>
      <c r="I359" s="191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</row>
    <row r="360" spans="1:60" outlineLevel="1" x14ac:dyDescent="0.2">
      <c r="A360" s="186"/>
      <c r="B360" s="167"/>
      <c r="C360" s="230" t="s">
        <v>421</v>
      </c>
      <c r="D360" s="220"/>
      <c r="E360" s="222">
        <v>2.3153000000000001</v>
      </c>
      <c r="F360" s="180"/>
      <c r="G360" s="180"/>
      <c r="H360" s="179"/>
      <c r="I360" s="191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58"/>
      <c r="AT360" s="158"/>
      <c r="AU360" s="158"/>
      <c r="AV360" s="158"/>
      <c r="AW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  <c r="BH360" s="158"/>
    </row>
    <row r="361" spans="1:60" outlineLevel="1" x14ac:dyDescent="0.2">
      <c r="A361" s="186"/>
      <c r="B361" s="167"/>
      <c r="C361" s="230" t="s">
        <v>422</v>
      </c>
      <c r="D361" s="220"/>
      <c r="E361" s="222">
        <v>1.75</v>
      </c>
      <c r="F361" s="180"/>
      <c r="G361" s="180"/>
      <c r="H361" s="179"/>
      <c r="I361" s="191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S361" s="158"/>
      <c r="AT361" s="158"/>
      <c r="AU361" s="158"/>
      <c r="AV361" s="158"/>
      <c r="AW361" s="158"/>
      <c r="AX361" s="158"/>
      <c r="AY361" s="158"/>
      <c r="AZ361" s="158"/>
      <c r="BA361" s="158"/>
      <c r="BB361" s="158"/>
      <c r="BC361" s="158"/>
      <c r="BD361" s="158"/>
      <c r="BE361" s="158"/>
      <c r="BF361" s="158"/>
      <c r="BG361" s="158"/>
      <c r="BH361" s="158"/>
    </row>
    <row r="362" spans="1:60" outlineLevel="1" x14ac:dyDescent="0.2">
      <c r="A362" s="186"/>
      <c r="B362" s="167"/>
      <c r="C362" s="230" t="s">
        <v>423</v>
      </c>
      <c r="D362" s="220"/>
      <c r="E362" s="222">
        <v>1.4</v>
      </c>
      <c r="F362" s="180"/>
      <c r="G362" s="180"/>
      <c r="H362" s="179"/>
      <c r="I362" s="191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58"/>
      <c r="AT362" s="158"/>
      <c r="AU362" s="158"/>
      <c r="AV362" s="158"/>
      <c r="AW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  <c r="BH362" s="158"/>
    </row>
    <row r="363" spans="1:60" outlineLevel="1" x14ac:dyDescent="0.2">
      <c r="A363" s="186"/>
      <c r="B363" s="167"/>
      <c r="C363" s="230" t="s">
        <v>424</v>
      </c>
      <c r="D363" s="220"/>
      <c r="E363" s="222">
        <v>3.36</v>
      </c>
      <c r="F363" s="180"/>
      <c r="G363" s="180"/>
      <c r="H363" s="179"/>
      <c r="I363" s="191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58"/>
      <c r="AT363" s="158"/>
      <c r="AU363" s="158"/>
      <c r="AV363" s="158"/>
      <c r="AW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  <c r="BH363" s="158"/>
    </row>
    <row r="364" spans="1:60" outlineLevel="1" x14ac:dyDescent="0.2">
      <c r="A364" s="186"/>
      <c r="B364" s="167"/>
      <c r="C364" s="231" t="s">
        <v>142</v>
      </c>
      <c r="D364" s="221"/>
      <c r="E364" s="223">
        <v>14.225300000000001</v>
      </c>
      <c r="F364" s="180"/>
      <c r="G364" s="180"/>
      <c r="H364" s="179"/>
      <c r="I364" s="191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58"/>
      <c r="AT364" s="158"/>
      <c r="AU364" s="158"/>
      <c r="AV364" s="158"/>
      <c r="AW364" s="158"/>
      <c r="AX364" s="158"/>
      <c r="AY364" s="158"/>
      <c r="AZ364" s="158"/>
      <c r="BA364" s="158"/>
      <c r="BB364" s="158"/>
      <c r="BC364" s="158"/>
      <c r="BD364" s="158"/>
      <c r="BE364" s="158"/>
      <c r="BF364" s="158"/>
      <c r="BG364" s="158"/>
      <c r="BH364" s="158"/>
    </row>
    <row r="365" spans="1:60" ht="22.5" outlineLevel="1" x14ac:dyDescent="0.2">
      <c r="A365" s="186">
        <v>35</v>
      </c>
      <c r="B365" s="167" t="s">
        <v>425</v>
      </c>
      <c r="C365" s="215" t="s">
        <v>426</v>
      </c>
      <c r="D365" s="170" t="s">
        <v>265</v>
      </c>
      <c r="E365" s="173">
        <v>105</v>
      </c>
      <c r="F365" s="181"/>
      <c r="G365" s="180">
        <f>E365*F365</f>
        <v>0</v>
      </c>
      <c r="H365" s="179"/>
      <c r="I365" s="191" t="s">
        <v>245</v>
      </c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>
        <v>20</v>
      </c>
      <c r="AN365" s="158"/>
      <c r="AO365" s="158"/>
      <c r="AP365" s="158"/>
      <c r="AQ365" s="158"/>
      <c r="AR365" s="158"/>
      <c r="AS365" s="158"/>
      <c r="AT365" s="158"/>
      <c r="AU365" s="158"/>
      <c r="AV365" s="158"/>
      <c r="AW365" s="158"/>
      <c r="AX365" s="158"/>
      <c r="AY365" s="158"/>
      <c r="AZ365" s="158"/>
      <c r="BA365" s="158"/>
      <c r="BB365" s="158"/>
      <c r="BC365" s="158"/>
      <c r="BD365" s="158"/>
      <c r="BE365" s="158"/>
      <c r="BF365" s="158"/>
      <c r="BG365" s="158"/>
      <c r="BH365" s="158"/>
    </row>
    <row r="366" spans="1:60" outlineLevel="1" x14ac:dyDescent="0.2">
      <c r="A366" s="186"/>
      <c r="B366" s="167"/>
      <c r="C366" s="230" t="s">
        <v>427</v>
      </c>
      <c r="D366" s="220"/>
      <c r="E366" s="222"/>
      <c r="F366" s="180"/>
      <c r="G366" s="180"/>
      <c r="H366" s="179"/>
      <c r="I366" s="191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58"/>
      <c r="AT366" s="158"/>
      <c r="AU366" s="158"/>
      <c r="AV366" s="158"/>
      <c r="AW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  <c r="BH366" s="158"/>
    </row>
    <row r="367" spans="1:60" outlineLevel="1" x14ac:dyDescent="0.2">
      <c r="A367" s="186"/>
      <c r="B367" s="167"/>
      <c r="C367" s="230" t="s">
        <v>428</v>
      </c>
      <c r="D367" s="220"/>
      <c r="E367" s="222">
        <v>5</v>
      </c>
      <c r="F367" s="180"/>
      <c r="G367" s="180"/>
      <c r="H367" s="179"/>
      <c r="I367" s="191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S367" s="158"/>
      <c r="AT367" s="158"/>
      <c r="AU367" s="158"/>
      <c r="AV367" s="158"/>
      <c r="AW367" s="158"/>
      <c r="AX367" s="158"/>
      <c r="AY367" s="158"/>
      <c r="AZ367" s="158"/>
      <c r="BA367" s="158"/>
      <c r="BB367" s="158"/>
      <c r="BC367" s="158"/>
      <c r="BD367" s="158"/>
      <c r="BE367" s="158"/>
      <c r="BF367" s="158"/>
      <c r="BG367" s="158"/>
      <c r="BH367" s="158"/>
    </row>
    <row r="368" spans="1:60" outlineLevel="1" x14ac:dyDescent="0.2">
      <c r="A368" s="186"/>
      <c r="B368" s="167"/>
      <c r="C368" s="230" t="s">
        <v>429</v>
      </c>
      <c r="D368" s="220"/>
      <c r="E368" s="222">
        <v>11</v>
      </c>
      <c r="F368" s="180"/>
      <c r="G368" s="180"/>
      <c r="H368" s="179"/>
      <c r="I368" s="191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S368" s="158"/>
      <c r="AT368" s="158"/>
      <c r="AU368" s="158"/>
      <c r="AV368" s="158"/>
      <c r="AW368" s="158"/>
      <c r="AX368" s="158"/>
      <c r="AY368" s="158"/>
      <c r="AZ368" s="158"/>
      <c r="BA368" s="158"/>
      <c r="BB368" s="158"/>
      <c r="BC368" s="158"/>
      <c r="BD368" s="158"/>
      <c r="BE368" s="158"/>
      <c r="BF368" s="158"/>
      <c r="BG368" s="158"/>
      <c r="BH368" s="158"/>
    </row>
    <row r="369" spans="1:60" outlineLevel="1" x14ac:dyDescent="0.2">
      <c r="A369" s="186"/>
      <c r="B369" s="167"/>
      <c r="C369" s="230" t="s">
        <v>430</v>
      </c>
      <c r="D369" s="220"/>
      <c r="E369" s="222">
        <v>9</v>
      </c>
      <c r="F369" s="180"/>
      <c r="G369" s="180"/>
      <c r="H369" s="179"/>
      <c r="I369" s="191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58"/>
      <c r="AT369" s="158"/>
      <c r="AU369" s="158"/>
      <c r="AV369" s="158"/>
      <c r="AW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  <c r="BH369" s="158"/>
    </row>
    <row r="370" spans="1:60" outlineLevel="1" x14ac:dyDescent="0.2">
      <c r="A370" s="186"/>
      <c r="B370" s="167"/>
      <c r="C370" s="230" t="s">
        <v>431</v>
      </c>
      <c r="D370" s="220"/>
      <c r="E370" s="222">
        <v>9</v>
      </c>
      <c r="F370" s="180"/>
      <c r="G370" s="180"/>
      <c r="H370" s="179"/>
      <c r="I370" s="191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</row>
    <row r="371" spans="1:60" outlineLevel="1" x14ac:dyDescent="0.2">
      <c r="A371" s="186"/>
      <c r="B371" s="167"/>
      <c r="C371" s="230" t="s">
        <v>432</v>
      </c>
      <c r="D371" s="220"/>
      <c r="E371" s="222">
        <v>9</v>
      </c>
      <c r="F371" s="180"/>
      <c r="G371" s="180"/>
      <c r="H371" s="179"/>
      <c r="I371" s="191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</row>
    <row r="372" spans="1:60" outlineLevel="1" x14ac:dyDescent="0.2">
      <c r="A372" s="186"/>
      <c r="B372" s="167"/>
      <c r="C372" s="230" t="s">
        <v>433</v>
      </c>
      <c r="D372" s="220"/>
      <c r="E372" s="222">
        <v>9</v>
      </c>
      <c r="F372" s="180"/>
      <c r="G372" s="180"/>
      <c r="H372" s="179"/>
      <c r="I372" s="191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</row>
    <row r="373" spans="1:60" outlineLevel="1" x14ac:dyDescent="0.2">
      <c r="A373" s="186"/>
      <c r="B373" s="167"/>
      <c r="C373" s="230" t="s">
        <v>434</v>
      </c>
      <c r="D373" s="220"/>
      <c r="E373" s="222">
        <v>11</v>
      </c>
      <c r="F373" s="180"/>
      <c r="G373" s="180"/>
      <c r="H373" s="179"/>
      <c r="I373" s="191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58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</row>
    <row r="374" spans="1:60" outlineLevel="1" x14ac:dyDescent="0.2">
      <c r="A374" s="186"/>
      <c r="B374" s="167"/>
      <c r="C374" s="230" t="s">
        <v>435</v>
      </c>
      <c r="D374" s="220"/>
      <c r="E374" s="222">
        <v>17</v>
      </c>
      <c r="F374" s="180"/>
      <c r="G374" s="180"/>
      <c r="H374" s="179"/>
      <c r="I374" s="191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</row>
    <row r="375" spans="1:60" outlineLevel="1" x14ac:dyDescent="0.2">
      <c r="A375" s="186"/>
      <c r="B375" s="167"/>
      <c r="C375" s="230" t="s">
        <v>436</v>
      </c>
      <c r="D375" s="220"/>
      <c r="E375" s="222">
        <v>6</v>
      </c>
      <c r="F375" s="180"/>
      <c r="G375" s="180"/>
      <c r="H375" s="179"/>
      <c r="I375" s="191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8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</row>
    <row r="376" spans="1:60" outlineLevel="1" x14ac:dyDescent="0.2">
      <c r="A376" s="186"/>
      <c r="B376" s="167"/>
      <c r="C376" s="230" t="s">
        <v>437</v>
      </c>
      <c r="D376" s="220"/>
      <c r="E376" s="222">
        <v>19</v>
      </c>
      <c r="F376" s="180"/>
      <c r="G376" s="180"/>
      <c r="H376" s="179"/>
      <c r="I376" s="191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</row>
    <row r="377" spans="1:60" outlineLevel="1" x14ac:dyDescent="0.2">
      <c r="A377" s="186"/>
      <c r="B377" s="167"/>
      <c r="C377" s="231" t="s">
        <v>142</v>
      </c>
      <c r="D377" s="221"/>
      <c r="E377" s="223">
        <v>105</v>
      </c>
      <c r="F377" s="180"/>
      <c r="G377" s="180"/>
      <c r="H377" s="179"/>
      <c r="I377" s="191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</row>
    <row r="378" spans="1:60" outlineLevel="1" x14ac:dyDescent="0.2">
      <c r="A378" s="186">
        <v>36</v>
      </c>
      <c r="B378" s="167" t="s">
        <v>438</v>
      </c>
      <c r="C378" s="215" t="s">
        <v>439</v>
      </c>
      <c r="D378" s="170" t="s">
        <v>117</v>
      </c>
      <c r="E378" s="173">
        <v>26.997800000000002</v>
      </c>
      <c r="F378" s="181"/>
      <c r="G378" s="180">
        <f>E378*F378</f>
        <v>0</v>
      </c>
      <c r="H378" s="179"/>
      <c r="I378" s="191" t="s">
        <v>245</v>
      </c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>
        <v>20</v>
      </c>
      <c r="AN378" s="158"/>
      <c r="AO378" s="158"/>
      <c r="AP378" s="158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</row>
    <row r="379" spans="1:60" outlineLevel="1" x14ac:dyDescent="0.2">
      <c r="A379" s="186"/>
      <c r="B379" s="167"/>
      <c r="C379" s="230" t="s">
        <v>440</v>
      </c>
      <c r="D379" s="220"/>
      <c r="E379" s="222"/>
      <c r="F379" s="180"/>
      <c r="G379" s="180"/>
      <c r="H379" s="179"/>
      <c r="I379" s="191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</row>
    <row r="380" spans="1:60" outlineLevel="1" x14ac:dyDescent="0.2">
      <c r="A380" s="186"/>
      <c r="B380" s="167"/>
      <c r="C380" s="230" t="s">
        <v>441</v>
      </c>
      <c r="D380" s="220"/>
      <c r="E380" s="222"/>
      <c r="F380" s="180"/>
      <c r="G380" s="180"/>
      <c r="H380" s="179"/>
      <c r="I380" s="191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</row>
    <row r="381" spans="1:60" outlineLevel="1" x14ac:dyDescent="0.2">
      <c r="A381" s="186"/>
      <c r="B381" s="167"/>
      <c r="C381" s="230" t="s">
        <v>442</v>
      </c>
      <c r="D381" s="220"/>
      <c r="E381" s="222">
        <v>17.997800000000002</v>
      </c>
      <c r="F381" s="180"/>
      <c r="G381" s="180"/>
      <c r="H381" s="179"/>
      <c r="I381" s="191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</row>
    <row r="382" spans="1:60" outlineLevel="1" x14ac:dyDescent="0.2">
      <c r="A382" s="186"/>
      <c r="B382" s="167"/>
      <c r="C382" s="230" t="s">
        <v>443</v>
      </c>
      <c r="D382" s="220"/>
      <c r="E382" s="222">
        <v>9</v>
      </c>
      <c r="F382" s="180"/>
      <c r="G382" s="180"/>
      <c r="H382" s="179"/>
      <c r="I382" s="191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</row>
    <row r="383" spans="1:60" outlineLevel="1" x14ac:dyDescent="0.2">
      <c r="A383" s="186"/>
      <c r="B383" s="167"/>
      <c r="C383" s="231" t="s">
        <v>142</v>
      </c>
      <c r="D383" s="221"/>
      <c r="E383" s="223">
        <v>26.997800000000002</v>
      </c>
      <c r="F383" s="180"/>
      <c r="G383" s="180"/>
      <c r="H383" s="179"/>
      <c r="I383" s="191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58"/>
      <c r="AT383" s="158"/>
      <c r="AU383" s="158"/>
      <c r="AV383" s="158"/>
      <c r="AW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  <c r="BH383" s="158"/>
    </row>
    <row r="384" spans="1:60" outlineLevel="1" x14ac:dyDescent="0.2">
      <c r="A384" s="186">
        <v>37</v>
      </c>
      <c r="B384" s="167" t="s">
        <v>444</v>
      </c>
      <c r="C384" s="215" t="s">
        <v>445</v>
      </c>
      <c r="D384" s="170" t="s">
        <v>446</v>
      </c>
      <c r="E384" s="173">
        <v>1</v>
      </c>
      <c r="F384" s="181"/>
      <c r="G384" s="180">
        <f>E384*F384</f>
        <v>0</v>
      </c>
      <c r="H384" s="179"/>
      <c r="I384" s="191" t="s">
        <v>245</v>
      </c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>
        <v>20</v>
      </c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</row>
    <row r="385" spans="1:60" x14ac:dyDescent="0.2">
      <c r="A385" s="185" t="s">
        <v>71</v>
      </c>
      <c r="B385" s="166" t="s">
        <v>447</v>
      </c>
      <c r="C385" s="213" t="s">
        <v>448</v>
      </c>
      <c r="D385" s="168"/>
      <c r="E385" s="171"/>
      <c r="F385" s="183">
        <f>SUM(G386:G442)</f>
        <v>0</v>
      </c>
      <c r="G385" s="184"/>
      <c r="H385" s="176"/>
      <c r="I385" s="190"/>
    </row>
    <row r="386" spans="1:60" outlineLevel="1" x14ac:dyDescent="0.2">
      <c r="A386" s="186"/>
      <c r="B386" s="163" t="s">
        <v>449</v>
      </c>
      <c r="C386" s="214"/>
      <c r="D386" s="169"/>
      <c r="E386" s="172"/>
      <c r="F386" s="177"/>
      <c r="G386" s="178"/>
      <c r="H386" s="179"/>
      <c r="I386" s="191"/>
      <c r="J386" s="158"/>
      <c r="K386" s="158">
        <v>1</v>
      </c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58"/>
      <c r="AT386" s="158"/>
      <c r="AU386" s="158"/>
      <c r="AV386" s="158"/>
      <c r="AW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  <c r="BH386" s="158"/>
    </row>
    <row r="387" spans="1:60" outlineLevel="1" x14ac:dyDescent="0.2">
      <c r="A387" s="186">
        <v>38</v>
      </c>
      <c r="B387" s="167" t="s">
        <v>450</v>
      </c>
      <c r="C387" s="215" t="s">
        <v>286</v>
      </c>
      <c r="D387" s="170" t="s">
        <v>137</v>
      </c>
      <c r="E387" s="173">
        <v>7.4459999999999997</v>
      </c>
      <c r="F387" s="181"/>
      <c r="G387" s="180">
        <f>E387*F387</f>
        <v>0</v>
      </c>
      <c r="H387" s="179" t="s">
        <v>277</v>
      </c>
      <c r="I387" s="191" t="s">
        <v>79</v>
      </c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>
        <v>20</v>
      </c>
      <c r="AN387" s="158"/>
      <c r="AO387" s="158"/>
      <c r="AP387" s="158"/>
      <c r="AQ387" s="158"/>
      <c r="AR387" s="158"/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</row>
    <row r="388" spans="1:60" outlineLevel="1" x14ac:dyDescent="0.2">
      <c r="A388" s="186"/>
      <c r="B388" s="167"/>
      <c r="C388" s="230" t="s">
        <v>451</v>
      </c>
      <c r="D388" s="220"/>
      <c r="E388" s="222"/>
      <c r="F388" s="180"/>
      <c r="G388" s="180"/>
      <c r="H388" s="179"/>
      <c r="I388" s="191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58"/>
      <c r="AT388" s="158"/>
      <c r="AU388" s="158"/>
      <c r="AV388" s="158"/>
      <c r="AW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  <c r="BH388" s="158"/>
    </row>
    <row r="389" spans="1:60" outlineLevel="1" x14ac:dyDescent="0.2">
      <c r="A389" s="186"/>
      <c r="B389" s="167"/>
      <c r="C389" s="230" t="s">
        <v>452</v>
      </c>
      <c r="D389" s="220"/>
      <c r="E389" s="222">
        <v>0.52649999999999997</v>
      </c>
      <c r="F389" s="180"/>
      <c r="G389" s="180"/>
      <c r="H389" s="179"/>
      <c r="I389" s="191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</row>
    <row r="390" spans="1:60" outlineLevel="1" x14ac:dyDescent="0.2">
      <c r="A390" s="186"/>
      <c r="B390" s="167"/>
      <c r="C390" s="231" t="s">
        <v>142</v>
      </c>
      <c r="D390" s="221"/>
      <c r="E390" s="223">
        <v>0.52649999999999997</v>
      </c>
      <c r="F390" s="180"/>
      <c r="G390" s="180"/>
      <c r="H390" s="179"/>
      <c r="I390" s="191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58"/>
      <c r="AT390" s="158"/>
      <c r="AU390" s="158"/>
      <c r="AV390" s="158"/>
      <c r="AW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  <c r="BH390" s="158"/>
    </row>
    <row r="391" spans="1:60" outlineLevel="1" x14ac:dyDescent="0.2">
      <c r="A391" s="186"/>
      <c r="B391" s="167"/>
      <c r="C391" s="230" t="s">
        <v>453</v>
      </c>
      <c r="D391" s="220"/>
      <c r="E391" s="222">
        <v>0.45</v>
      </c>
      <c r="F391" s="180"/>
      <c r="G391" s="180"/>
      <c r="H391" s="179"/>
      <c r="I391" s="191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</row>
    <row r="392" spans="1:60" outlineLevel="1" x14ac:dyDescent="0.2">
      <c r="A392" s="186"/>
      <c r="B392" s="167"/>
      <c r="C392" s="230" t="s">
        <v>454</v>
      </c>
      <c r="D392" s="220"/>
      <c r="E392" s="222">
        <v>0.77400000000000002</v>
      </c>
      <c r="F392" s="180"/>
      <c r="G392" s="180"/>
      <c r="H392" s="179"/>
      <c r="I392" s="191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</row>
    <row r="393" spans="1:60" outlineLevel="1" x14ac:dyDescent="0.2">
      <c r="A393" s="186"/>
      <c r="B393" s="167"/>
      <c r="C393" s="230" t="s">
        <v>455</v>
      </c>
      <c r="D393" s="220"/>
      <c r="E393" s="222">
        <v>0.72</v>
      </c>
      <c r="F393" s="180"/>
      <c r="G393" s="180"/>
      <c r="H393" s="179"/>
      <c r="I393" s="191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</row>
    <row r="394" spans="1:60" outlineLevel="1" x14ac:dyDescent="0.2">
      <c r="A394" s="186"/>
      <c r="B394" s="167"/>
      <c r="C394" s="230" t="s">
        <v>456</v>
      </c>
      <c r="D394" s="220"/>
      <c r="E394" s="222">
        <v>0.81</v>
      </c>
      <c r="F394" s="180"/>
      <c r="G394" s="180"/>
      <c r="H394" s="179"/>
      <c r="I394" s="191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</row>
    <row r="395" spans="1:60" outlineLevel="1" x14ac:dyDescent="0.2">
      <c r="A395" s="186"/>
      <c r="B395" s="167"/>
      <c r="C395" s="230" t="s">
        <v>457</v>
      </c>
      <c r="D395" s="220"/>
      <c r="E395" s="222">
        <v>0.75060000000000004</v>
      </c>
      <c r="F395" s="180"/>
      <c r="G395" s="180"/>
      <c r="H395" s="179"/>
      <c r="I395" s="191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</row>
    <row r="396" spans="1:60" outlineLevel="1" x14ac:dyDescent="0.2">
      <c r="A396" s="186"/>
      <c r="B396" s="167"/>
      <c r="C396" s="230" t="s">
        <v>458</v>
      </c>
      <c r="D396" s="220"/>
      <c r="E396" s="222">
        <v>0.41399999999999998</v>
      </c>
      <c r="F396" s="180"/>
      <c r="G396" s="180"/>
      <c r="H396" s="179"/>
      <c r="I396" s="191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</row>
    <row r="397" spans="1:60" outlineLevel="1" x14ac:dyDescent="0.2">
      <c r="A397" s="186"/>
      <c r="B397" s="167"/>
      <c r="C397" s="230" t="s">
        <v>459</v>
      </c>
      <c r="D397" s="220"/>
      <c r="E397" s="222">
        <v>0.23400000000000001</v>
      </c>
      <c r="F397" s="180"/>
      <c r="G397" s="180"/>
      <c r="H397" s="179"/>
      <c r="I397" s="191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  <c r="BH397" s="158"/>
    </row>
    <row r="398" spans="1:60" outlineLevel="1" x14ac:dyDescent="0.2">
      <c r="A398" s="186"/>
      <c r="B398" s="167"/>
      <c r="C398" s="231" t="s">
        <v>142</v>
      </c>
      <c r="D398" s="221"/>
      <c r="E398" s="223">
        <v>4.1525999999999996</v>
      </c>
      <c r="F398" s="180"/>
      <c r="G398" s="180"/>
      <c r="H398" s="179"/>
      <c r="I398" s="191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  <c r="BH398" s="158"/>
    </row>
    <row r="399" spans="1:60" outlineLevel="1" x14ac:dyDescent="0.2">
      <c r="A399" s="186"/>
      <c r="B399" s="167"/>
      <c r="C399" s="230" t="s">
        <v>460</v>
      </c>
      <c r="D399" s="220"/>
      <c r="E399" s="222">
        <v>0.48720000000000002</v>
      </c>
      <c r="F399" s="180"/>
      <c r="G399" s="180"/>
      <c r="H399" s="179"/>
      <c r="I399" s="191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</row>
    <row r="400" spans="1:60" outlineLevel="1" x14ac:dyDescent="0.2">
      <c r="A400" s="186"/>
      <c r="B400" s="167"/>
      <c r="C400" s="230" t="s">
        <v>461</v>
      </c>
      <c r="D400" s="220"/>
      <c r="E400" s="222">
        <v>0.26100000000000001</v>
      </c>
      <c r="F400" s="180"/>
      <c r="G400" s="180"/>
      <c r="H400" s="179"/>
      <c r="I400" s="191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</row>
    <row r="401" spans="1:60" outlineLevel="1" x14ac:dyDescent="0.2">
      <c r="A401" s="186"/>
      <c r="B401" s="167"/>
      <c r="C401" s="230" t="s">
        <v>462</v>
      </c>
      <c r="D401" s="220"/>
      <c r="E401" s="222">
        <v>0.252</v>
      </c>
      <c r="F401" s="180"/>
      <c r="G401" s="180"/>
      <c r="H401" s="179"/>
      <c r="I401" s="191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</row>
    <row r="402" spans="1:60" outlineLevel="1" x14ac:dyDescent="0.2">
      <c r="A402" s="186"/>
      <c r="B402" s="167"/>
      <c r="C402" s="230" t="s">
        <v>463</v>
      </c>
      <c r="D402" s="220"/>
      <c r="E402" s="222">
        <v>1.3464</v>
      </c>
      <c r="F402" s="180"/>
      <c r="G402" s="180"/>
      <c r="H402" s="179"/>
      <c r="I402" s="191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</row>
    <row r="403" spans="1:60" outlineLevel="1" x14ac:dyDescent="0.2">
      <c r="A403" s="186"/>
      <c r="B403" s="167"/>
      <c r="C403" s="230" t="s">
        <v>464</v>
      </c>
      <c r="D403" s="220"/>
      <c r="E403" s="222">
        <v>0.42030000000000001</v>
      </c>
      <c r="F403" s="180"/>
      <c r="G403" s="180"/>
      <c r="H403" s="179"/>
      <c r="I403" s="191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58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</row>
    <row r="404" spans="1:60" outlineLevel="1" x14ac:dyDescent="0.2">
      <c r="A404" s="186"/>
      <c r="B404" s="164" t="s">
        <v>465</v>
      </c>
      <c r="C404" s="216"/>
      <c r="D404" s="187"/>
      <c r="E404" s="188"/>
      <c r="F404" s="189"/>
      <c r="G404" s="182"/>
      <c r="H404" s="179"/>
      <c r="I404" s="191"/>
      <c r="J404" s="158"/>
      <c r="K404" s="158">
        <v>1</v>
      </c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</row>
    <row r="405" spans="1:60" outlineLevel="1" x14ac:dyDescent="0.2">
      <c r="A405" s="186"/>
      <c r="B405" s="164" t="s">
        <v>466</v>
      </c>
      <c r="C405" s="216"/>
      <c r="D405" s="187"/>
      <c r="E405" s="188"/>
      <c r="F405" s="189"/>
      <c r="G405" s="182"/>
      <c r="H405" s="179"/>
      <c r="I405" s="191"/>
      <c r="J405" s="158"/>
      <c r="K405" s="158">
        <v>2</v>
      </c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58"/>
      <c r="AV405" s="158"/>
      <c r="AW405" s="158"/>
      <c r="AX405" s="158"/>
      <c r="AY405" s="158"/>
      <c r="AZ405" s="158"/>
      <c r="BA405" s="158"/>
      <c r="BB405" s="158"/>
      <c r="BC405" s="158"/>
      <c r="BD405" s="158"/>
      <c r="BE405" s="158"/>
      <c r="BF405" s="158"/>
      <c r="BG405" s="158"/>
      <c r="BH405" s="158"/>
    </row>
    <row r="406" spans="1:60" outlineLevel="1" x14ac:dyDescent="0.2">
      <c r="A406" s="186">
        <v>39</v>
      </c>
      <c r="B406" s="167" t="s">
        <v>467</v>
      </c>
      <c r="C406" s="215" t="s">
        <v>468</v>
      </c>
      <c r="D406" s="170" t="s">
        <v>248</v>
      </c>
      <c r="E406" s="173">
        <v>0.40416999999999997</v>
      </c>
      <c r="F406" s="181"/>
      <c r="G406" s="180">
        <f>E406*F406</f>
        <v>0</v>
      </c>
      <c r="H406" s="179" t="s">
        <v>277</v>
      </c>
      <c r="I406" s="191" t="s">
        <v>79</v>
      </c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>
        <v>20</v>
      </c>
      <c r="AN406" s="158"/>
      <c r="AO406" s="158"/>
      <c r="AP406" s="158"/>
      <c r="AQ406" s="158"/>
      <c r="AR406" s="158"/>
      <c r="AS406" s="158"/>
      <c r="AT406" s="158"/>
      <c r="AU406" s="158"/>
      <c r="AV406" s="158"/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</row>
    <row r="407" spans="1:60" outlineLevel="1" x14ac:dyDescent="0.2">
      <c r="A407" s="186"/>
      <c r="B407" s="167"/>
      <c r="C407" s="230" t="s">
        <v>451</v>
      </c>
      <c r="D407" s="220"/>
      <c r="E407" s="222"/>
      <c r="F407" s="180"/>
      <c r="G407" s="180"/>
      <c r="H407" s="179"/>
      <c r="I407" s="191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</row>
    <row r="408" spans="1:60" outlineLevel="1" x14ac:dyDescent="0.2">
      <c r="A408" s="186"/>
      <c r="B408" s="167"/>
      <c r="C408" s="230" t="s">
        <v>469</v>
      </c>
      <c r="D408" s="220"/>
      <c r="E408" s="222">
        <v>3.0300000000000001E-2</v>
      </c>
      <c r="F408" s="180"/>
      <c r="G408" s="180"/>
      <c r="H408" s="179"/>
      <c r="I408" s="191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58"/>
      <c r="AV408" s="158"/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</row>
    <row r="409" spans="1:60" outlineLevel="1" x14ac:dyDescent="0.2">
      <c r="A409" s="186"/>
      <c r="B409" s="167"/>
      <c r="C409" s="231" t="s">
        <v>142</v>
      </c>
      <c r="D409" s="221"/>
      <c r="E409" s="223">
        <v>3.0300000000000001E-2</v>
      </c>
      <c r="F409" s="180"/>
      <c r="G409" s="180"/>
      <c r="H409" s="179"/>
      <c r="I409" s="191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</row>
    <row r="410" spans="1:60" outlineLevel="1" x14ac:dyDescent="0.2">
      <c r="A410" s="186"/>
      <c r="B410" s="167"/>
      <c r="C410" s="230" t="s">
        <v>470</v>
      </c>
      <c r="D410" s="220"/>
      <c r="E410" s="222">
        <v>2.5899999999999999E-2</v>
      </c>
      <c r="F410" s="180"/>
      <c r="G410" s="180"/>
      <c r="H410" s="179"/>
      <c r="I410" s="191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58"/>
      <c r="AT410" s="158"/>
      <c r="AU410" s="158"/>
      <c r="AV410" s="158"/>
      <c r="AW410" s="158"/>
      <c r="AX410" s="158"/>
      <c r="AY410" s="158"/>
      <c r="AZ410" s="158"/>
      <c r="BA410" s="158"/>
      <c r="BB410" s="158"/>
      <c r="BC410" s="158"/>
      <c r="BD410" s="158"/>
      <c r="BE410" s="158"/>
      <c r="BF410" s="158"/>
      <c r="BG410" s="158"/>
      <c r="BH410" s="158"/>
    </row>
    <row r="411" spans="1:60" outlineLevel="1" x14ac:dyDescent="0.2">
      <c r="A411" s="186"/>
      <c r="B411" s="167"/>
      <c r="C411" s="230" t="s">
        <v>471</v>
      </c>
      <c r="D411" s="220"/>
      <c r="E411" s="222">
        <v>4.4499999999999998E-2</v>
      </c>
      <c r="F411" s="180"/>
      <c r="G411" s="180"/>
      <c r="H411" s="179"/>
      <c r="I411" s="191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58"/>
      <c r="AV411" s="158"/>
      <c r="AW411" s="158"/>
      <c r="AX411" s="158"/>
      <c r="AY411" s="158"/>
      <c r="AZ411" s="158"/>
      <c r="BA411" s="158"/>
      <c r="BB411" s="158"/>
      <c r="BC411" s="158"/>
      <c r="BD411" s="158"/>
      <c r="BE411" s="158"/>
      <c r="BF411" s="158"/>
      <c r="BG411" s="158"/>
      <c r="BH411" s="158"/>
    </row>
    <row r="412" spans="1:60" outlineLevel="1" x14ac:dyDescent="0.2">
      <c r="A412" s="186"/>
      <c r="B412" s="167"/>
      <c r="C412" s="230" t="s">
        <v>472</v>
      </c>
      <c r="D412" s="220"/>
      <c r="E412" s="222">
        <v>4.1399999999999999E-2</v>
      </c>
      <c r="F412" s="180"/>
      <c r="G412" s="180"/>
      <c r="H412" s="179"/>
      <c r="I412" s="191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</row>
    <row r="413" spans="1:60" outlineLevel="1" x14ac:dyDescent="0.2">
      <c r="A413" s="186"/>
      <c r="B413" s="167"/>
      <c r="C413" s="230" t="s">
        <v>473</v>
      </c>
      <c r="D413" s="220"/>
      <c r="E413" s="222">
        <v>4.6600000000000003E-2</v>
      </c>
      <c r="F413" s="180"/>
      <c r="G413" s="180"/>
      <c r="H413" s="179"/>
      <c r="I413" s="191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58"/>
      <c r="AV413" s="158"/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</row>
    <row r="414" spans="1:60" outlineLevel="1" x14ac:dyDescent="0.2">
      <c r="A414" s="186"/>
      <c r="B414" s="167"/>
      <c r="C414" s="230" t="s">
        <v>474</v>
      </c>
      <c r="D414" s="220"/>
      <c r="E414" s="222">
        <v>4.3200000000000002E-2</v>
      </c>
      <c r="F414" s="180"/>
      <c r="G414" s="180"/>
      <c r="H414" s="179"/>
      <c r="I414" s="191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8"/>
      <c r="AV414" s="158"/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</row>
    <row r="415" spans="1:60" outlineLevel="1" x14ac:dyDescent="0.2">
      <c r="A415" s="186"/>
      <c r="B415" s="167"/>
      <c r="C415" s="230" t="s">
        <v>475</v>
      </c>
      <c r="D415" s="220"/>
      <c r="E415" s="222">
        <v>2.3800000000000002E-2</v>
      </c>
      <c r="F415" s="180"/>
      <c r="G415" s="180"/>
      <c r="H415" s="179"/>
      <c r="I415" s="191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58"/>
      <c r="AV415" s="158"/>
      <c r="AW415" s="158"/>
      <c r="AX415" s="158"/>
      <c r="AY415" s="158"/>
      <c r="AZ415" s="158"/>
      <c r="BA415" s="158"/>
      <c r="BB415" s="158"/>
      <c r="BC415" s="158"/>
      <c r="BD415" s="158"/>
      <c r="BE415" s="158"/>
      <c r="BF415" s="158"/>
      <c r="BG415" s="158"/>
      <c r="BH415" s="158"/>
    </row>
    <row r="416" spans="1:60" outlineLevel="1" x14ac:dyDescent="0.2">
      <c r="A416" s="186"/>
      <c r="B416" s="167"/>
      <c r="C416" s="230" t="s">
        <v>476</v>
      </c>
      <c r="D416" s="220"/>
      <c r="E416" s="222">
        <v>1.35E-2</v>
      </c>
      <c r="F416" s="180"/>
      <c r="G416" s="180"/>
      <c r="H416" s="179"/>
      <c r="I416" s="191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58"/>
      <c r="AT416" s="158"/>
      <c r="AU416" s="158"/>
      <c r="AV416" s="158"/>
      <c r="AW416" s="158"/>
      <c r="AX416" s="158"/>
      <c r="AY416" s="158"/>
      <c r="AZ416" s="158"/>
      <c r="BA416" s="158"/>
      <c r="BB416" s="158"/>
      <c r="BC416" s="158"/>
      <c r="BD416" s="158"/>
      <c r="BE416" s="158"/>
      <c r="BF416" s="158"/>
      <c r="BG416" s="158"/>
      <c r="BH416" s="158"/>
    </row>
    <row r="417" spans="1:60" outlineLevel="1" x14ac:dyDescent="0.2">
      <c r="A417" s="186"/>
      <c r="B417" s="167"/>
      <c r="C417" s="231" t="s">
        <v>142</v>
      </c>
      <c r="D417" s="221"/>
      <c r="E417" s="223">
        <v>0.2389</v>
      </c>
      <c r="F417" s="180"/>
      <c r="G417" s="180"/>
      <c r="H417" s="179"/>
      <c r="I417" s="191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58"/>
      <c r="AT417" s="158"/>
      <c r="AU417" s="158"/>
      <c r="AV417" s="158"/>
      <c r="AW417" s="158"/>
      <c r="AX417" s="158"/>
      <c r="AY417" s="158"/>
      <c r="AZ417" s="158"/>
      <c r="BA417" s="158"/>
      <c r="BB417" s="158"/>
      <c r="BC417" s="158"/>
      <c r="BD417" s="158"/>
      <c r="BE417" s="158"/>
      <c r="BF417" s="158"/>
      <c r="BG417" s="158"/>
      <c r="BH417" s="158"/>
    </row>
    <row r="418" spans="1:60" outlineLevel="1" x14ac:dyDescent="0.2">
      <c r="A418" s="186"/>
      <c r="B418" s="167"/>
      <c r="C418" s="230" t="s">
        <v>477</v>
      </c>
      <c r="D418" s="220"/>
      <c r="E418" s="222">
        <v>2.8000000000000001E-2</v>
      </c>
      <c r="F418" s="180"/>
      <c r="G418" s="180"/>
      <c r="H418" s="179"/>
      <c r="I418" s="191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</row>
    <row r="419" spans="1:60" outlineLevel="1" x14ac:dyDescent="0.2">
      <c r="A419" s="186"/>
      <c r="B419" s="167"/>
      <c r="C419" s="230" t="s">
        <v>478</v>
      </c>
      <c r="D419" s="220"/>
      <c r="E419" s="222">
        <v>1.4999999999999999E-2</v>
      </c>
      <c r="F419" s="180"/>
      <c r="G419" s="180"/>
      <c r="H419" s="179"/>
      <c r="I419" s="191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</row>
    <row r="420" spans="1:60" outlineLevel="1" x14ac:dyDescent="0.2">
      <c r="A420" s="186"/>
      <c r="B420" s="167"/>
      <c r="C420" s="230" t="s">
        <v>479</v>
      </c>
      <c r="D420" s="220"/>
      <c r="E420" s="222">
        <v>1.4500000000000001E-2</v>
      </c>
      <c r="F420" s="180"/>
      <c r="G420" s="180"/>
      <c r="H420" s="179"/>
      <c r="I420" s="191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</row>
    <row r="421" spans="1:60" outlineLevel="1" x14ac:dyDescent="0.2">
      <c r="A421" s="186"/>
      <c r="B421" s="167"/>
      <c r="C421" s="230" t="s">
        <v>480</v>
      </c>
      <c r="D421" s="220"/>
      <c r="E421" s="222">
        <v>7.7499999999999999E-2</v>
      </c>
      <c r="F421" s="180"/>
      <c r="G421" s="180"/>
      <c r="H421" s="179"/>
      <c r="I421" s="191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8"/>
      <c r="AV421" s="158"/>
      <c r="AW421" s="158"/>
      <c r="AX421" s="158"/>
      <c r="AY421" s="158"/>
      <c r="AZ421" s="158"/>
      <c r="BA421" s="158"/>
      <c r="BB421" s="158"/>
      <c r="BC421" s="158"/>
      <c r="BD421" s="158"/>
      <c r="BE421" s="158"/>
      <c r="BF421" s="158"/>
      <c r="BG421" s="158"/>
      <c r="BH421" s="158"/>
    </row>
    <row r="422" spans="1:60" outlineLevel="1" x14ac:dyDescent="0.2">
      <c r="A422" s="186"/>
      <c r="B422" s="167"/>
      <c r="C422" s="231" t="s">
        <v>142</v>
      </c>
      <c r="D422" s="221"/>
      <c r="E422" s="223">
        <v>0.13500000000000001</v>
      </c>
      <c r="F422" s="180"/>
      <c r="G422" s="180"/>
      <c r="H422" s="179"/>
      <c r="I422" s="191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58"/>
      <c r="AT422" s="158"/>
      <c r="AU422" s="158"/>
      <c r="AV422" s="158"/>
      <c r="AW422" s="158"/>
      <c r="AX422" s="158"/>
      <c r="AY422" s="158"/>
      <c r="AZ422" s="158"/>
      <c r="BA422" s="158"/>
      <c r="BB422" s="158"/>
      <c r="BC422" s="158"/>
      <c r="BD422" s="158"/>
      <c r="BE422" s="158"/>
      <c r="BF422" s="158"/>
      <c r="BG422" s="158"/>
      <c r="BH422" s="158"/>
    </row>
    <row r="423" spans="1:60" outlineLevel="1" x14ac:dyDescent="0.2">
      <c r="A423" s="186"/>
      <c r="B423" s="164" t="s">
        <v>481</v>
      </c>
      <c r="C423" s="216"/>
      <c r="D423" s="187"/>
      <c r="E423" s="188"/>
      <c r="F423" s="189"/>
      <c r="G423" s="182"/>
      <c r="H423" s="179"/>
      <c r="I423" s="191"/>
      <c r="J423" s="158"/>
      <c r="K423" s="158">
        <v>1</v>
      </c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8"/>
      <c r="AV423" s="158"/>
      <c r="AW423" s="158"/>
      <c r="AX423" s="158"/>
      <c r="AY423" s="158"/>
      <c r="AZ423" s="158"/>
      <c r="BA423" s="158"/>
      <c r="BB423" s="158"/>
      <c r="BC423" s="158"/>
      <c r="BD423" s="158"/>
      <c r="BE423" s="158"/>
      <c r="BF423" s="158"/>
      <c r="BG423" s="158"/>
      <c r="BH423" s="158"/>
    </row>
    <row r="424" spans="1:60" outlineLevel="1" x14ac:dyDescent="0.2">
      <c r="A424" s="186"/>
      <c r="B424" s="164" t="s">
        <v>482</v>
      </c>
      <c r="C424" s="216"/>
      <c r="D424" s="187"/>
      <c r="E424" s="188"/>
      <c r="F424" s="189"/>
      <c r="G424" s="182"/>
      <c r="H424" s="179"/>
      <c r="I424" s="191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</row>
    <row r="425" spans="1:60" outlineLevel="1" x14ac:dyDescent="0.2">
      <c r="A425" s="186"/>
      <c r="B425" s="164" t="s">
        <v>483</v>
      </c>
      <c r="C425" s="216"/>
      <c r="D425" s="187"/>
      <c r="E425" s="188"/>
      <c r="F425" s="189"/>
      <c r="G425" s="182"/>
      <c r="H425" s="179"/>
      <c r="I425" s="191"/>
      <c r="J425" s="158"/>
      <c r="K425" s="158">
        <v>2</v>
      </c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</row>
    <row r="426" spans="1:60" outlineLevel="1" x14ac:dyDescent="0.2">
      <c r="A426" s="186">
        <v>40</v>
      </c>
      <c r="B426" s="167" t="s">
        <v>484</v>
      </c>
      <c r="C426" s="215" t="s">
        <v>485</v>
      </c>
      <c r="D426" s="170" t="s">
        <v>486</v>
      </c>
      <c r="E426" s="173">
        <v>103.66</v>
      </c>
      <c r="F426" s="181"/>
      <c r="G426" s="180">
        <f>E426*F426</f>
        <v>0</v>
      </c>
      <c r="H426" s="179" t="s">
        <v>277</v>
      </c>
      <c r="I426" s="191" t="s">
        <v>79</v>
      </c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>
        <v>20</v>
      </c>
      <c r="AN426" s="158"/>
      <c r="AO426" s="158"/>
      <c r="AP426" s="158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</row>
    <row r="427" spans="1:60" outlineLevel="1" x14ac:dyDescent="0.2">
      <c r="A427" s="186"/>
      <c r="B427" s="167"/>
      <c r="C427" s="230" t="s">
        <v>487</v>
      </c>
      <c r="D427" s="220"/>
      <c r="E427" s="222"/>
      <c r="F427" s="180"/>
      <c r="G427" s="180"/>
      <c r="H427" s="179"/>
      <c r="I427" s="191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</row>
    <row r="428" spans="1:60" outlineLevel="1" x14ac:dyDescent="0.2">
      <c r="A428" s="186"/>
      <c r="B428" s="167"/>
      <c r="C428" s="230" t="s">
        <v>488</v>
      </c>
      <c r="D428" s="220"/>
      <c r="E428" s="222">
        <v>13</v>
      </c>
      <c r="F428" s="180"/>
      <c r="G428" s="180"/>
      <c r="H428" s="179"/>
      <c r="I428" s="191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/>
      <c r="BE428" s="158"/>
      <c r="BF428" s="158"/>
      <c r="BG428" s="158"/>
      <c r="BH428" s="158"/>
    </row>
    <row r="429" spans="1:60" outlineLevel="1" x14ac:dyDescent="0.2">
      <c r="A429" s="186"/>
      <c r="B429" s="167"/>
      <c r="C429" s="231" t="s">
        <v>142</v>
      </c>
      <c r="D429" s="221"/>
      <c r="E429" s="223">
        <v>13</v>
      </c>
      <c r="F429" s="180"/>
      <c r="G429" s="180"/>
      <c r="H429" s="179"/>
      <c r="I429" s="191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</row>
    <row r="430" spans="1:60" outlineLevel="1" x14ac:dyDescent="0.2">
      <c r="A430" s="186"/>
      <c r="B430" s="167"/>
      <c r="C430" s="230" t="s">
        <v>489</v>
      </c>
      <c r="D430" s="220"/>
      <c r="E430" s="222">
        <v>18</v>
      </c>
      <c r="F430" s="180"/>
      <c r="G430" s="180"/>
      <c r="H430" s="179"/>
      <c r="I430" s="191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</row>
    <row r="431" spans="1:60" outlineLevel="1" x14ac:dyDescent="0.2">
      <c r="A431" s="186"/>
      <c r="B431" s="167"/>
      <c r="C431" s="230" t="s">
        <v>490</v>
      </c>
      <c r="D431" s="220"/>
      <c r="E431" s="222">
        <v>15.6</v>
      </c>
      <c r="F431" s="180"/>
      <c r="G431" s="180"/>
      <c r="H431" s="179"/>
      <c r="I431" s="191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8"/>
      <c r="AV431" s="158"/>
      <c r="AW431" s="158"/>
      <c r="AX431" s="158"/>
      <c r="AY431" s="158"/>
      <c r="AZ431" s="158"/>
      <c r="BA431" s="158"/>
      <c r="BB431" s="158"/>
      <c r="BC431" s="158"/>
      <c r="BD431" s="158"/>
      <c r="BE431" s="158"/>
      <c r="BF431" s="158"/>
      <c r="BG431" s="158"/>
      <c r="BH431" s="158"/>
    </row>
    <row r="432" spans="1:60" outlineLevel="1" x14ac:dyDescent="0.2">
      <c r="A432" s="186"/>
      <c r="B432" s="167"/>
      <c r="C432" s="230" t="s">
        <v>490</v>
      </c>
      <c r="D432" s="220"/>
      <c r="E432" s="222">
        <v>15.6</v>
      </c>
      <c r="F432" s="180"/>
      <c r="G432" s="180"/>
      <c r="H432" s="179"/>
      <c r="I432" s="191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8"/>
      <c r="AV432" s="158"/>
      <c r="AW432" s="158"/>
      <c r="AX432" s="158"/>
      <c r="AY432" s="158"/>
      <c r="AZ432" s="158"/>
      <c r="BA432" s="158"/>
      <c r="BB432" s="158"/>
      <c r="BC432" s="158"/>
      <c r="BD432" s="158"/>
      <c r="BE432" s="158"/>
      <c r="BF432" s="158"/>
      <c r="BG432" s="158"/>
      <c r="BH432" s="158"/>
    </row>
    <row r="433" spans="1:60" outlineLevel="1" x14ac:dyDescent="0.2">
      <c r="A433" s="186"/>
      <c r="B433" s="167"/>
      <c r="C433" s="230" t="s">
        <v>491</v>
      </c>
      <c r="D433" s="220"/>
      <c r="E433" s="222">
        <v>8.4</v>
      </c>
      <c r="F433" s="180"/>
      <c r="G433" s="180"/>
      <c r="H433" s="179"/>
      <c r="I433" s="191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58"/>
      <c r="AT433" s="158"/>
      <c r="AU433" s="158"/>
      <c r="AV433" s="158"/>
      <c r="AW433" s="158"/>
      <c r="AX433" s="158"/>
      <c r="AY433" s="158"/>
      <c r="AZ433" s="158"/>
      <c r="BA433" s="158"/>
      <c r="BB433" s="158"/>
      <c r="BC433" s="158"/>
      <c r="BD433" s="158"/>
      <c r="BE433" s="158"/>
      <c r="BF433" s="158"/>
      <c r="BG433" s="158"/>
      <c r="BH433" s="158"/>
    </row>
    <row r="434" spans="1:60" outlineLevel="1" x14ac:dyDescent="0.2">
      <c r="A434" s="186"/>
      <c r="B434" s="167"/>
      <c r="C434" s="230" t="s">
        <v>492</v>
      </c>
      <c r="D434" s="220"/>
      <c r="E434" s="222">
        <v>4.8</v>
      </c>
      <c r="F434" s="180"/>
      <c r="G434" s="180"/>
      <c r="H434" s="179"/>
      <c r="I434" s="191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58"/>
      <c r="AT434" s="158"/>
      <c r="AU434" s="158"/>
      <c r="AV434" s="158"/>
      <c r="AW434" s="158"/>
      <c r="AX434" s="158"/>
      <c r="AY434" s="158"/>
      <c r="AZ434" s="158"/>
      <c r="BA434" s="158"/>
      <c r="BB434" s="158"/>
      <c r="BC434" s="158"/>
      <c r="BD434" s="158"/>
      <c r="BE434" s="158"/>
      <c r="BF434" s="158"/>
      <c r="BG434" s="158"/>
      <c r="BH434" s="158"/>
    </row>
    <row r="435" spans="1:60" outlineLevel="1" x14ac:dyDescent="0.2">
      <c r="A435" s="186"/>
      <c r="B435" s="167"/>
      <c r="C435" s="231" t="s">
        <v>142</v>
      </c>
      <c r="D435" s="221"/>
      <c r="E435" s="223">
        <v>62.4</v>
      </c>
      <c r="F435" s="180"/>
      <c r="G435" s="180"/>
      <c r="H435" s="179"/>
      <c r="I435" s="191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58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/>
      <c r="BE435" s="158"/>
      <c r="BF435" s="158"/>
      <c r="BG435" s="158"/>
      <c r="BH435" s="158"/>
    </row>
    <row r="436" spans="1:60" outlineLevel="1" x14ac:dyDescent="0.2">
      <c r="A436" s="186"/>
      <c r="B436" s="167"/>
      <c r="C436" s="230" t="s">
        <v>493</v>
      </c>
      <c r="D436" s="220"/>
      <c r="E436" s="222">
        <v>11.6</v>
      </c>
      <c r="F436" s="180"/>
      <c r="G436" s="180"/>
      <c r="H436" s="179"/>
      <c r="I436" s="191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58"/>
      <c r="AT436" s="158"/>
      <c r="AU436" s="158"/>
      <c r="AV436" s="158"/>
      <c r="AW436" s="158"/>
      <c r="AX436" s="158"/>
      <c r="AY436" s="158"/>
      <c r="AZ436" s="158"/>
      <c r="BA436" s="158"/>
      <c r="BB436" s="158"/>
      <c r="BC436" s="158"/>
      <c r="BD436" s="158"/>
      <c r="BE436" s="158"/>
      <c r="BF436" s="158"/>
      <c r="BG436" s="158"/>
      <c r="BH436" s="158"/>
    </row>
    <row r="437" spans="1:60" outlineLevel="1" x14ac:dyDescent="0.2">
      <c r="A437" s="186"/>
      <c r="B437" s="167"/>
      <c r="C437" s="230" t="s">
        <v>494</v>
      </c>
      <c r="D437" s="220"/>
      <c r="E437" s="222">
        <v>6.86</v>
      </c>
      <c r="F437" s="180"/>
      <c r="G437" s="180"/>
      <c r="H437" s="179"/>
      <c r="I437" s="191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</row>
    <row r="438" spans="1:60" outlineLevel="1" x14ac:dyDescent="0.2">
      <c r="A438" s="186"/>
      <c r="B438" s="167"/>
      <c r="C438" s="230" t="s">
        <v>495</v>
      </c>
      <c r="D438" s="220"/>
      <c r="E438" s="222">
        <v>5.6</v>
      </c>
      <c r="F438" s="180"/>
      <c r="G438" s="180"/>
      <c r="H438" s="179"/>
      <c r="I438" s="191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58"/>
      <c r="AT438" s="158"/>
      <c r="AU438" s="158"/>
      <c r="AV438" s="158"/>
      <c r="AW438" s="158"/>
      <c r="AX438" s="158"/>
      <c r="AY438" s="158"/>
      <c r="AZ438" s="158"/>
      <c r="BA438" s="158"/>
      <c r="BB438" s="158"/>
      <c r="BC438" s="158"/>
      <c r="BD438" s="158"/>
      <c r="BE438" s="158"/>
      <c r="BF438" s="158"/>
      <c r="BG438" s="158"/>
      <c r="BH438" s="158"/>
    </row>
    <row r="439" spans="1:60" outlineLevel="1" x14ac:dyDescent="0.2">
      <c r="A439" s="186"/>
      <c r="B439" s="167"/>
      <c r="C439" s="230" t="s">
        <v>496</v>
      </c>
      <c r="D439" s="220"/>
      <c r="E439" s="222">
        <v>4.2</v>
      </c>
      <c r="F439" s="180"/>
      <c r="G439" s="180"/>
      <c r="H439" s="179"/>
      <c r="I439" s="191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58"/>
      <c r="AT439" s="158"/>
      <c r="AU439" s="158"/>
      <c r="AV439" s="158"/>
      <c r="AW439" s="158"/>
      <c r="AX439" s="158"/>
      <c r="AY439" s="158"/>
      <c r="AZ439" s="158"/>
      <c r="BA439" s="158"/>
      <c r="BB439" s="158"/>
      <c r="BC439" s="158"/>
      <c r="BD439" s="158"/>
      <c r="BE439" s="158"/>
      <c r="BF439" s="158"/>
      <c r="BG439" s="158"/>
      <c r="BH439" s="158"/>
    </row>
    <row r="440" spans="1:60" outlineLevel="1" x14ac:dyDescent="0.2">
      <c r="A440" s="186"/>
      <c r="B440" s="167"/>
      <c r="C440" s="231" t="s">
        <v>142</v>
      </c>
      <c r="D440" s="221"/>
      <c r="E440" s="223">
        <v>28.26</v>
      </c>
      <c r="F440" s="180"/>
      <c r="G440" s="180"/>
      <c r="H440" s="179"/>
      <c r="I440" s="191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</row>
    <row r="441" spans="1:60" outlineLevel="1" x14ac:dyDescent="0.2">
      <c r="A441" s="186">
        <v>41</v>
      </c>
      <c r="B441" s="167" t="s">
        <v>497</v>
      </c>
      <c r="C441" s="215" t="s">
        <v>498</v>
      </c>
      <c r="D441" s="170" t="s">
        <v>486</v>
      </c>
      <c r="E441" s="173">
        <v>108.843</v>
      </c>
      <c r="F441" s="181"/>
      <c r="G441" s="180">
        <f>E441*F441</f>
        <v>0</v>
      </c>
      <c r="H441" s="179"/>
      <c r="I441" s="191" t="s">
        <v>245</v>
      </c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>
        <v>20</v>
      </c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</row>
    <row r="442" spans="1:60" outlineLevel="1" x14ac:dyDescent="0.2">
      <c r="A442" s="186"/>
      <c r="B442" s="167"/>
      <c r="C442" s="230" t="s">
        <v>499</v>
      </c>
      <c r="D442" s="220"/>
      <c r="E442" s="222">
        <v>108.843</v>
      </c>
      <c r="F442" s="180"/>
      <c r="G442" s="180"/>
      <c r="H442" s="179"/>
      <c r="I442" s="191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</row>
    <row r="443" spans="1:60" x14ac:dyDescent="0.2">
      <c r="A443" s="185" t="s">
        <v>71</v>
      </c>
      <c r="B443" s="166" t="s">
        <v>500</v>
      </c>
      <c r="C443" s="213" t="s">
        <v>501</v>
      </c>
      <c r="D443" s="168"/>
      <c r="E443" s="171"/>
      <c r="F443" s="183">
        <f>SUM(G444:G473)</f>
        <v>0</v>
      </c>
      <c r="G443" s="184"/>
      <c r="H443" s="176"/>
      <c r="I443" s="190"/>
    </row>
    <row r="444" spans="1:60" outlineLevel="1" x14ac:dyDescent="0.2">
      <c r="A444" s="186"/>
      <c r="B444" s="163" t="s">
        <v>502</v>
      </c>
      <c r="C444" s="214"/>
      <c r="D444" s="169"/>
      <c r="E444" s="172"/>
      <c r="F444" s="177"/>
      <c r="G444" s="178"/>
      <c r="H444" s="179"/>
      <c r="I444" s="191"/>
      <c r="J444" s="158"/>
      <c r="K444" s="158">
        <v>1</v>
      </c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8"/>
      <c r="AV444" s="158"/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</row>
    <row r="445" spans="1:60" outlineLevel="1" x14ac:dyDescent="0.2">
      <c r="A445" s="186">
        <v>42</v>
      </c>
      <c r="B445" s="167" t="s">
        <v>503</v>
      </c>
      <c r="C445" s="215" t="s">
        <v>504</v>
      </c>
      <c r="D445" s="170" t="s">
        <v>117</v>
      </c>
      <c r="E445" s="173">
        <v>342.55</v>
      </c>
      <c r="F445" s="181"/>
      <c r="G445" s="180">
        <f>E445*F445</f>
        <v>0</v>
      </c>
      <c r="H445" s="179" t="s">
        <v>277</v>
      </c>
      <c r="I445" s="191" t="s">
        <v>79</v>
      </c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>
        <v>20</v>
      </c>
      <c r="AN445" s="158"/>
      <c r="AO445" s="158"/>
      <c r="AP445" s="158"/>
      <c r="AQ445" s="158"/>
      <c r="AR445" s="158"/>
      <c r="AS445" s="158"/>
      <c r="AT445" s="158"/>
      <c r="AU445" s="158"/>
      <c r="AV445" s="158"/>
      <c r="AW445" s="158"/>
      <c r="AX445" s="158"/>
      <c r="AY445" s="158"/>
      <c r="AZ445" s="158"/>
      <c r="BA445" s="158"/>
      <c r="BB445" s="158"/>
      <c r="BC445" s="158"/>
      <c r="BD445" s="158"/>
      <c r="BE445" s="158"/>
      <c r="BF445" s="158"/>
      <c r="BG445" s="158"/>
      <c r="BH445" s="158"/>
    </row>
    <row r="446" spans="1:60" outlineLevel="1" x14ac:dyDescent="0.2">
      <c r="A446" s="186"/>
      <c r="B446" s="167"/>
      <c r="C446" s="230" t="s">
        <v>505</v>
      </c>
      <c r="D446" s="220"/>
      <c r="E446" s="222"/>
      <c r="F446" s="180"/>
      <c r="G446" s="180"/>
      <c r="H446" s="179"/>
      <c r="I446" s="191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8"/>
      <c r="AV446" s="158"/>
      <c r="AW446" s="158"/>
      <c r="AX446" s="158"/>
      <c r="AY446" s="158"/>
      <c r="AZ446" s="158"/>
      <c r="BA446" s="158"/>
      <c r="BB446" s="158"/>
      <c r="BC446" s="158"/>
      <c r="BD446" s="158"/>
      <c r="BE446" s="158"/>
      <c r="BF446" s="158"/>
      <c r="BG446" s="158"/>
      <c r="BH446" s="158"/>
    </row>
    <row r="447" spans="1:60" outlineLevel="1" x14ac:dyDescent="0.2">
      <c r="A447" s="186"/>
      <c r="B447" s="167"/>
      <c r="C447" s="230" t="s">
        <v>506</v>
      </c>
      <c r="D447" s="220"/>
      <c r="E447" s="222">
        <v>19</v>
      </c>
      <c r="F447" s="180"/>
      <c r="G447" s="180"/>
      <c r="H447" s="179"/>
      <c r="I447" s="191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</row>
    <row r="448" spans="1:60" outlineLevel="1" x14ac:dyDescent="0.2">
      <c r="A448" s="186"/>
      <c r="B448" s="167"/>
      <c r="C448" s="230" t="s">
        <v>507</v>
      </c>
      <c r="D448" s="220"/>
      <c r="E448" s="222">
        <v>194.75</v>
      </c>
      <c r="F448" s="180"/>
      <c r="G448" s="180"/>
      <c r="H448" s="179"/>
      <c r="I448" s="191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</row>
    <row r="449" spans="1:60" outlineLevel="1" x14ac:dyDescent="0.2">
      <c r="A449" s="186"/>
      <c r="B449" s="167"/>
      <c r="C449" s="230" t="s">
        <v>508</v>
      </c>
      <c r="D449" s="220"/>
      <c r="E449" s="222">
        <v>128.80000000000001</v>
      </c>
      <c r="F449" s="180"/>
      <c r="G449" s="180"/>
      <c r="H449" s="179"/>
      <c r="I449" s="191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</row>
    <row r="450" spans="1:60" outlineLevel="1" x14ac:dyDescent="0.2">
      <c r="A450" s="186"/>
      <c r="B450" s="164" t="s">
        <v>509</v>
      </c>
      <c r="C450" s="216"/>
      <c r="D450" s="187"/>
      <c r="E450" s="188"/>
      <c r="F450" s="189"/>
      <c r="G450" s="182"/>
      <c r="H450" s="179"/>
      <c r="I450" s="191"/>
      <c r="J450" s="158"/>
      <c r="K450" s="158">
        <v>1</v>
      </c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</row>
    <row r="451" spans="1:60" outlineLevel="1" x14ac:dyDescent="0.2">
      <c r="A451" s="186"/>
      <c r="B451" s="164" t="s">
        <v>510</v>
      </c>
      <c r="C451" s="216"/>
      <c r="D451" s="187"/>
      <c r="E451" s="188"/>
      <c r="F451" s="189"/>
      <c r="G451" s="182"/>
      <c r="H451" s="179"/>
      <c r="I451" s="191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</row>
    <row r="452" spans="1:60" outlineLevel="1" x14ac:dyDescent="0.2">
      <c r="A452" s="186"/>
      <c r="B452" s="164" t="s">
        <v>511</v>
      </c>
      <c r="C452" s="216"/>
      <c r="D452" s="187"/>
      <c r="E452" s="188"/>
      <c r="F452" s="189"/>
      <c r="G452" s="182"/>
      <c r="H452" s="179"/>
      <c r="I452" s="191"/>
      <c r="J452" s="158"/>
      <c r="K452" s="158">
        <v>2</v>
      </c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</row>
    <row r="453" spans="1:60" outlineLevel="1" x14ac:dyDescent="0.2">
      <c r="A453" s="186">
        <v>43</v>
      </c>
      <c r="B453" s="167" t="s">
        <v>512</v>
      </c>
      <c r="C453" s="215" t="s">
        <v>513</v>
      </c>
      <c r="D453" s="170" t="s">
        <v>117</v>
      </c>
      <c r="E453" s="173">
        <v>179.9853</v>
      </c>
      <c r="F453" s="181"/>
      <c r="G453" s="180">
        <f>E453*F453</f>
        <v>0</v>
      </c>
      <c r="H453" s="179" t="s">
        <v>277</v>
      </c>
      <c r="I453" s="191" t="s">
        <v>79</v>
      </c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>
        <v>20</v>
      </c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</row>
    <row r="454" spans="1:60" outlineLevel="1" x14ac:dyDescent="0.2">
      <c r="A454" s="186"/>
      <c r="B454" s="167"/>
      <c r="C454" s="230" t="s">
        <v>119</v>
      </c>
      <c r="D454" s="220"/>
      <c r="E454" s="222"/>
      <c r="F454" s="180"/>
      <c r="G454" s="180"/>
      <c r="H454" s="179"/>
      <c r="I454" s="191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</row>
    <row r="455" spans="1:60" outlineLevel="1" x14ac:dyDescent="0.2">
      <c r="A455" s="186"/>
      <c r="B455" s="167"/>
      <c r="C455" s="230" t="s">
        <v>514</v>
      </c>
      <c r="D455" s="220"/>
      <c r="E455" s="222"/>
      <c r="F455" s="180"/>
      <c r="G455" s="180"/>
      <c r="H455" s="179"/>
      <c r="I455" s="191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</row>
    <row r="456" spans="1:60" outlineLevel="1" x14ac:dyDescent="0.2">
      <c r="A456" s="186"/>
      <c r="B456" s="167"/>
      <c r="C456" s="230" t="s">
        <v>515</v>
      </c>
      <c r="D456" s="220"/>
      <c r="E456" s="222">
        <v>119.9853</v>
      </c>
      <c r="F456" s="180"/>
      <c r="G456" s="180"/>
      <c r="H456" s="179"/>
      <c r="I456" s="191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</row>
    <row r="457" spans="1:60" outlineLevel="1" x14ac:dyDescent="0.2">
      <c r="A457" s="186"/>
      <c r="B457" s="167"/>
      <c r="C457" s="230" t="s">
        <v>516</v>
      </c>
      <c r="D457" s="220"/>
      <c r="E457" s="222">
        <v>60</v>
      </c>
      <c r="F457" s="180"/>
      <c r="G457" s="180"/>
      <c r="H457" s="179"/>
      <c r="I457" s="191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</row>
    <row r="458" spans="1:60" outlineLevel="1" x14ac:dyDescent="0.2">
      <c r="A458" s="186"/>
      <c r="B458" s="167"/>
      <c r="C458" s="231" t="s">
        <v>142</v>
      </c>
      <c r="D458" s="221"/>
      <c r="E458" s="223">
        <v>179.9853</v>
      </c>
      <c r="F458" s="180"/>
      <c r="G458" s="180"/>
      <c r="H458" s="179"/>
      <c r="I458" s="191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</row>
    <row r="459" spans="1:60" outlineLevel="1" x14ac:dyDescent="0.2">
      <c r="A459" s="186">
        <v>44</v>
      </c>
      <c r="B459" s="167" t="s">
        <v>517</v>
      </c>
      <c r="C459" s="215" t="s">
        <v>518</v>
      </c>
      <c r="D459" s="170" t="s">
        <v>117</v>
      </c>
      <c r="E459" s="173">
        <v>70</v>
      </c>
      <c r="F459" s="181"/>
      <c r="G459" s="180">
        <f>E459*F459</f>
        <v>0</v>
      </c>
      <c r="H459" s="179" t="s">
        <v>277</v>
      </c>
      <c r="I459" s="191" t="s">
        <v>79</v>
      </c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>
        <v>20</v>
      </c>
      <c r="AN459" s="158"/>
      <c r="AO459" s="158"/>
      <c r="AP459" s="158"/>
      <c r="AQ459" s="158"/>
      <c r="AR459" s="158"/>
      <c r="AS459" s="158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/>
      <c r="BE459" s="158"/>
      <c r="BF459" s="158"/>
      <c r="BG459" s="158"/>
      <c r="BH459" s="158"/>
    </row>
    <row r="460" spans="1:60" outlineLevel="1" x14ac:dyDescent="0.2">
      <c r="A460" s="186"/>
      <c r="B460" s="167"/>
      <c r="C460" s="230" t="s">
        <v>119</v>
      </c>
      <c r="D460" s="220"/>
      <c r="E460" s="222"/>
      <c r="F460" s="180"/>
      <c r="G460" s="180"/>
      <c r="H460" s="179"/>
      <c r="I460" s="191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58"/>
      <c r="AT460" s="158"/>
      <c r="AU460" s="158"/>
      <c r="AV460" s="158"/>
      <c r="AW460" s="158"/>
      <c r="AX460" s="158"/>
      <c r="AY460" s="158"/>
      <c r="AZ460" s="158"/>
      <c r="BA460" s="158"/>
      <c r="BB460" s="158"/>
      <c r="BC460" s="158"/>
      <c r="BD460" s="158"/>
      <c r="BE460" s="158"/>
      <c r="BF460" s="158"/>
      <c r="BG460" s="158"/>
      <c r="BH460" s="158"/>
    </row>
    <row r="461" spans="1:60" outlineLevel="1" x14ac:dyDescent="0.2">
      <c r="A461" s="186"/>
      <c r="B461" s="167"/>
      <c r="C461" s="230" t="s">
        <v>519</v>
      </c>
      <c r="D461" s="220"/>
      <c r="E461" s="222">
        <v>70</v>
      </c>
      <c r="F461" s="180"/>
      <c r="G461" s="180"/>
      <c r="H461" s="179"/>
      <c r="I461" s="191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58"/>
      <c r="AT461" s="158"/>
      <c r="AU461" s="158"/>
      <c r="AV461" s="158"/>
      <c r="AW461" s="158"/>
      <c r="AX461" s="158"/>
      <c r="AY461" s="158"/>
      <c r="AZ461" s="158"/>
      <c r="BA461" s="158"/>
      <c r="BB461" s="158"/>
      <c r="BC461" s="158"/>
      <c r="BD461" s="158"/>
      <c r="BE461" s="158"/>
      <c r="BF461" s="158"/>
      <c r="BG461" s="158"/>
      <c r="BH461" s="158"/>
    </row>
    <row r="462" spans="1:60" outlineLevel="1" x14ac:dyDescent="0.2">
      <c r="A462" s="186"/>
      <c r="B462" s="164" t="s">
        <v>520</v>
      </c>
      <c r="C462" s="216"/>
      <c r="D462" s="187"/>
      <c r="E462" s="188"/>
      <c r="F462" s="189"/>
      <c r="G462" s="182"/>
      <c r="H462" s="179"/>
      <c r="I462" s="191"/>
      <c r="J462" s="158"/>
      <c r="K462" s="158">
        <v>1</v>
      </c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58"/>
      <c r="AT462" s="158"/>
      <c r="AU462" s="158"/>
      <c r="AV462" s="158"/>
      <c r="AW462" s="158"/>
      <c r="AX462" s="158"/>
      <c r="AY462" s="158"/>
      <c r="AZ462" s="158"/>
      <c r="BA462" s="158"/>
      <c r="BB462" s="158"/>
      <c r="BC462" s="158"/>
      <c r="BD462" s="158"/>
      <c r="BE462" s="158"/>
      <c r="BF462" s="158"/>
      <c r="BG462" s="158"/>
      <c r="BH462" s="158"/>
    </row>
    <row r="463" spans="1:60" outlineLevel="1" x14ac:dyDescent="0.2">
      <c r="A463" s="186"/>
      <c r="B463" s="164" t="s">
        <v>521</v>
      </c>
      <c r="C463" s="216"/>
      <c r="D463" s="187"/>
      <c r="E463" s="188"/>
      <c r="F463" s="189"/>
      <c r="G463" s="182"/>
      <c r="H463" s="179"/>
      <c r="I463" s="191"/>
      <c r="J463" s="158"/>
      <c r="K463" s="158">
        <v>2</v>
      </c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58"/>
      <c r="AT463" s="158"/>
      <c r="AU463" s="158"/>
      <c r="AV463" s="158"/>
      <c r="AW463" s="158"/>
      <c r="AX463" s="158"/>
      <c r="AY463" s="158"/>
      <c r="AZ463" s="158"/>
      <c r="BA463" s="158"/>
      <c r="BB463" s="158"/>
      <c r="BC463" s="158"/>
      <c r="BD463" s="158"/>
      <c r="BE463" s="158"/>
      <c r="BF463" s="158"/>
      <c r="BG463" s="158"/>
      <c r="BH463" s="158"/>
    </row>
    <row r="464" spans="1:60" outlineLevel="1" x14ac:dyDescent="0.2">
      <c r="A464" s="186">
        <v>45</v>
      </c>
      <c r="B464" s="167" t="s">
        <v>522</v>
      </c>
      <c r="C464" s="215" t="s">
        <v>523</v>
      </c>
      <c r="D464" s="170" t="s">
        <v>117</v>
      </c>
      <c r="E464" s="173">
        <v>179.9853</v>
      </c>
      <c r="F464" s="181"/>
      <c r="G464" s="180">
        <f>E464*F464</f>
        <v>0</v>
      </c>
      <c r="H464" s="179" t="s">
        <v>524</v>
      </c>
      <c r="I464" s="191" t="s">
        <v>79</v>
      </c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>
        <v>20</v>
      </c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</row>
    <row r="465" spans="1:60" outlineLevel="1" x14ac:dyDescent="0.2">
      <c r="A465" s="186"/>
      <c r="B465" s="167"/>
      <c r="C465" s="230" t="s">
        <v>119</v>
      </c>
      <c r="D465" s="220"/>
      <c r="E465" s="222"/>
      <c r="F465" s="180"/>
      <c r="G465" s="180"/>
      <c r="H465" s="179"/>
      <c r="I465" s="191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8"/>
      <c r="AV465" s="158"/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</row>
    <row r="466" spans="1:60" outlineLevel="1" x14ac:dyDescent="0.2">
      <c r="A466" s="186"/>
      <c r="B466" s="167"/>
      <c r="C466" s="230" t="s">
        <v>514</v>
      </c>
      <c r="D466" s="220"/>
      <c r="E466" s="222"/>
      <c r="F466" s="180"/>
      <c r="G466" s="180"/>
      <c r="H466" s="179"/>
      <c r="I466" s="191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8"/>
      <c r="AV466" s="158"/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</row>
    <row r="467" spans="1:60" outlineLevel="1" x14ac:dyDescent="0.2">
      <c r="A467" s="186"/>
      <c r="B467" s="167"/>
      <c r="C467" s="230" t="s">
        <v>515</v>
      </c>
      <c r="D467" s="220"/>
      <c r="E467" s="222">
        <v>119.9853</v>
      </c>
      <c r="F467" s="180"/>
      <c r="G467" s="180"/>
      <c r="H467" s="179"/>
      <c r="I467" s="191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8"/>
      <c r="AV467" s="158"/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</row>
    <row r="468" spans="1:60" outlineLevel="1" x14ac:dyDescent="0.2">
      <c r="A468" s="186"/>
      <c r="B468" s="167"/>
      <c r="C468" s="230" t="s">
        <v>516</v>
      </c>
      <c r="D468" s="220"/>
      <c r="E468" s="222">
        <v>60</v>
      </c>
      <c r="F468" s="180"/>
      <c r="G468" s="180"/>
      <c r="H468" s="179"/>
      <c r="I468" s="191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58"/>
      <c r="AT468" s="158"/>
      <c r="AU468" s="158"/>
      <c r="AV468" s="158"/>
      <c r="AW468" s="158"/>
      <c r="AX468" s="158"/>
      <c r="AY468" s="158"/>
      <c r="AZ468" s="158"/>
      <c r="BA468" s="158"/>
      <c r="BB468" s="158"/>
      <c r="BC468" s="158"/>
      <c r="BD468" s="158"/>
      <c r="BE468" s="158"/>
      <c r="BF468" s="158"/>
      <c r="BG468" s="158"/>
      <c r="BH468" s="158"/>
    </row>
    <row r="469" spans="1:60" outlineLevel="1" x14ac:dyDescent="0.2">
      <c r="A469" s="186"/>
      <c r="B469" s="167"/>
      <c r="C469" s="231" t="s">
        <v>142</v>
      </c>
      <c r="D469" s="221"/>
      <c r="E469" s="223">
        <v>179.9853</v>
      </c>
      <c r="F469" s="180"/>
      <c r="G469" s="180"/>
      <c r="H469" s="179"/>
      <c r="I469" s="191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58"/>
      <c r="AT469" s="158"/>
      <c r="AU469" s="158"/>
      <c r="AV469" s="158"/>
      <c r="AW469" s="158"/>
      <c r="AX469" s="158"/>
      <c r="AY469" s="158"/>
      <c r="AZ469" s="158"/>
      <c r="BA469" s="158"/>
      <c r="BB469" s="158"/>
      <c r="BC469" s="158"/>
      <c r="BD469" s="158"/>
      <c r="BE469" s="158"/>
      <c r="BF469" s="158"/>
      <c r="BG469" s="158"/>
      <c r="BH469" s="158"/>
    </row>
    <row r="470" spans="1:60" outlineLevel="1" x14ac:dyDescent="0.2">
      <c r="A470" s="186"/>
      <c r="B470" s="164" t="s">
        <v>525</v>
      </c>
      <c r="C470" s="216"/>
      <c r="D470" s="187"/>
      <c r="E470" s="188"/>
      <c r="F470" s="189"/>
      <c r="G470" s="182"/>
      <c r="H470" s="179"/>
      <c r="I470" s="191"/>
      <c r="J470" s="158"/>
      <c r="K470" s="158">
        <v>2</v>
      </c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</row>
    <row r="471" spans="1:60" outlineLevel="1" x14ac:dyDescent="0.2">
      <c r="A471" s="186">
        <v>46</v>
      </c>
      <c r="B471" s="167" t="s">
        <v>526</v>
      </c>
      <c r="C471" s="215" t="s">
        <v>527</v>
      </c>
      <c r="D471" s="170" t="s">
        <v>117</v>
      </c>
      <c r="E471" s="173">
        <v>70</v>
      </c>
      <c r="F471" s="181"/>
      <c r="G471" s="180">
        <f>E471*F471</f>
        <v>0</v>
      </c>
      <c r="H471" s="179" t="s">
        <v>524</v>
      </c>
      <c r="I471" s="191" t="s">
        <v>79</v>
      </c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>
        <v>20</v>
      </c>
      <c r="AN471" s="158"/>
      <c r="AO471" s="158"/>
      <c r="AP471" s="158"/>
      <c r="AQ471" s="158"/>
      <c r="AR471" s="158"/>
      <c r="AS471" s="158"/>
      <c r="AT471" s="158"/>
      <c r="AU471" s="158"/>
      <c r="AV471" s="158"/>
      <c r="AW471" s="158"/>
      <c r="AX471" s="158"/>
      <c r="AY471" s="158"/>
      <c r="AZ471" s="158"/>
      <c r="BA471" s="158"/>
      <c r="BB471" s="158"/>
      <c r="BC471" s="158"/>
      <c r="BD471" s="158"/>
      <c r="BE471" s="158"/>
      <c r="BF471" s="158"/>
      <c r="BG471" s="158"/>
      <c r="BH471" s="158"/>
    </row>
    <row r="472" spans="1:60" outlineLevel="1" x14ac:dyDescent="0.2">
      <c r="A472" s="186"/>
      <c r="B472" s="167"/>
      <c r="C472" s="230" t="s">
        <v>119</v>
      </c>
      <c r="D472" s="220"/>
      <c r="E472" s="222"/>
      <c r="F472" s="180"/>
      <c r="G472" s="180"/>
      <c r="H472" s="179"/>
      <c r="I472" s="191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58"/>
      <c r="AT472" s="158"/>
      <c r="AU472" s="158"/>
      <c r="AV472" s="158"/>
      <c r="AW472" s="158"/>
      <c r="AX472" s="158"/>
      <c r="AY472" s="158"/>
      <c r="AZ472" s="158"/>
      <c r="BA472" s="158"/>
      <c r="BB472" s="158"/>
      <c r="BC472" s="158"/>
      <c r="BD472" s="158"/>
      <c r="BE472" s="158"/>
      <c r="BF472" s="158"/>
      <c r="BG472" s="158"/>
      <c r="BH472" s="158"/>
    </row>
    <row r="473" spans="1:60" outlineLevel="1" x14ac:dyDescent="0.2">
      <c r="A473" s="186"/>
      <c r="B473" s="167"/>
      <c r="C473" s="230" t="s">
        <v>519</v>
      </c>
      <c r="D473" s="220"/>
      <c r="E473" s="222">
        <v>70</v>
      </c>
      <c r="F473" s="180"/>
      <c r="G473" s="180"/>
      <c r="H473" s="179"/>
      <c r="I473" s="191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58"/>
      <c r="AT473" s="158"/>
      <c r="AU473" s="158"/>
      <c r="AV473" s="158"/>
      <c r="AW473" s="158"/>
      <c r="AX473" s="158"/>
      <c r="AY473" s="158"/>
      <c r="AZ473" s="158"/>
      <c r="BA473" s="158"/>
      <c r="BB473" s="158"/>
      <c r="BC473" s="158"/>
      <c r="BD473" s="158"/>
      <c r="BE473" s="158"/>
      <c r="BF473" s="158"/>
      <c r="BG473" s="158"/>
      <c r="BH473" s="158"/>
    </row>
    <row r="474" spans="1:60" x14ac:dyDescent="0.2">
      <c r="A474" s="185" t="s">
        <v>71</v>
      </c>
      <c r="B474" s="166" t="s">
        <v>528</v>
      </c>
      <c r="C474" s="213" t="s">
        <v>529</v>
      </c>
      <c r="D474" s="168"/>
      <c r="E474" s="171"/>
      <c r="F474" s="183">
        <f>SUM(G475:G476)</f>
        <v>0</v>
      </c>
      <c r="G474" s="184"/>
      <c r="H474" s="176"/>
      <c r="I474" s="190"/>
    </row>
    <row r="475" spans="1:60" outlineLevel="1" x14ac:dyDescent="0.2">
      <c r="A475" s="186">
        <v>47</v>
      </c>
      <c r="B475" s="167" t="s">
        <v>530</v>
      </c>
      <c r="C475" s="215" t="s">
        <v>531</v>
      </c>
      <c r="D475" s="170" t="s">
        <v>532</v>
      </c>
      <c r="E475" s="173">
        <v>160</v>
      </c>
      <c r="F475" s="181"/>
      <c r="G475" s="180">
        <f>E475*F475</f>
        <v>0</v>
      </c>
      <c r="H475" s="179"/>
      <c r="I475" s="191" t="s">
        <v>245</v>
      </c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>
        <v>20</v>
      </c>
      <c r="AN475" s="158"/>
      <c r="AO475" s="158"/>
      <c r="AP475" s="158"/>
      <c r="AQ475" s="158"/>
      <c r="AR475" s="158"/>
      <c r="AS475" s="158"/>
      <c r="AT475" s="158"/>
      <c r="AU475" s="158"/>
      <c r="AV475" s="158"/>
      <c r="AW475" s="158"/>
      <c r="AX475" s="158"/>
      <c r="AY475" s="158"/>
      <c r="AZ475" s="158"/>
      <c r="BA475" s="158"/>
      <c r="BB475" s="158"/>
      <c r="BC475" s="158"/>
      <c r="BD475" s="158"/>
      <c r="BE475" s="158"/>
      <c r="BF475" s="158"/>
      <c r="BG475" s="158"/>
      <c r="BH475" s="158"/>
    </row>
    <row r="476" spans="1:60" outlineLevel="1" x14ac:dyDescent="0.2">
      <c r="A476" s="186"/>
      <c r="B476" s="167"/>
      <c r="C476" s="230" t="s">
        <v>533</v>
      </c>
      <c r="D476" s="220"/>
      <c r="E476" s="222">
        <v>160</v>
      </c>
      <c r="F476" s="180"/>
      <c r="G476" s="180"/>
      <c r="H476" s="179"/>
      <c r="I476" s="191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58"/>
      <c r="AT476" s="158"/>
      <c r="AU476" s="158"/>
      <c r="AV476" s="158"/>
      <c r="AW476" s="158"/>
      <c r="AX476" s="158"/>
      <c r="AY476" s="158"/>
      <c r="AZ476" s="158"/>
      <c r="BA476" s="158"/>
      <c r="BB476" s="158"/>
      <c r="BC476" s="158"/>
      <c r="BD476" s="158"/>
      <c r="BE476" s="158"/>
      <c r="BF476" s="158"/>
      <c r="BG476" s="158"/>
      <c r="BH476" s="158"/>
    </row>
    <row r="477" spans="1:60" x14ac:dyDescent="0.2">
      <c r="A477" s="185" t="s">
        <v>71</v>
      </c>
      <c r="B477" s="166" t="s">
        <v>534</v>
      </c>
      <c r="C477" s="213" t="s">
        <v>535</v>
      </c>
      <c r="D477" s="168"/>
      <c r="E477" s="171"/>
      <c r="F477" s="183">
        <f>SUM(G478:G512)</f>
        <v>0</v>
      </c>
      <c r="G477" s="184"/>
      <c r="H477" s="176"/>
      <c r="I477" s="190"/>
    </row>
    <row r="478" spans="1:60" outlineLevel="1" x14ac:dyDescent="0.2">
      <c r="A478" s="186"/>
      <c r="B478" s="163" t="s">
        <v>536</v>
      </c>
      <c r="C478" s="214"/>
      <c r="D478" s="169"/>
      <c r="E478" s="172"/>
      <c r="F478" s="177"/>
      <c r="G478" s="178"/>
      <c r="H478" s="179"/>
      <c r="I478" s="191"/>
      <c r="J478" s="158"/>
      <c r="K478" s="158">
        <v>1</v>
      </c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58"/>
      <c r="AT478" s="158"/>
      <c r="AU478" s="158"/>
      <c r="AV478" s="158"/>
      <c r="AW478" s="158"/>
      <c r="AX478" s="158"/>
      <c r="AY478" s="158"/>
      <c r="AZ478" s="158"/>
      <c r="BA478" s="158"/>
      <c r="BB478" s="158"/>
      <c r="BC478" s="158"/>
      <c r="BD478" s="158"/>
      <c r="BE478" s="158"/>
      <c r="BF478" s="158"/>
      <c r="BG478" s="158"/>
      <c r="BH478" s="158"/>
    </row>
    <row r="479" spans="1:60" ht="22.5" outlineLevel="1" x14ac:dyDescent="0.2">
      <c r="A479" s="186"/>
      <c r="B479" s="164" t="s">
        <v>537</v>
      </c>
      <c r="C479" s="216"/>
      <c r="D479" s="187"/>
      <c r="E479" s="188"/>
      <c r="F479" s="189"/>
      <c r="G479" s="182"/>
      <c r="H479" s="179"/>
      <c r="I479" s="191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58"/>
      <c r="AT479" s="158"/>
      <c r="AU479" s="158"/>
      <c r="AV479" s="158"/>
      <c r="AW479" s="158"/>
      <c r="AX479" s="158"/>
      <c r="AY479" s="158"/>
      <c r="AZ479" s="159" t="str">
        <f>B479</f>
        <v>nebo vybourání otvorů průřezové plochy přes 4 m2 ve zdivu nadzákladovém, včetně pomocného lešení o výšce podlahy do 1900 mm a pro zatížení do 1,5 kPa  (150 kg/m2),</v>
      </c>
      <c r="BA479" s="158"/>
      <c r="BB479" s="158"/>
      <c r="BC479" s="158"/>
      <c r="BD479" s="158"/>
      <c r="BE479" s="158"/>
      <c r="BF479" s="158"/>
      <c r="BG479" s="158"/>
      <c r="BH479" s="158"/>
    </row>
    <row r="480" spans="1:60" outlineLevel="1" x14ac:dyDescent="0.2">
      <c r="A480" s="186"/>
      <c r="B480" s="164" t="s">
        <v>538</v>
      </c>
      <c r="C480" s="216"/>
      <c r="D480" s="187"/>
      <c r="E480" s="188"/>
      <c r="F480" s="189"/>
      <c r="G480" s="182"/>
      <c r="H480" s="179"/>
      <c r="I480" s="191"/>
      <c r="J480" s="158"/>
      <c r="K480" s="158">
        <v>2</v>
      </c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  <c r="AP480" s="158"/>
      <c r="AQ480" s="158"/>
      <c r="AR480" s="158"/>
      <c r="AS480" s="158"/>
      <c r="AT480" s="158"/>
      <c r="AU480" s="158"/>
      <c r="AV480" s="158"/>
      <c r="AW480" s="158"/>
      <c r="AX480" s="158"/>
      <c r="AY480" s="158"/>
      <c r="AZ480" s="158"/>
      <c r="BA480" s="158"/>
      <c r="BB480" s="158"/>
      <c r="BC480" s="158"/>
      <c r="BD480" s="158"/>
      <c r="BE480" s="158"/>
      <c r="BF480" s="158"/>
      <c r="BG480" s="158"/>
      <c r="BH480" s="158"/>
    </row>
    <row r="481" spans="1:60" outlineLevel="1" x14ac:dyDescent="0.2">
      <c r="A481" s="186">
        <v>48</v>
      </c>
      <c r="B481" s="167" t="s">
        <v>539</v>
      </c>
      <c r="C481" s="215" t="s">
        <v>540</v>
      </c>
      <c r="D481" s="170" t="s">
        <v>137</v>
      </c>
      <c r="E481" s="173">
        <v>19.125250000000001</v>
      </c>
      <c r="F481" s="181"/>
      <c r="G481" s="180">
        <f>E481*F481</f>
        <v>0</v>
      </c>
      <c r="H481" s="179" t="s">
        <v>524</v>
      </c>
      <c r="I481" s="191" t="s">
        <v>79</v>
      </c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>
        <v>20</v>
      </c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</row>
    <row r="482" spans="1:60" outlineLevel="1" x14ac:dyDescent="0.2">
      <c r="A482" s="186"/>
      <c r="B482" s="167"/>
      <c r="C482" s="230" t="s">
        <v>394</v>
      </c>
      <c r="D482" s="220"/>
      <c r="E482" s="222"/>
      <c r="F482" s="180"/>
      <c r="G482" s="180"/>
      <c r="H482" s="179"/>
      <c r="I482" s="191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8"/>
      <c r="AV482" s="158"/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</row>
    <row r="483" spans="1:60" outlineLevel="1" x14ac:dyDescent="0.2">
      <c r="A483" s="186"/>
      <c r="B483" s="167"/>
      <c r="C483" s="230" t="s">
        <v>541</v>
      </c>
      <c r="D483" s="220"/>
      <c r="E483" s="222"/>
      <c r="F483" s="180"/>
      <c r="G483" s="180"/>
      <c r="H483" s="179"/>
      <c r="I483" s="191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8"/>
      <c r="AV483" s="158"/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</row>
    <row r="484" spans="1:60" outlineLevel="1" x14ac:dyDescent="0.2">
      <c r="A484" s="186"/>
      <c r="B484" s="167"/>
      <c r="C484" s="230" t="s">
        <v>419</v>
      </c>
      <c r="D484" s="220"/>
      <c r="E484" s="222"/>
      <c r="F484" s="180"/>
      <c r="G484" s="180"/>
      <c r="H484" s="179"/>
      <c r="I484" s="191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58"/>
      <c r="AT484" s="158"/>
      <c r="AU484" s="158"/>
      <c r="AV484" s="158"/>
      <c r="AW484" s="158"/>
      <c r="AX484" s="158"/>
      <c r="AY484" s="158"/>
      <c r="AZ484" s="158"/>
      <c r="BA484" s="158"/>
      <c r="BB484" s="158"/>
      <c r="BC484" s="158"/>
      <c r="BD484" s="158"/>
      <c r="BE484" s="158"/>
      <c r="BF484" s="158"/>
      <c r="BG484" s="158"/>
      <c r="BH484" s="158"/>
    </row>
    <row r="485" spans="1:60" outlineLevel="1" x14ac:dyDescent="0.2">
      <c r="A485" s="186"/>
      <c r="B485" s="167"/>
      <c r="C485" s="230" t="s">
        <v>542</v>
      </c>
      <c r="D485" s="220"/>
      <c r="E485" s="222"/>
      <c r="F485" s="180"/>
      <c r="G485" s="180"/>
      <c r="H485" s="179"/>
      <c r="I485" s="191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8"/>
      <c r="AV485" s="158"/>
      <c r="AW485" s="158"/>
      <c r="AX485" s="158"/>
      <c r="AY485" s="158"/>
      <c r="AZ485" s="158"/>
      <c r="BA485" s="158"/>
      <c r="BB485" s="158"/>
      <c r="BC485" s="158"/>
      <c r="BD485" s="158"/>
      <c r="BE485" s="158"/>
      <c r="BF485" s="158"/>
      <c r="BG485" s="158"/>
      <c r="BH485" s="158"/>
    </row>
    <row r="486" spans="1:60" outlineLevel="1" x14ac:dyDescent="0.2">
      <c r="A486" s="186"/>
      <c r="B486" s="167"/>
      <c r="C486" s="230" t="s">
        <v>543</v>
      </c>
      <c r="D486" s="220"/>
      <c r="E486" s="222">
        <v>5.4</v>
      </c>
      <c r="F486" s="180"/>
      <c r="G486" s="180"/>
      <c r="H486" s="179"/>
      <c r="I486" s="191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58"/>
      <c r="AT486" s="158"/>
      <c r="AU486" s="158"/>
      <c r="AV486" s="158"/>
      <c r="AW486" s="158"/>
      <c r="AX486" s="158"/>
      <c r="AY486" s="158"/>
      <c r="AZ486" s="158"/>
      <c r="BA486" s="158"/>
      <c r="BB486" s="158"/>
      <c r="BC486" s="158"/>
      <c r="BD486" s="158"/>
      <c r="BE486" s="158"/>
      <c r="BF486" s="158"/>
      <c r="BG486" s="158"/>
      <c r="BH486" s="158"/>
    </row>
    <row r="487" spans="1:60" outlineLevel="1" x14ac:dyDescent="0.2">
      <c r="A487" s="186"/>
      <c r="B487" s="167"/>
      <c r="C487" s="230" t="s">
        <v>421</v>
      </c>
      <c r="D487" s="220"/>
      <c r="E487" s="222">
        <v>2.3153000000000001</v>
      </c>
      <c r="F487" s="180"/>
      <c r="G487" s="180"/>
      <c r="H487" s="179"/>
      <c r="I487" s="191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58"/>
      <c r="AT487" s="158"/>
      <c r="AU487" s="158"/>
      <c r="AV487" s="158"/>
      <c r="AW487" s="158"/>
      <c r="AX487" s="158"/>
      <c r="AY487" s="158"/>
      <c r="AZ487" s="158"/>
      <c r="BA487" s="158"/>
      <c r="BB487" s="158"/>
      <c r="BC487" s="158"/>
      <c r="BD487" s="158"/>
      <c r="BE487" s="158"/>
      <c r="BF487" s="158"/>
      <c r="BG487" s="158"/>
      <c r="BH487" s="158"/>
    </row>
    <row r="488" spans="1:60" outlineLevel="1" x14ac:dyDescent="0.2">
      <c r="A488" s="186"/>
      <c r="B488" s="167"/>
      <c r="C488" s="230" t="s">
        <v>544</v>
      </c>
      <c r="D488" s="220"/>
      <c r="E488" s="222">
        <v>4.9000000000000004</v>
      </c>
      <c r="F488" s="180"/>
      <c r="G488" s="180"/>
      <c r="H488" s="179"/>
      <c r="I488" s="191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</row>
    <row r="489" spans="1:60" outlineLevel="1" x14ac:dyDescent="0.2">
      <c r="A489" s="186"/>
      <c r="B489" s="167"/>
      <c r="C489" s="230" t="s">
        <v>422</v>
      </c>
      <c r="D489" s="220"/>
      <c r="E489" s="222">
        <v>1.75</v>
      </c>
      <c r="F489" s="180"/>
      <c r="G489" s="180"/>
      <c r="H489" s="179"/>
      <c r="I489" s="191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</row>
    <row r="490" spans="1:60" outlineLevel="1" x14ac:dyDescent="0.2">
      <c r="A490" s="186"/>
      <c r="B490" s="167"/>
      <c r="C490" s="230" t="s">
        <v>423</v>
      </c>
      <c r="D490" s="220"/>
      <c r="E490" s="222">
        <v>1.4</v>
      </c>
      <c r="F490" s="180"/>
      <c r="G490" s="180"/>
      <c r="H490" s="179"/>
      <c r="I490" s="191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8"/>
      <c r="AV490" s="158"/>
      <c r="AW490" s="158"/>
      <c r="AX490" s="158"/>
      <c r="AY490" s="158"/>
      <c r="AZ490" s="158"/>
      <c r="BA490" s="158"/>
      <c r="BB490" s="158"/>
      <c r="BC490" s="158"/>
      <c r="BD490" s="158"/>
      <c r="BE490" s="158"/>
      <c r="BF490" s="158"/>
      <c r="BG490" s="158"/>
      <c r="BH490" s="158"/>
    </row>
    <row r="491" spans="1:60" outlineLevel="1" x14ac:dyDescent="0.2">
      <c r="A491" s="186"/>
      <c r="B491" s="167"/>
      <c r="C491" s="230" t="s">
        <v>545</v>
      </c>
      <c r="D491" s="220"/>
      <c r="E491" s="222">
        <v>3.36</v>
      </c>
      <c r="F491" s="180"/>
      <c r="G491" s="180"/>
      <c r="H491" s="179"/>
      <c r="I491" s="191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58"/>
      <c r="AT491" s="158"/>
      <c r="AU491" s="158"/>
      <c r="AV491" s="158"/>
      <c r="AW491" s="158"/>
      <c r="AX491" s="158"/>
      <c r="AY491" s="158"/>
      <c r="AZ491" s="158"/>
      <c r="BA491" s="158"/>
      <c r="BB491" s="158"/>
      <c r="BC491" s="158"/>
      <c r="BD491" s="158"/>
      <c r="BE491" s="158"/>
      <c r="BF491" s="158"/>
      <c r="BG491" s="158"/>
      <c r="BH491" s="158"/>
    </row>
    <row r="492" spans="1:60" outlineLevel="1" x14ac:dyDescent="0.2">
      <c r="A492" s="186"/>
      <c r="B492" s="164" t="s">
        <v>546</v>
      </c>
      <c r="C492" s="216"/>
      <c r="D492" s="187"/>
      <c r="E492" s="188"/>
      <c r="F492" s="189"/>
      <c r="G492" s="182"/>
      <c r="H492" s="179"/>
      <c r="I492" s="191"/>
      <c r="J492" s="158"/>
      <c r="K492" s="158">
        <v>1</v>
      </c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58"/>
      <c r="AT492" s="158"/>
      <c r="AU492" s="158"/>
      <c r="AV492" s="158"/>
      <c r="AW492" s="158"/>
      <c r="AX492" s="158"/>
      <c r="AY492" s="158"/>
      <c r="AZ492" s="158"/>
      <c r="BA492" s="158"/>
      <c r="BB492" s="158"/>
      <c r="BC492" s="158"/>
      <c r="BD492" s="158"/>
      <c r="BE492" s="158"/>
      <c r="BF492" s="158"/>
      <c r="BG492" s="158"/>
      <c r="BH492" s="158"/>
    </row>
    <row r="493" spans="1:60" ht="22.5" outlineLevel="1" x14ac:dyDescent="0.2">
      <c r="A493" s="186"/>
      <c r="B493" s="164" t="s">
        <v>547</v>
      </c>
      <c r="C493" s="216"/>
      <c r="D493" s="187"/>
      <c r="E493" s="188"/>
      <c r="F493" s="189"/>
      <c r="G493" s="182"/>
      <c r="H493" s="179"/>
      <c r="I493" s="191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58"/>
      <c r="AT493" s="158"/>
      <c r="AU493" s="158"/>
      <c r="AV493" s="158"/>
      <c r="AW493" s="158"/>
      <c r="AX493" s="158"/>
      <c r="AY493" s="158"/>
      <c r="AZ493" s="159" t="str">
        <f>B493</f>
        <v>nebo vybourání otvorů průřezové plochy přes 4 m2 ve zdivu nadzákladovém, včetně pomocného lešení o výšce podlahy do 1900 mm a pro zatížení do 1,5 kPa  (150 kg/m2)</v>
      </c>
      <c r="BA493" s="158"/>
      <c r="BB493" s="158"/>
      <c r="BC493" s="158"/>
      <c r="BD493" s="158"/>
      <c r="BE493" s="158"/>
      <c r="BF493" s="158"/>
      <c r="BG493" s="158"/>
      <c r="BH493" s="158"/>
    </row>
    <row r="494" spans="1:60" outlineLevel="1" x14ac:dyDescent="0.2">
      <c r="A494" s="186">
        <v>49</v>
      </c>
      <c r="B494" s="167" t="s">
        <v>548</v>
      </c>
      <c r="C494" s="215" t="s">
        <v>549</v>
      </c>
      <c r="D494" s="170" t="s">
        <v>137</v>
      </c>
      <c r="E494" s="173">
        <v>4.8023999999999996</v>
      </c>
      <c r="F494" s="181"/>
      <c r="G494" s="180">
        <f>E494*F494</f>
        <v>0</v>
      </c>
      <c r="H494" s="179" t="s">
        <v>524</v>
      </c>
      <c r="I494" s="191" t="s">
        <v>79</v>
      </c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>
        <v>20</v>
      </c>
      <c r="AN494" s="158"/>
      <c r="AO494" s="158"/>
      <c r="AP494" s="158"/>
      <c r="AQ494" s="158"/>
      <c r="AR494" s="158"/>
      <c r="AS494" s="158"/>
      <c r="AT494" s="158"/>
      <c r="AU494" s="158"/>
      <c r="AV494" s="158"/>
      <c r="AW494" s="158"/>
      <c r="AX494" s="158"/>
      <c r="AY494" s="158"/>
      <c r="AZ494" s="158"/>
      <c r="BA494" s="158"/>
      <c r="BB494" s="158"/>
      <c r="BC494" s="158"/>
      <c r="BD494" s="158"/>
      <c r="BE494" s="158"/>
      <c r="BF494" s="158"/>
      <c r="BG494" s="158"/>
      <c r="BH494" s="158"/>
    </row>
    <row r="495" spans="1:60" outlineLevel="1" x14ac:dyDescent="0.2">
      <c r="A495" s="186"/>
      <c r="B495" s="167"/>
      <c r="C495" s="230" t="s">
        <v>339</v>
      </c>
      <c r="D495" s="220"/>
      <c r="E495" s="222"/>
      <c r="F495" s="180"/>
      <c r="G495" s="180"/>
      <c r="H495" s="179"/>
      <c r="I495" s="191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8"/>
      <c r="AV495" s="158"/>
      <c r="AW495" s="158"/>
      <c r="AX495" s="158"/>
      <c r="AY495" s="158"/>
      <c r="AZ495" s="158"/>
      <c r="BA495" s="158"/>
      <c r="BB495" s="158"/>
      <c r="BC495" s="158"/>
      <c r="BD495" s="158"/>
      <c r="BE495" s="158"/>
      <c r="BF495" s="158"/>
      <c r="BG495" s="158"/>
      <c r="BH495" s="158"/>
    </row>
    <row r="496" spans="1:60" outlineLevel="1" x14ac:dyDescent="0.2">
      <c r="A496" s="186"/>
      <c r="B496" s="167"/>
      <c r="C496" s="230" t="s">
        <v>340</v>
      </c>
      <c r="D496" s="220"/>
      <c r="E496" s="222">
        <v>0.48</v>
      </c>
      <c r="F496" s="180"/>
      <c r="G496" s="180"/>
      <c r="H496" s="179"/>
      <c r="I496" s="191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8"/>
      <c r="AV496" s="158"/>
      <c r="AW496" s="158"/>
      <c r="AX496" s="158"/>
      <c r="AY496" s="158"/>
      <c r="AZ496" s="158"/>
      <c r="BA496" s="158"/>
      <c r="BB496" s="158"/>
      <c r="BC496" s="158"/>
      <c r="BD496" s="158"/>
      <c r="BE496" s="158"/>
      <c r="BF496" s="158"/>
      <c r="BG496" s="158"/>
      <c r="BH496" s="158"/>
    </row>
    <row r="497" spans="1:60" outlineLevel="1" x14ac:dyDescent="0.2">
      <c r="A497" s="186"/>
      <c r="B497" s="167"/>
      <c r="C497" s="230" t="s">
        <v>341</v>
      </c>
      <c r="D497" s="220"/>
      <c r="E497" s="222">
        <v>0.22500000000000001</v>
      </c>
      <c r="F497" s="180"/>
      <c r="G497" s="180"/>
      <c r="H497" s="179"/>
      <c r="I497" s="191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8"/>
      <c r="AV497" s="158"/>
      <c r="AW497" s="158"/>
      <c r="AX497" s="158"/>
      <c r="AY497" s="158"/>
      <c r="AZ497" s="158"/>
      <c r="BA497" s="158"/>
      <c r="BB497" s="158"/>
      <c r="BC497" s="158"/>
      <c r="BD497" s="158"/>
      <c r="BE497" s="158"/>
      <c r="BF497" s="158"/>
      <c r="BG497" s="158"/>
      <c r="BH497" s="158"/>
    </row>
    <row r="498" spans="1:60" outlineLevel="1" x14ac:dyDescent="0.2">
      <c r="A498" s="186"/>
      <c r="B498" s="167"/>
      <c r="C498" s="230" t="s">
        <v>342</v>
      </c>
      <c r="D498" s="220"/>
      <c r="E498" s="222">
        <v>3.15</v>
      </c>
      <c r="F498" s="180"/>
      <c r="G498" s="180"/>
      <c r="H498" s="179"/>
      <c r="I498" s="191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</row>
    <row r="499" spans="1:60" outlineLevel="1" x14ac:dyDescent="0.2">
      <c r="A499" s="186"/>
      <c r="B499" s="167"/>
      <c r="C499" s="230" t="s">
        <v>550</v>
      </c>
      <c r="D499" s="220"/>
      <c r="E499" s="222">
        <v>0.94740000000000002</v>
      </c>
      <c r="F499" s="180"/>
      <c r="G499" s="180"/>
      <c r="H499" s="179"/>
      <c r="I499" s="191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8"/>
      <c r="AV499" s="158"/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</row>
    <row r="500" spans="1:60" ht="22.5" outlineLevel="1" x14ac:dyDescent="0.2">
      <c r="A500" s="186">
        <v>50</v>
      </c>
      <c r="B500" s="167" t="s">
        <v>551</v>
      </c>
      <c r="C500" s="215" t="s">
        <v>552</v>
      </c>
      <c r="D500" s="170" t="s">
        <v>265</v>
      </c>
      <c r="E500" s="173">
        <v>105</v>
      </c>
      <c r="F500" s="181"/>
      <c r="G500" s="180">
        <f>E500*F500</f>
        <v>0</v>
      </c>
      <c r="H500" s="179"/>
      <c r="I500" s="191" t="s">
        <v>245</v>
      </c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>
        <v>20</v>
      </c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</row>
    <row r="501" spans="1:60" outlineLevel="1" x14ac:dyDescent="0.2">
      <c r="A501" s="186"/>
      <c r="B501" s="167"/>
      <c r="C501" s="230" t="s">
        <v>427</v>
      </c>
      <c r="D501" s="220"/>
      <c r="E501" s="222"/>
      <c r="F501" s="180"/>
      <c r="G501" s="180"/>
      <c r="H501" s="179"/>
      <c r="I501" s="191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</row>
    <row r="502" spans="1:60" outlineLevel="1" x14ac:dyDescent="0.2">
      <c r="A502" s="186"/>
      <c r="B502" s="167"/>
      <c r="C502" s="230" t="s">
        <v>428</v>
      </c>
      <c r="D502" s="220"/>
      <c r="E502" s="222">
        <v>5</v>
      </c>
      <c r="F502" s="180"/>
      <c r="G502" s="180"/>
      <c r="H502" s="179"/>
      <c r="I502" s="191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58"/>
      <c r="AT502" s="158"/>
      <c r="AU502" s="158"/>
      <c r="AV502" s="158"/>
      <c r="AW502" s="158"/>
      <c r="AX502" s="158"/>
      <c r="AY502" s="158"/>
      <c r="AZ502" s="158"/>
      <c r="BA502" s="158"/>
      <c r="BB502" s="158"/>
      <c r="BC502" s="158"/>
      <c r="BD502" s="158"/>
      <c r="BE502" s="158"/>
      <c r="BF502" s="158"/>
      <c r="BG502" s="158"/>
      <c r="BH502" s="158"/>
    </row>
    <row r="503" spans="1:60" outlineLevel="1" x14ac:dyDescent="0.2">
      <c r="A503" s="186"/>
      <c r="B503" s="167"/>
      <c r="C503" s="230" t="s">
        <v>429</v>
      </c>
      <c r="D503" s="220"/>
      <c r="E503" s="222">
        <v>11</v>
      </c>
      <c r="F503" s="180"/>
      <c r="G503" s="180"/>
      <c r="H503" s="179"/>
      <c r="I503" s="191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58"/>
      <c r="AT503" s="158"/>
      <c r="AU503" s="158"/>
      <c r="AV503" s="158"/>
      <c r="AW503" s="158"/>
      <c r="AX503" s="158"/>
      <c r="AY503" s="158"/>
      <c r="AZ503" s="158"/>
      <c r="BA503" s="158"/>
      <c r="BB503" s="158"/>
      <c r="BC503" s="158"/>
      <c r="BD503" s="158"/>
      <c r="BE503" s="158"/>
      <c r="BF503" s="158"/>
      <c r="BG503" s="158"/>
      <c r="BH503" s="158"/>
    </row>
    <row r="504" spans="1:60" outlineLevel="1" x14ac:dyDescent="0.2">
      <c r="A504" s="186"/>
      <c r="B504" s="167"/>
      <c r="C504" s="230" t="s">
        <v>430</v>
      </c>
      <c r="D504" s="220"/>
      <c r="E504" s="222">
        <v>9</v>
      </c>
      <c r="F504" s="180"/>
      <c r="G504" s="180"/>
      <c r="H504" s="179"/>
      <c r="I504" s="191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58"/>
      <c r="AT504" s="158"/>
      <c r="AU504" s="158"/>
      <c r="AV504" s="158"/>
      <c r="AW504" s="158"/>
      <c r="AX504" s="158"/>
      <c r="AY504" s="158"/>
      <c r="AZ504" s="158"/>
      <c r="BA504" s="158"/>
      <c r="BB504" s="158"/>
      <c r="BC504" s="158"/>
      <c r="BD504" s="158"/>
      <c r="BE504" s="158"/>
      <c r="BF504" s="158"/>
      <c r="BG504" s="158"/>
      <c r="BH504" s="158"/>
    </row>
    <row r="505" spans="1:60" outlineLevel="1" x14ac:dyDescent="0.2">
      <c r="A505" s="186"/>
      <c r="B505" s="167"/>
      <c r="C505" s="230" t="s">
        <v>431</v>
      </c>
      <c r="D505" s="220"/>
      <c r="E505" s="222">
        <v>9</v>
      </c>
      <c r="F505" s="180"/>
      <c r="G505" s="180"/>
      <c r="H505" s="179"/>
      <c r="I505" s="191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58"/>
      <c r="AT505" s="158"/>
      <c r="AU505" s="158"/>
      <c r="AV505" s="158"/>
      <c r="AW505" s="158"/>
      <c r="AX505" s="158"/>
      <c r="AY505" s="158"/>
      <c r="AZ505" s="158"/>
      <c r="BA505" s="158"/>
      <c r="BB505" s="158"/>
      <c r="BC505" s="158"/>
      <c r="BD505" s="158"/>
      <c r="BE505" s="158"/>
      <c r="BF505" s="158"/>
      <c r="BG505" s="158"/>
      <c r="BH505" s="158"/>
    </row>
    <row r="506" spans="1:60" outlineLevel="1" x14ac:dyDescent="0.2">
      <c r="A506" s="186"/>
      <c r="B506" s="167"/>
      <c r="C506" s="230" t="s">
        <v>432</v>
      </c>
      <c r="D506" s="220"/>
      <c r="E506" s="222">
        <v>9</v>
      </c>
      <c r="F506" s="180"/>
      <c r="G506" s="180"/>
      <c r="H506" s="179"/>
      <c r="I506" s="191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</row>
    <row r="507" spans="1:60" outlineLevel="1" x14ac:dyDescent="0.2">
      <c r="A507" s="186"/>
      <c r="B507" s="167"/>
      <c r="C507" s="230" t="s">
        <v>433</v>
      </c>
      <c r="D507" s="220"/>
      <c r="E507" s="222">
        <v>9</v>
      </c>
      <c r="F507" s="180"/>
      <c r="G507" s="180"/>
      <c r="H507" s="179"/>
      <c r="I507" s="191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  <c r="AP507" s="158"/>
      <c r="AQ507" s="158"/>
      <c r="AR507" s="158"/>
      <c r="AS507" s="158"/>
      <c r="AT507" s="158"/>
      <c r="AU507" s="158"/>
      <c r="AV507" s="158"/>
      <c r="AW507" s="158"/>
      <c r="AX507" s="158"/>
      <c r="AY507" s="158"/>
      <c r="AZ507" s="158"/>
      <c r="BA507" s="158"/>
      <c r="BB507" s="158"/>
      <c r="BC507" s="158"/>
      <c r="BD507" s="158"/>
      <c r="BE507" s="158"/>
      <c r="BF507" s="158"/>
      <c r="BG507" s="158"/>
      <c r="BH507" s="158"/>
    </row>
    <row r="508" spans="1:60" outlineLevel="1" x14ac:dyDescent="0.2">
      <c r="A508" s="186"/>
      <c r="B508" s="167"/>
      <c r="C508" s="230" t="s">
        <v>434</v>
      </c>
      <c r="D508" s="220"/>
      <c r="E508" s="222">
        <v>11</v>
      </c>
      <c r="F508" s="180"/>
      <c r="G508" s="180"/>
      <c r="H508" s="179"/>
      <c r="I508" s="191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58"/>
      <c r="AT508" s="158"/>
      <c r="AU508" s="158"/>
      <c r="AV508" s="158"/>
      <c r="AW508" s="158"/>
      <c r="AX508" s="158"/>
      <c r="AY508" s="158"/>
      <c r="AZ508" s="158"/>
      <c r="BA508" s="158"/>
      <c r="BB508" s="158"/>
      <c r="BC508" s="158"/>
      <c r="BD508" s="158"/>
      <c r="BE508" s="158"/>
      <c r="BF508" s="158"/>
      <c r="BG508" s="158"/>
      <c r="BH508" s="158"/>
    </row>
    <row r="509" spans="1:60" outlineLevel="1" x14ac:dyDescent="0.2">
      <c r="A509" s="186"/>
      <c r="B509" s="167"/>
      <c r="C509" s="230" t="s">
        <v>435</v>
      </c>
      <c r="D509" s="220"/>
      <c r="E509" s="222">
        <v>17</v>
      </c>
      <c r="F509" s="180"/>
      <c r="G509" s="180"/>
      <c r="H509" s="179"/>
      <c r="I509" s="191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/>
      <c r="BE509" s="158"/>
      <c r="BF509" s="158"/>
      <c r="BG509" s="158"/>
      <c r="BH509" s="158"/>
    </row>
    <row r="510" spans="1:60" outlineLevel="1" x14ac:dyDescent="0.2">
      <c r="A510" s="186"/>
      <c r="B510" s="167"/>
      <c r="C510" s="230" t="s">
        <v>436</v>
      </c>
      <c r="D510" s="220"/>
      <c r="E510" s="222">
        <v>6</v>
      </c>
      <c r="F510" s="180"/>
      <c r="G510" s="180"/>
      <c r="H510" s="179"/>
      <c r="I510" s="191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58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/>
      <c r="BE510" s="158"/>
      <c r="BF510" s="158"/>
      <c r="BG510" s="158"/>
      <c r="BH510" s="158"/>
    </row>
    <row r="511" spans="1:60" outlineLevel="1" x14ac:dyDescent="0.2">
      <c r="A511" s="186"/>
      <c r="B511" s="167"/>
      <c r="C511" s="230" t="s">
        <v>437</v>
      </c>
      <c r="D511" s="220"/>
      <c r="E511" s="222">
        <v>19</v>
      </c>
      <c r="F511" s="180"/>
      <c r="G511" s="180"/>
      <c r="H511" s="179"/>
      <c r="I511" s="191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/>
      <c r="BE511" s="158"/>
      <c r="BF511" s="158"/>
      <c r="BG511" s="158"/>
      <c r="BH511" s="158"/>
    </row>
    <row r="512" spans="1:60" outlineLevel="1" x14ac:dyDescent="0.2">
      <c r="A512" s="186"/>
      <c r="B512" s="167"/>
      <c r="C512" s="231" t="s">
        <v>142</v>
      </c>
      <c r="D512" s="221"/>
      <c r="E512" s="223">
        <v>105</v>
      </c>
      <c r="F512" s="180"/>
      <c r="G512" s="180"/>
      <c r="H512" s="179"/>
      <c r="I512" s="191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</row>
    <row r="513" spans="1:60" x14ac:dyDescent="0.2">
      <c r="A513" s="185" t="s">
        <v>71</v>
      </c>
      <c r="B513" s="166" t="s">
        <v>553</v>
      </c>
      <c r="C513" s="213" t="s">
        <v>554</v>
      </c>
      <c r="D513" s="168"/>
      <c r="E513" s="171"/>
      <c r="F513" s="183">
        <f>SUM(G514:G520)</f>
        <v>0</v>
      </c>
      <c r="G513" s="184"/>
      <c r="H513" s="176"/>
      <c r="I513" s="190"/>
    </row>
    <row r="514" spans="1:60" outlineLevel="1" x14ac:dyDescent="0.2">
      <c r="A514" s="186"/>
      <c r="B514" s="163" t="s">
        <v>555</v>
      </c>
      <c r="C514" s="214"/>
      <c r="D514" s="169"/>
      <c r="E514" s="172"/>
      <c r="F514" s="177"/>
      <c r="G514" s="178"/>
      <c r="H514" s="179"/>
      <c r="I514" s="191"/>
      <c r="J514" s="158"/>
      <c r="K514" s="158">
        <v>1</v>
      </c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58"/>
      <c r="AT514" s="158"/>
      <c r="AU514" s="158"/>
      <c r="AV514" s="158"/>
      <c r="AW514" s="158"/>
      <c r="AX514" s="158"/>
      <c r="AY514" s="158"/>
      <c r="AZ514" s="158"/>
      <c r="BA514" s="158"/>
      <c r="BB514" s="158"/>
      <c r="BC514" s="158"/>
      <c r="BD514" s="158"/>
      <c r="BE514" s="158"/>
      <c r="BF514" s="158"/>
      <c r="BG514" s="158"/>
      <c r="BH514" s="158"/>
    </row>
    <row r="515" spans="1:60" outlineLevel="1" x14ac:dyDescent="0.2">
      <c r="A515" s="186"/>
      <c r="B515" s="164" t="s">
        <v>556</v>
      </c>
      <c r="C515" s="216"/>
      <c r="D515" s="187"/>
      <c r="E515" s="188"/>
      <c r="F515" s="189"/>
      <c r="G515" s="182"/>
      <c r="H515" s="179"/>
      <c r="I515" s="191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58"/>
      <c r="AT515" s="158"/>
      <c r="AU515" s="158"/>
      <c r="AV515" s="158"/>
      <c r="AW515" s="158"/>
      <c r="AX515" s="158"/>
      <c r="AY515" s="158"/>
      <c r="AZ515" s="159" t="str">
        <f>B515</f>
        <v>se svislou nosnou konstrukcí zděnou z cihel, kamene, tvárnic, monolitickou betonovou tyčovou nebo plošnou ( KMCH 1, 2, 3, - JKSO šesté místo )</v>
      </c>
      <c r="BA515" s="158"/>
      <c r="BB515" s="158"/>
      <c r="BC515" s="158"/>
      <c r="BD515" s="158"/>
      <c r="BE515" s="158"/>
      <c r="BF515" s="158"/>
      <c r="BG515" s="158"/>
      <c r="BH515" s="158"/>
    </row>
    <row r="516" spans="1:60" outlineLevel="1" x14ac:dyDescent="0.2">
      <c r="A516" s="186"/>
      <c r="B516" s="164" t="s">
        <v>557</v>
      </c>
      <c r="C516" s="216"/>
      <c r="D516" s="187"/>
      <c r="E516" s="188"/>
      <c r="F516" s="189"/>
      <c r="G516" s="182"/>
      <c r="H516" s="179"/>
      <c r="I516" s="191"/>
      <c r="J516" s="158"/>
      <c r="K516" s="158">
        <v>2</v>
      </c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58"/>
      <c r="AT516" s="158"/>
      <c r="AU516" s="158"/>
      <c r="AV516" s="158"/>
      <c r="AW516" s="158"/>
      <c r="AX516" s="158"/>
      <c r="AY516" s="158"/>
      <c r="AZ516" s="158"/>
      <c r="BA516" s="158"/>
      <c r="BB516" s="158"/>
      <c r="BC516" s="158"/>
      <c r="BD516" s="158"/>
      <c r="BE516" s="158"/>
      <c r="BF516" s="158"/>
      <c r="BG516" s="158"/>
      <c r="BH516" s="158"/>
    </row>
    <row r="517" spans="1:60" outlineLevel="1" x14ac:dyDescent="0.2">
      <c r="A517" s="186">
        <v>51</v>
      </c>
      <c r="B517" s="167" t="s">
        <v>558</v>
      </c>
      <c r="C517" s="215" t="s">
        <v>559</v>
      </c>
      <c r="D517" s="170" t="s">
        <v>248</v>
      </c>
      <c r="E517" s="173">
        <v>439.11061999999998</v>
      </c>
      <c r="F517" s="181"/>
      <c r="G517" s="180">
        <f>E517*F517</f>
        <v>0</v>
      </c>
      <c r="H517" s="179" t="s">
        <v>393</v>
      </c>
      <c r="I517" s="191" t="s">
        <v>79</v>
      </c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>
        <v>20</v>
      </c>
      <c r="AN517" s="158"/>
      <c r="AO517" s="158"/>
      <c r="AP517" s="158"/>
      <c r="AQ517" s="158"/>
      <c r="AR517" s="158"/>
      <c r="AS517" s="158"/>
      <c r="AT517" s="158"/>
      <c r="AU517" s="158"/>
      <c r="AV517" s="158"/>
      <c r="AW517" s="158"/>
      <c r="AX517" s="158"/>
      <c r="AY517" s="158"/>
      <c r="AZ517" s="158"/>
      <c r="BA517" s="158"/>
      <c r="BB517" s="158"/>
      <c r="BC517" s="158"/>
      <c r="BD517" s="158"/>
      <c r="BE517" s="158"/>
      <c r="BF517" s="158"/>
      <c r="BG517" s="158"/>
      <c r="BH517" s="158"/>
    </row>
    <row r="518" spans="1:60" outlineLevel="1" x14ac:dyDescent="0.2">
      <c r="A518" s="186"/>
      <c r="B518" s="167"/>
      <c r="C518" s="230" t="s">
        <v>560</v>
      </c>
      <c r="D518" s="220"/>
      <c r="E518" s="222"/>
      <c r="F518" s="180"/>
      <c r="G518" s="180"/>
      <c r="H518" s="179"/>
      <c r="I518" s="191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58"/>
      <c r="AT518" s="158"/>
      <c r="AU518" s="158"/>
      <c r="AV518" s="158"/>
      <c r="AW518" s="158"/>
      <c r="AX518" s="158"/>
      <c r="AY518" s="158"/>
      <c r="AZ518" s="158"/>
      <c r="BA518" s="158"/>
      <c r="BB518" s="158"/>
      <c r="BC518" s="158"/>
      <c r="BD518" s="158"/>
      <c r="BE518" s="158"/>
      <c r="BF518" s="158"/>
      <c r="BG518" s="158"/>
      <c r="BH518" s="158"/>
    </row>
    <row r="519" spans="1:60" outlineLevel="1" x14ac:dyDescent="0.2">
      <c r="A519" s="186"/>
      <c r="B519" s="167"/>
      <c r="C519" s="230" t="s">
        <v>561</v>
      </c>
      <c r="D519" s="220"/>
      <c r="E519" s="222"/>
      <c r="F519" s="180"/>
      <c r="G519" s="180"/>
      <c r="H519" s="179"/>
      <c r="I519" s="191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58"/>
      <c r="AT519" s="158"/>
      <c r="AU519" s="158"/>
      <c r="AV519" s="158"/>
      <c r="AW519" s="158"/>
      <c r="AX519" s="158"/>
      <c r="AY519" s="158"/>
      <c r="AZ519" s="158"/>
      <c r="BA519" s="158"/>
      <c r="BB519" s="158"/>
      <c r="BC519" s="158"/>
      <c r="BD519" s="158"/>
      <c r="BE519" s="158"/>
      <c r="BF519" s="158"/>
      <c r="BG519" s="158"/>
      <c r="BH519" s="158"/>
    </row>
    <row r="520" spans="1:60" outlineLevel="1" x14ac:dyDescent="0.2">
      <c r="A520" s="186"/>
      <c r="B520" s="167"/>
      <c r="C520" s="230" t="s">
        <v>562</v>
      </c>
      <c r="D520" s="220"/>
      <c r="E520" s="222">
        <v>439.11059999999998</v>
      </c>
      <c r="F520" s="180"/>
      <c r="G520" s="180"/>
      <c r="H520" s="179"/>
      <c r="I520" s="191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58"/>
      <c r="AT520" s="158"/>
      <c r="AU520" s="158"/>
      <c r="AV520" s="158"/>
      <c r="AW520" s="158"/>
      <c r="AX520" s="158"/>
      <c r="AY520" s="158"/>
      <c r="AZ520" s="158"/>
      <c r="BA520" s="158"/>
      <c r="BB520" s="158"/>
      <c r="BC520" s="158"/>
      <c r="BD520" s="158"/>
      <c r="BE520" s="158"/>
      <c r="BF520" s="158"/>
      <c r="BG520" s="158"/>
      <c r="BH520" s="158"/>
    </row>
    <row r="521" spans="1:60" x14ac:dyDescent="0.2">
      <c r="A521" s="185" t="s">
        <v>71</v>
      </c>
      <c r="B521" s="166" t="s">
        <v>563</v>
      </c>
      <c r="C521" s="213" t="s">
        <v>564</v>
      </c>
      <c r="D521" s="168"/>
      <c r="E521" s="171"/>
      <c r="F521" s="183">
        <f>SUM(G522:G570)</f>
        <v>0</v>
      </c>
      <c r="G521" s="184"/>
      <c r="H521" s="176"/>
      <c r="I521" s="190"/>
    </row>
    <row r="522" spans="1:60" outlineLevel="1" x14ac:dyDescent="0.2">
      <c r="A522" s="186">
        <v>52</v>
      </c>
      <c r="B522" s="167" t="s">
        <v>565</v>
      </c>
      <c r="C522" s="215" t="s">
        <v>566</v>
      </c>
      <c r="D522" s="170" t="s">
        <v>486</v>
      </c>
      <c r="E522" s="173">
        <v>43</v>
      </c>
      <c r="F522" s="181"/>
      <c r="G522" s="180">
        <f>E522*F522</f>
        <v>0</v>
      </c>
      <c r="H522" s="179"/>
      <c r="I522" s="191" t="s">
        <v>245</v>
      </c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>
        <v>20</v>
      </c>
      <c r="AN522" s="158"/>
      <c r="AO522" s="158"/>
      <c r="AP522" s="158"/>
      <c r="AQ522" s="158"/>
      <c r="AR522" s="158"/>
      <c r="AS522" s="158"/>
      <c r="AT522" s="158"/>
      <c r="AU522" s="158"/>
      <c r="AV522" s="158"/>
      <c r="AW522" s="158"/>
      <c r="AX522" s="158"/>
      <c r="AY522" s="158"/>
      <c r="AZ522" s="158"/>
      <c r="BA522" s="158"/>
      <c r="BB522" s="158"/>
      <c r="BC522" s="158"/>
      <c r="BD522" s="158"/>
      <c r="BE522" s="158"/>
      <c r="BF522" s="158"/>
      <c r="BG522" s="158"/>
      <c r="BH522" s="158"/>
    </row>
    <row r="523" spans="1:60" outlineLevel="1" x14ac:dyDescent="0.2">
      <c r="A523" s="186"/>
      <c r="B523" s="167"/>
      <c r="C523" s="230" t="s">
        <v>567</v>
      </c>
      <c r="D523" s="220"/>
      <c r="E523" s="222"/>
      <c r="F523" s="180"/>
      <c r="G523" s="180"/>
      <c r="H523" s="179"/>
      <c r="I523" s="191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58"/>
      <c r="AT523" s="158"/>
      <c r="AU523" s="158"/>
      <c r="AV523" s="158"/>
      <c r="AW523" s="158"/>
      <c r="AX523" s="158"/>
      <c r="AY523" s="158"/>
      <c r="AZ523" s="158"/>
      <c r="BA523" s="158"/>
      <c r="BB523" s="158"/>
      <c r="BC523" s="158"/>
      <c r="BD523" s="158"/>
      <c r="BE523" s="158"/>
      <c r="BF523" s="158"/>
      <c r="BG523" s="158"/>
      <c r="BH523" s="158"/>
    </row>
    <row r="524" spans="1:60" outlineLevel="1" x14ac:dyDescent="0.2">
      <c r="A524" s="186"/>
      <c r="B524" s="167"/>
      <c r="C524" s="230" t="s">
        <v>568</v>
      </c>
      <c r="D524" s="220"/>
      <c r="E524" s="222">
        <v>43</v>
      </c>
      <c r="F524" s="180"/>
      <c r="G524" s="180"/>
      <c r="H524" s="179"/>
      <c r="I524" s="191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58"/>
      <c r="AT524" s="158"/>
      <c r="AU524" s="158"/>
      <c r="AV524" s="158"/>
      <c r="AW524" s="158"/>
      <c r="AX524" s="158"/>
      <c r="AY524" s="158"/>
      <c r="AZ524" s="158"/>
      <c r="BA524" s="158"/>
      <c r="BB524" s="158"/>
      <c r="BC524" s="158"/>
      <c r="BD524" s="158"/>
      <c r="BE524" s="158"/>
      <c r="BF524" s="158"/>
      <c r="BG524" s="158"/>
      <c r="BH524" s="158"/>
    </row>
    <row r="525" spans="1:60" outlineLevel="1" x14ac:dyDescent="0.2">
      <c r="A525" s="186">
        <v>53</v>
      </c>
      <c r="B525" s="167" t="s">
        <v>569</v>
      </c>
      <c r="C525" s="215" t="s">
        <v>570</v>
      </c>
      <c r="D525" s="170" t="s">
        <v>486</v>
      </c>
      <c r="E525" s="173">
        <v>59.8</v>
      </c>
      <c r="F525" s="181"/>
      <c r="G525" s="180">
        <f>E525*F525</f>
        <v>0</v>
      </c>
      <c r="H525" s="179"/>
      <c r="I525" s="191" t="s">
        <v>245</v>
      </c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>
        <v>20</v>
      </c>
      <c r="AN525" s="158"/>
      <c r="AO525" s="158"/>
      <c r="AP525" s="158"/>
      <c r="AQ525" s="158"/>
      <c r="AR525" s="158"/>
      <c r="AS525" s="158"/>
      <c r="AT525" s="158"/>
      <c r="AU525" s="158"/>
      <c r="AV525" s="158"/>
      <c r="AW525" s="158"/>
      <c r="AX525" s="158"/>
      <c r="AY525" s="158"/>
      <c r="AZ525" s="158"/>
      <c r="BA525" s="158"/>
      <c r="BB525" s="158"/>
      <c r="BC525" s="158"/>
      <c r="BD525" s="158"/>
      <c r="BE525" s="158"/>
      <c r="BF525" s="158"/>
      <c r="BG525" s="158"/>
      <c r="BH525" s="158"/>
    </row>
    <row r="526" spans="1:60" outlineLevel="1" x14ac:dyDescent="0.2">
      <c r="A526" s="186"/>
      <c r="B526" s="167"/>
      <c r="C526" s="230" t="s">
        <v>571</v>
      </c>
      <c r="D526" s="220"/>
      <c r="E526" s="222"/>
      <c r="F526" s="180"/>
      <c r="G526" s="180"/>
      <c r="H526" s="179"/>
      <c r="I526" s="191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58"/>
      <c r="AT526" s="158"/>
      <c r="AU526" s="158"/>
      <c r="AV526" s="158"/>
      <c r="AW526" s="158"/>
      <c r="AX526" s="158"/>
      <c r="AY526" s="158"/>
      <c r="AZ526" s="158"/>
      <c r="BA526" s="158"/>
      <c r="BB526" s="158"/>
      <c r="BC526" s="158"/>
      <c r="BD526" s="158"/>
      <c r="BE526" s="158"/>
      <c r="BF526" s="158"/>
      <c r="BG526" s="158"/>
      <c r="BH526" s="158"/>
    </row>
    <row r="527" spans="1:60" outlineLevel="1" x14ac:dyDescent="0.2">
      <c r="A527" s="186"/>
      <c r="B527" s="167"/>
      <c r="C527" s="230" t="s">
        <v>572</v>
      </c>
      <c r="D527" s="220"/>
      <c r="E527" s="222">
        <v>45</v>
      </c>
      <c r="F527" s="180"/>
      <c r="G527" s="180"/>
      <c r="H527" s="179"/>
      <c r="I527" s="191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58"/>
      <c r="AT527" s="158"/>
      <c r="AU527" s="158"/>
      <c r="AV527" s="158"/>
      <c r="AW527" s="158"/>
      <c r="AX527" s="158"/>
      <c r="AY527" s="158"/>
      <c r="AZ527" s="158"/>
      <c r="BA527" s="158"/>
      <c r="BB527" s="158"/>
      <c r="BC527" s="158"/>
      <c r="BD527" s="158"/>
      <c r="BE527" s="158"/>
      <c r="BF527" s="158"/>
      <c r="BG527" s="158"/>
      <c r="BH527" s="158"/>
    </row>
    <row r="528" spans="1:60" outlineLevel="1" x14ac:dyDescent="0.2">
      <c r="A528" s="186"/>
      <c r="B528" s="167"/>
      <c r="C528" s="230" t="s">
        <v>573</v>
      </c>
      <c r="D528" s="220"/>
      <c r="E528" s="222">
        <v>7</v>
      </c>
      <c r="F528" s="180"/>
      <c r="G528" s="180"/>
      <c r="H528" s="179"/>
      <c r="I528" s="191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  <c r="AP528" s="158"/>
      <c r="AQ528" s="158"/>
      <c r="AR528" s="158"/>
      <c r="AS528" s="158"/>
      <c r="AT528" s="158"/>
      <c r="AU528" s="158"/>
      <c r="AV528" s="158"/>
      <c r="AW528" s="158"/>
      <c r="AX528" s="158"/>
      <c r="AY528" s="158"/>
      <c r="AZ528" s="158"/>
      <c r="BA528" s="158"/>
      <c r="BB528" s="158"/>
      <c r="BC528" s="158"/>
      <c r="BD528" s="158"/>
      <c r="BE528" s="158"/>
      <c r="BF528" s="158"/>
      <c r="BG528" s="158"/>
      <c r="BH528" s="158"/>
    </row>
    <row r="529" spans="1:60" outlineLevel="1" x14ac:dyDescent="0.2">
      <c r="A529" s="186"/>
      <c r="B529" s="167"/>
      <c r="C529" s="230" t="s">
        <v>574</v>
      </c>
      <c r="D529" s="220"/>
      <c r="E529" s="222">
        <v>7.8</v>
      </c>
      <c r="F529" s="180"/>
      <c r="G529" s="180"/>
      <c r="H529" s="179"/>
      <c r="I529" s="191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  <c r="AP529" s="158"/>
      <c r="AQ529" s="158"/>
      <c r="AR529" s="158"/>
      <c r="AS529" s="158"/>
      <c r="AT529" s="158"/>
      <c r="AU529" s="158"/>
      <c r="AV529" s="158"/>
      <c r="AW529" s="158"/>
      <c r="AX529" s="158"/>
      <c r="AY529" s="158"/>
      <c r="AZ529" s="158"/>
      <c r="BA529" s="158"/>
      <c r="BB529" s="158"/>
      <c r="BC529" s="158"/>
      <c r="BD529" s="158"/>
      <c r="BE529" s="158"/>
      <c r="BF529" s="158"/>
      <c r="BG529" s="158"/>
      <c r="BH529" s="158"/>
    </row>
    <row r="530" spans="1:60" outlineLevel="1" x14ac:dyDescent="0.2">
      <c r="A530" s="186"/>
      <c r="B530" s="167"/>
      <c r="C530" s="230" t="s">
        <v>575</v>
      </c>
      <c r="D530" s="220"/>
      <c r="E530" s="222"/>
      <c r="F530" s="180"/>
      <c r="G530" s="180"/>
      <c r="H530" s="179"/>
      <c r="I530" s="191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58"/>
      <c r="AT530" s="158"/>
      <c r="AU530" s="158"/>
      <c r="AV530" s="158"/>
      <c r="AW530" s="158"/>
      <c r="AX530" s="158"/>
      <c r="AY530" s="158"/>
      <c r="AZ530" s="158"/>
      <c r="BA530" s="158"/>
      <c r="BB530" s="158"/>
      <c r="BC530" s="158"/>
      <c r="BD530" s="158"/>
      <c r="BE530" s="158"/>
      <c r="BF530" s="158"/>
      <c r="BG530" s="158"/>
      <c r="BH530" s="158"/>
    </row>
    <row r="531" spans="1:60" ht="22.5" outlineLevel="1" x14ac:dyDescent="0.2">
      <c r="A531" s="186">
        <v>54</v>
      </c>
      <c r="B531" s="167" t="s">
        <v>576</v>
      </c>
      <c r="C531" s="215" t="s">
        <v>577</v>
      </c>
      <c r="D531" s="170" t="s">
        <v>486</v>
      </c>
      <c r="E531" s="173">
        <v>22.2</v>
      </c>
      <c r="F531" s="181"/>
      <c r="G531" s="180">
        <f>E531*F531</f>
        <v>0</v>
      </c>
      <c r="H531" s="179"/>
      <c r="I531" s="191" t="s">
        <v>245</v>
      </c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>
        <v>20</v>
      </c>
      <c r="AN531" s="158"/>
      <c r="AO531" s="158"/>
      <c r="AP531" s="158"/>
      <c r="AQ531" s="158"/>
      <c r="AR531" s="158"/>
      <c r="AS531" s="158"/>
      <c r="AT531" s="158"/>
      <c r="AU531" s="158"/>
      <c r="AV531" s="158"/>
      <c r="AW531" s="158"/>
      <c r="AX531" s="158"/>
      <c r="AY531" s="158"/>
      <c r="AZ531" s="158"/>
      <c r="BA531" s="158"/>
      <c r="BB531" s="158"/>
      <c r="BC531" s="158"/>
      <c r="BD531" s="158"/>
      <c r="BE531" s="158"/>
      <c r="BF531" s="158"/>
      <c r="BG531" s="158"/>
      <c r="BH531" s="158"/>
    </row>
    <row r="532" spans="1:60" outlineLevel="1" x14ac:dyDescent="0.2">
      <c r="A532" s="186"/>
      <c r="B532" s="167"/>
      <c r="C532" s="230" t="s">
        <v>571</v>
      </c>
      <c r="D532" s="220"/>
      <c r="E532" s="222"/>
      <c r="F532" s="180"/>
      <c r="G532" s="180"/>
      <c r="H532" s="179"/>
      <c r="I532" s="191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8"/>
      <c r="AV532" s="158"/>
      <c r="AW532" s="158"/>
      <c r="AX532" s="158"/>
      <c r="AY532" s="158"/>
      <c r="AZ532" s="158"/>
      <c r="BA532" s="158"/>
      <c r="BB532" s="158"/>
      <c r="BC532" s="158"/>
      <c r="BD532" s="158"/>
      <c r="BE532" s="158"/>
      <c r="BF532" s="158"/>
      <c r="BG532" s="158"/>
      <c r="BH532" s="158"/>
    </row>
    <row r="533" spans="1:60" outlineLevel="1" x14ac:dyDescent="0.2">
      <c r="A533" s="186"/>
      <c r="B533" s="167"/>
      <c r="C533" s="230" t="s">
        <v>578</v>
      </c>
      <c r="D533" s="220"/>
      <c r="E533" s="222">
        <v>6</v>
      </c>
      <c r="F533" s="180"/>
      <c r="G533" s="180"/>
      <c r="H533" s="179"/>
      <c r="I533" s="191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58"/>
      <c r="AT533" s="158"/>
      <c r="AU533" s="158"/>
      <c r="AV533" s="158"/>
      <c r="AW533" s="158"/>
      <c r="AX533" s="158"/>
      <c r="AY533" s="158"/>
      <c r="AZ533" s="158"/>
      <c r="BA533" s="158"/>
      <c r="BB533" s="158"/>
      <c r="BC533" s="158"/>
      <c r="BD533" s="158"/>
      <c r="BE533" s="158"/>
      <c r="BF533" s="158"/>
      <c r="BG533" s="158"/>
      <c r="BH533" s="158"/>
    </row>
    <row r="534" spans="1:60" outlineLevel="1" x14ac:dyDescent="0.2">
      <c r="A534" s="186"/>
      <c r="B534" s="167"/>
      <c r="C534" s="230" t="s">
        <v>579</v>
      </c>
      <c r="D534" s="220"/>
      <c r="E534" s="222">
        <v>6.2</v>
      </c>
      <c r="F534" s="180"/>
      <c r="G534" s="180"/>
      <c r="H534" s="179"/>
      <c r="I534" s="191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58"/>
      <c r="AT534" s="158"/>
      <c r="AU534" s="158"/>
      <c r="AV534" s="158"/>
      <c r="AW534" s="158"/>
      <c r="AX534" s="158"/>
      <c r="AY534" s="158"/>
      <c r="AZ534" s="158"/>
      <c r="BA534" s="158"/>
      <c r="BB534" s="158"/>
      <c r="BC534" s="158"/>
      <c r="BD534" s="158"/>
      <c r="BE534" s="158"/>
      <c r="BF534" s="158"/>
      <c r="BG534" s="158"/>
      <c r="BH534" s="158"/>
    </row>
    <row r="535" spans="1:60" outlineLevel="1" x14ac:dyDescent="0.2">
      <c r="A535" s="186"/>
      <c r="B535" s="167"/>
      <c r="C535" s="230" t="s">
        <v>580</v>
      </c>
      <c r="D535" s="220"/>
      <c r="E535" s="222">
        <v>10</v>
      </c>
      <c r="F535" s="180"/>
      <c r="G535" s="180"/>
      <c r="H535" s="179"/>
      <c r="I535" s="191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58"/>
      <c r="AT535" s="158"/>
      <c r="AU535" s="158"/>
      <c r="AV535" s="158"/>
      <c r="AW535" s="158"/>
      <c r="AX535" s="158"/>
      <c r="AY535" s="158"/>
      <c r="AZ535" s="158"/>
      <c r="BA535" s="158"/>
      <c r="BB535" s="158"/>
      <c r="BC535" s="158"/>
      <c r="BD535" s="158"/>
      <c r="BE535" s="158"/>
      <c r="BF535" s="158"/>
      <c r="BG535" s="158"/>
      <c r="BH535" s="158"/>
    </row>
    <row r="536" spans="1:60" outlineLevel="1" x14ac:dyDescent="0.2">
      <c r="A536" s="186"/>
      <c r="B536" s="167"/>
      <c r="C536" s="230" t="s">
        <v>575</v>
      </c>
      <c r="D536" s="220"/>
      <c r="E536" s="222"/>
      <c r="F536" s="180"/>
      <c r="G536" s="180"/>
      <c r="H536" s="179"/>
      <c r="I536" s="191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8"/>
      <c r="AV536" s="158"/>
      <c r="AW536" s="158"/>
      <c r="AX536" s="158"/>
      <c r="AY536" s="158"/>
      <c r="AZ536" s="158"/>
      <c r="BA536" s="158"/>
      <c r="BB536" s="158"/>
      <c r="BC536" s="158"/>
      <c r="BD536" s="158"/>
      <c r="BE536" s="158"/>
      <c r="BF536" s="158"/>
      <c r="BG536" s="158"/>
      <c r="BH536" s="158"/>
    </row>
    <row r="537" spans="1:60" ht="22.5" outlineLevel="1" x14ac:dyDescent="0.2">
      <c r="A537" s="186">
        <v>55</v>
      </c>
      <c r="B537" s="167" t="s">
        <v>581</v>
      </c>
      <c r="C537" s="215" t="s">
        <v>582</v>
      </c>
      <c r="D537" s="170" t="s">
        <v>265</v>
      </c>
      <c r="E537" s="173">
        <v>1</v>
      </c>
      <c r="F537" s="181"/>
      <c r="G537" s="180">
        <f>E537*F537</f>
        <v>0</v>
      </c>
      <c r="H537" s="179"/>
      <c r="I537" s="191" t="s">
        <v>245</v>
      </c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>
        <v>20</v>
      </c>
      <c r="AN537" s="158"/>
      <c r="AO537" s="158"/>
      <c r="AP537" s="158"/>
      <c r="AQ537" s="158"/>
      <c r="AR537" s="158"/>
      <c r="AS537" s="158"/>
      <c r="AT537" s="158"/>
      <c r="AU537" s="158"/>
      <c r="AV537" s="158"/>
      <c r="AW537" s="158"/>
      <c r="AX537" s="158"/>
      <c r="AY537" s="158"/>
      <c r="AZ537" s="158"/>
      <c r="BA537" s="158"/>
      <c r="BB537" s="158"/>
      <c r="BC537" s="158"/>
      <c r="BD537" s="158"/>
      <c r="BE537" s="158"/>
      <c r="BF537" s="158"/>
      <c r="BG537" s="158"/>
      <c r="BH537" s="158"/>
    </row>
    <row r="538" spans="1:60" outlineLevel="1" x14ac:dyDescent="0.2">
      <c r="A538" s="186"/>
      <c r="B538" s="167"/>
      <c r="C538" s="230" t="s">
        <v>583</v>
      </c>
      <c r="D538" s="220"/>
      <c r="E538" s="222"/>
      <c r="F538" s="180"/>
      <c r="G538" s="180"/>
      <c r="H538" s="179"/>
      <c r="I538" s="191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158"/>
      <c r="AY538" s="158"/>
      <c r="AZ538" s="158"/>
      <c r="BA538" s="158"/>
      <c r="BB538" s="158"/>
      <c r="BC538" s="158"/>
      <c r="BD538" s="158"/>
      <c r="BE538" s="158"/>
      <c r="BF538" s="158"/>
      <c r="BG538" s="158"/>
      <c r="BH538" s="158"/>
    </row>
    <row r="539" spans="1:60" outlineLevel="1" x14ac:dyDescent="0.2">
      <c r="A539" s="186"/>
      <c r="B539" s="167"/>
      <c r="C539" s="230" t="s">
        <v>584</v>
      </c>
      <c r="D539" s="220"/>
      <c r="E539" s="222">
        <v>1</v>
      </c>
      <c r="F539" s="180"/>
      <c r="G539" s="180"/>
      <c r="H539" s="179"/>
      <c r="I539" s="191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158"/>
      <c r="AY539" s="158"/>
      <c r="AZ539" s="158"/>
      <c r="BA539" s="158"/>
      <c r="BB539" s="158"/>
      <c r="BC539" s="158"/>
      <c r="BD539" s="158"/>
      <c r="BE539" s="158"/>
      <c r="BF539" s="158"/>
      <c r="BG539" s="158"/>
      <c r="BH539" s="158"/>
    </row>
    <row r="540" spans="1:60" outlineLevel="1" x14ac:dyDescent="0.2">
      <c r="A540" s="186"/>
      <c r="B540" s="167"/>
      <c r="C540" s="230" t="s">
        <v>585</v>
      </c>
      <c r="D540" s="220"/>
      <c r="E540" s="222"/>
      <c r="F540" s="180"/>
      <c r="G540" s="180"/>
      <c r="H540" s="179"/>
      <c r="I540" s="191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58"/>
      <c r="AT540" s="158"/>
      <c r="AU540" s="158"/>
      <c r="AV540" s="158"/>
      <c r="AW540" s="158"/>
      <c r="AX540" s="158"/>
      <c r="AY540" s="158"/>
      <c r="AZ540" s="158"/>
      <c r="BA540" s="158"/>
      <c r="BB540" s="158"/>
      <c r="BC540" s="158"/>
      <c r="BD540" s="158"/>
      <c r="BE540" s="158"/>
      <c r="BF540" s="158"/>
      <c r="BG540" s="158"/>
      <c r="BH540" s="158"/>
    </row>
    <row r="541" spans="1:60" ht="22.5" outlineLevel="1" x14ac:dyDescent="0.2">
      <c r="A541" s="186">
        <v>56</v>
      </c>
      <c r="B541" s="167" t="s">
        <v>586</v>
      </c>
      <c r="C541" s="215" t="s">
        <v>587</v>
      </c>
      <c r="D541" s="170" t="s">
        <v>265</v>
      </c>
      <c r="E541" s="173">
        <v>1</v>
      </c>
      <c r="F541" s="181"/>
      <c r="G541" s="180">
        <f>E541*F541</f>
        <v>0</v>
      </c>
      <c r="H541" s="179"/>
      <c r="I541" s="191" t="s">
        <v>245</v>
      </c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>
        <v>20</v>
      </c>
      <c r="AN541" s="158"/>
      <c r="AO541" s="158"/>
      <c r="AP541" s="158"/>
      <c r="AQ541" s="158"/>
      <c r="AR541" s="158"/>
      <c r="AS541" s="158"/>
      <c r="AT541" s="158"/>
      <c r="AU541" s="158"/>
      <c r="AV541" s="158"/>
      <c r="AW541" s="158"/>
      <c r="AX541" s="158"/>
      <c r="AY541" s="158"/>
      <c r="AZ541" s="158"/>
      <c r="BA541" s="158"/>
      <c r="BB541" s="158"/>
      <c r="BC541" s="158"/>
      <c r="BD541" s="158"/>
      <c r="BE541" s="158"/>
      <c r="BF541" s="158"/>
      <c r="BG541" s="158"/>
      <c r="BH541" s="158"/>
    </row>
    <row r="542" spans="1:60" outlineLevel="1" x14ac:dyDescent="0.2">
      <c r="A542" s="186"/>
      <c r="B542" s="167"/>
      <c r="C542" s="230" t="s">
        <v>583</v>
      </c>
      <c r="D542" s="220"/>
      <c r="E542" s="222"/>
      <c r="F542" s="180"/>
      <c r="G542" s="180"/>
      <c r="H542" s="179"/>
      <c r="I542" s="191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58"/>
      <c r="AT542" s="158"/>
      <c r="AU542" s="158"/>
      <c r="AV542" s="158"/>
      <c r="AW542" s="158"/>
      <c r="AX542" s="158"/>
      <c r="AY542" s="158"/>
      <c r="AZ542" s="158"/>
      <c r="BA542" s="158"/>
      <c r="BB542" s="158"/>
      <c r="BC542" s="158"/>
      <c r="BD542" s="158"/>
      <c r="BE542" s="158"/>
      <c r="BF542" s="158"/>
      <c r="BG542" s="158"/>
      <c r="BH542" s="158"/>
    </row>
    <row r="543" spans="1:60" outlineLevel="1" x14ac:dyDescent="0.2">
      <c r="A543" s="186"/>
      <c r="B543" s="167"/>
      <c r="C543" s="230" t="s">
        <v>588</v>
      </c>
      <c r="D543" s="220"/>
      <c r="E543" s="222">
        <v>1</v>
      </c>
      <c r="F543" s="180"/>
      <c r="G543" s="180"/>
      <c r="H543" s="179"/>
      <c r="I543" s="191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</row>
    <row r="544" spans="1:60" outlineLevel="1" x14ac:dyDescent="0.2">
      <c r="A544" s="186"/>
      <c r="B544" s="167"/>
      <c r="C544" s="230" t="s">
        <v>585</v>
      </c>
      <c r="D544" s="220"/>
      <c r="E544" s="222"/>
      <c r="F544" s="180"/>
      <c r="G544" s="180"/>
      <c r="H544" s="179"/>
      <c r="I544" s="191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</row>
    <row r="545" spans="1:60" ht="22.5" outlineLevel="1" x14ac:dyDescent="0.2">
      <c r="A545" s="186">
        <v>57</v>
      </c>
      <c r="B545" s="167" t="s">
        <v>589</v>
      </c>
      <c r="C545" s="215" t="s">
        <v>590</v>
      </c>
      <c r="D545" s="170" t="s">
        <v>265</v>
      </c>
      <c r="E545" s="173">
        <v>1</v>
      </c>
      <c r="F545" s="181"/>
      <c r="G545" s="180">
        <f>E545*F545</f>
        <v>0</v>
      </c>
      <c r="H545" s="179"/>
      <c r="I545" s="191" t="s">
        <v>245</v>
      </c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>
        <v>20</v>
      </c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</row>
    <row r="546" spans="1:60" outlineLevel="1" x14ac:dyDescent="0.2">
      <c r="A546" s="186"/>
      <c r="B546" s="167"/>
      <c r="C546" s="230" t="s">
        <v>583</v>
      </c>
      <c r="D546" s="220"/>
      <c r="E546" s="222"/>
      <c r="F546" s="180"/>
      <c r="G546" s="180"/>
      <c r="H546" s="179"/>
      <c r="I546" s="191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</row>
    <row r="547" spans="1:60" outlineLevel="1" x14ac:dyDescent="0.2">
      <c r="A547" s="186"/>
      <c r="B547" s="167"/>
      <c r="C547" s="230" t="s">
        <v>591</v>
      </c>
      <c r="D547" s="220"/>
      <c r="E547" s="222">
        <v>1</v>
      </c>
      <c r="F547" s="180"/>
      <c r="G547" s="180"/>
      <c r="H547" s="179"/>
      <c r="I547" s="191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</row>
    <row r="548" spans="1:60" outlineLevel="1" x14ac:dyDescent="0.2">
      <c r="A548" s="186"/>
      <c r="B548" s="167"/>
      <c r="C548" s="230" t="s">
        <v>592</v>
      </c>
      <c r="D548" s="220"/>
      <c r="E548" s="222"/>
      <c r="F548" s="180"/>
      <c r="G548" s="180"/>
      <c r="H548" s="179"/>
      <c r="I548" s="191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</row>
    <row r="549" spans="1:60" outlineLevel="1" x14ac:dyDescent="0.2">
      <c r="A549" s="186">
        <v>58</v>
      </c>
      <c r="B549" s="167" t="s">
        <v>593</v>
      </c>
      <c r="C549" s="215" t="s">
        <v>594</v>
      </c>
      <c r="D549" s="170" t="s">
        <v>265</v>
      </c>
      <c r="E549" s="173">
        <v>1</v>
      </c>
      <c r="F549" s="181"/>
      <c r="G549" s="180">
        <f>E549*F549</f>
        <v>0</v>
      </c>
      <c r="H549" s="179"/>
      <c r="I549" s="191" t="s">
        <v>245</v>
      </c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>
        <v>20</v>
      </c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</row>
    <row r="550" spans="1:60" outlineLevel="1" x14ac:dyDescent="0.2">
      <c r="A550" s="186"/>
      <c r="B550" s="167"/>
      <c r="C550" s="230" t="s">
        <v>571</v>
      </c>
      <c r="D550" s="220"/>
      <c r="E550" s="222"/>
      <c r="F550" s="180"/>
      <c r="G550" s="180"/>
      <c r="H550" s="179"/>
      <c r="I550" s="191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</row>
    <row r="551" spans="1:60" outlineLevel="1" x14ac:dyDescent="0.2">
      <c r="A551" s="186"/>
      <c r="B551" s="167"/>
      <c r="C551" s="230" t="s">
        <v>595</v>
      </c>
      <c r="D551" s="220"/>
      <c r="E551" s="222">
        <v>1</v>
      </c>
      <c r="F551" s="180"/>
      <c r="G551" s="180"/>
      <c r="H551" s="179"/>
      <c r="I551" s="191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</row>
    <row r="552" spans="1:60" outlineLevel="1" x14ac:dyDescent="0.2">
      <c r="A552" s="186"/>
      <c r="B552" s="167"/>
      <c r="C552" s="230" t="s">
        <v>596</v>
      </c>
      <c r="D552" s="220"/>
      <c r="E552" s="222"/>
      <c r="F552" s="180"/>
      <c r="G552" s="180"/>
      <c r="H552" s="179"/>
      <c r="I552" s="191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</row>
    <row r="553" spans="1:60" outlineLevel="1" x14ac:dyDescent="0.2">
      <c r="A553" s="186">
        <v>59</v>
      </c>
      <c r="B553" s="167" t="s">
        <v>597</v>
      </c>
      <c r="C553" s="215" t="s">
        <v>598</v>
      </c>
      <c r="D553" s="170" t="s">
        <v>265</v>
      </c>
      <c r="E553" s="173">
        <v>1</v>
      </c>
      <c r="F553" s="181"/>
      <c r="G553" s="180">
        <f>E553*F553</f>
        <v>0</v>
      </c>
      <c r="H553" s="179"/>
      <c r="I553" s="191" t="s">
        <v>245</v>
      </c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>
        <v>20</v>
      </c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</row>
    <row r="554" spans="1:60" outlineLevel="1" x14ac:dyDescent="0.2">
      <c r="A554" s="186"/>
      <c r="B554" s="167"/>
      <c r="C554" s="230" t="s">
        <v>571</v>
      </c>
      <c r="D554" s="220"/>
      <c r="E554" s="222"/>
      <c r="F554" s="180"/>
      <c r="G554" s="180"/>
      <c r="H554" s="179"/>
      <c r="I554" s="191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</row>
    <row r="555" spans="1:60" outlineLevel="1" x14ac:dyDescent="0.2">
      <c r="A555" s="186"/>
      <c r="B555" s="167"/>
      <c r="C555" s="230" t="s">
        <v>599</v>
      </c>
      <c r="D555" s="220"/>
      <c r="E555" s="222">
        <v>1</v>
      </c>
      <c r="F555" s="180"/>
      <c r="G555" s="180"/>
      <c r="H555" s="179"/>
      <c r="I555" s="191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</row>
    <row r="556" spans="1:60" outlineLevel="1" x14ac:dyDescent="0.2">
      <c r="A556" s="186"/>
      <c r="B556" s="167"/>
      <c r="C556" s="230" t="s">
        <v>600</v>
      </c>
      <c r="D556" s="220"/>
      <c r="E556" s="222"/>
      <c r="F556" s="180"/>
      <c r="G556" s="180"/>
      <c r="H556" s="179"/>
      <c r="I556" s="191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58"/>
      <c r="AT556" s="158"/>
      <c r="AU556" s="158"/>
      <c r="AV556" s="158"/>
      <c r="AW556" s="158"/>
      <c r="AX556" s="158"/>
      <c r="AY556" s="158"/>
      <c r="AZ556" s="158"/>
      <c r="BA556" s="158"/>
      <c r="BB556" s="158"/>
      <c r="BC556" s="158"/>
      <c r="BD556" s="158"/>
      <c r="BE556" s="158"/>
      <c r="BF556" s="158"/>
      <c r="BG556" s="158"/>
      <c r="BH556" s="158"/>
    </row>
    <row r="557" spans="1:60" outlineLevel="1" x14ac:dyDescent="0.2">
      <c r="A557" s="186">
        <v>60</v>
      </c>
      <c r="B557" s="167" t="s">
        <v>601</v>
      </c>
      <c r="C557" s="215" t="s">
        <v>602</v>
      </c>
      <c r="D557" s="170" t="s">
        <v>265</v>
      </c>
      <c r="E557" s="173">
        <v>2</v>
      </c>
      <c r="F557" s="181"/>
      <c r="G557" s="180">
        <f>E557*F557</f>
        <v>0</v>
      </c>
      <c r="H557" s="179"/>
      <c r="I557" s="191" t="s">
        <v>245</v>
      </c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>
        <v>20</v>
      </c>
      <c r="AN557" s="158"/>
      <c r="AO557" s="158"/>
      <c r="AP557" s="158"/>
      <c r="AQ557" s="158"/>
      <c r="AR557" s="158"/>
      <c r="AS557" s="158"/>
      <c r="AT557" s="158"/>
      <c r="AU557" s="158"/>
      <c r="AV557" s="158"/>
      <c r="AW557" s="158"/>
      <c r="AX557" s="158"/>
      <c r="AY557" s="158"/>
      <c r="AZ557" s="158"/>
      <c r="BA557" s="158"/>
      <c r="BB557" s="158"/>
      <c r="BC557" s="158"/>
      <c r="BD557" s="158"/>
      <c r="BE557" s="158"/>
      <c r="BF557" s="158"/>
      <c r="BG557" s="158"/>
      <c r="BH557" s="158"/>
    </row>
    <row r="558" spans="1:60" outlineLevel="1" x14ac:dyDescent="0.2">
      <c r="A558" s="186"/>
      <c r="B558" s="167"/>
      <c r="C558" s="230" t="s">
        <v>571</v>
      </c>
      <c r="D558" s="220"/>
      <c r="E558" s="222"/>
      <c r="F558" s="180"/>
      <c r="G558" s="180"/>
      <c r="H558" s="179"/>
      <c r="I558" s="191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8"/>
      <c r="AV558" s="158"/>
      <c r="AW558" s="158"/>
      <c r="AX558" s="158"/>
      <c r="AY558" s="158"/>
      <c r="AZ558" s="158"/>
      <c r="BA558" s="158"/>
      <c r="BB558" s="158"/>
      <c r="BC558" s="158"/>
      <c r="BD558" s="158"/>
      <c r="BE558" s="158"/>
      <c r="BF558" s="158"/>
      <c r="BG558" s="158"/>
      <c r="BH558" s="158"/>
    </row>
    <row r="559" spans="1:60" outlineLevel="1" x14ac:dyDescent="0.2">
      <c r="A559" s="186"/>
      <c r="B559" s="167"/>
      <c r="C559" s="230" t="s">
        <v>603</v>
      </c>
      <c r="D559" s="220"/>
      <c r="E559" s="222">
        <v>2</v>
      </c>
      <c r="F559" s="180"/>
      <c r="G559" s="180"/>
      <c r="H559" s="179"/>
      <c r="I559" s="191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58"/>
      <c r="AT559" s="158"/>
      <c r="AU559" s="158"/>
      <c r="AV559" s="158"/>
      <c r="AW559" s="158"/>
      <c r="AX559" s="158"/>
      <c r="AY559" s="158"/>
      <c r="AZ559" s="158"/>
      <c r="BA559" s="158"/>
      <c r="BB559" s="158"/>
      <c r="BC559" s="158"/>
      <c r="BD559" s="158"/>
      <c r="BE559" s="158"/>
      <c r="BF559" s="158"/>
      <c r="BG559" s="158"/>
      <c r="BH559" s="158"/>
    </row>
    <row r="560" spans="1:60" outlineLevel="1" x14ac:dyDescent="0.2">
      <c r="A560" s="186"/>
      <c r="B560" s="167"/>
      <c r="C560" s="230" t="s">
        <v>604</v>
      </c>
      <c r="D560" s="220"/>
      <c r="E560" s="222"/>
      <c r="F560" s="180"/>
      <c r="G560" s="180"/>
      <c r="H560" s="179"/>
      <c r="I560" s="191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58"/>
      <c r="AT560" s="158"/>
      <c r="AU560" s="158"/>
      <c r="AV560" s="158"/>
      <c r="AW560" s="158"/>
      <c r="AX560" s="158"/>
      <c r="AY560" s="158"/>
      <c r="AZ560" s="158"/>
      <c r="BA560" s="158"/>
      <c r="BB560" s="158"/>
      <c r="BC560" s="158"/>
      <c r="BD560" s="158"/>
      <c r="BE560" s="158"/>
      <c r="BF560" s="158"/>
      <c r="BG560" s="158"/>
      <c r="BH560" s="158"/>
    </row>
    <row r="561" spans="1:60" outlineLevel="1" x14ac:dyDescent="0.2">
      <c r="A561" s="186">
        <v>61</v>
      </c>
      <c r="B561" s="167" t="s">
        <v>605</v>
      </c>
      <c r="C561" s="215" t="s">
        <v>606</v>
      </c>
      <c r="D561" s="170" t="s">
        <v>265</v>
      </c>
      <c r="E561" s="173">
        <v>1</v>
      </c>
      <c r="F561" s="181"/>
      <c r="G561" s="180">
        <f>E561*F561</f>
        <v>0</v>
      </c>
      <c r="H561" s="179"/>
      <c r="I561" s="191" t="s">
        <v>245</v>
      </c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>
        <v>20</v>
      </c>
      <c r="AN561" s="158"/>
      <c r="AO561" s="158"/>
      <c r="AP561" s="158"/>
      <c r="AQ561" s="158"/>
      <c r="AR561" s="158"/>
      <c r="AS561" s="158"/>
      <c r="AT561" s="158"/>
      <c r="AU561" s="158"/>
      <c r="AV561" s="158"/>
      <c r="AW561" s="158"/>
      <c r="AX561" s="158"/>
      <c r="AY561" s="158"/>
      <c r="AZ561" s="158"/>
      <c r="BA561" s="158"/>
      <c r="BB561" s="158"/>
      <c r="BC561" s="158"/>
      <c r="BD561" s="158"/>
      <c r="BE561" s="158"/>
      <c r="BF561" s="158"/>
      <c r="BG561" s="158"/>
      <c r="BH561" s="158"/>
    </row>
    <row r="562" spans="1:60" outlineLevel="1" x14ac:dyDescent="0.2">
      <c r="A562" s="186"/>
      <c r="B562" s="167"/>
      <c r="C562" s="230" t="s">
        <v>571</v>
      </c>
      <c r="D562" s="220"/>
      <c r="E562" s="222"/>
      <c r="F562" s="180"/>
      <c r="G562" s="180"/>
      <c r="H562" s="179"/>
      <c r="I562" s="191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58"/>
      <c r="AT562" s="158"/>
      <c r="AU562" s="158"/>
      <c r="AV562" s="158"/>
      <c r="AW562" s="158"/>
      <c r="AX562" s="158"/>
      <c r="AY562" s="158"/>
      <c r="AZ562" s="158"/>
      <c r="BA562" s="158"/>
      <c r="BB562" s="158"/>
      <c r="BC562" s="158"/>
      <c r="BD562" s="158"/>
      <c r="BE562" s="158"/>
      <c r="BF562" s="158"/>
      <c r="BG562" s="158"/>
      <c r="BH562" s="158"/>
    </row>
    <row r="563" spans="1:60" outlineLevel="1" x14ac:dyDescent="0.2">
      <c r="A563" s="186"/>
      <c r="B563" s="167"/>
      <c r="C563" s="230" t="s">
        <v>607</v>
      </c>
      <c r="D563" s="220"/>
      <c r="E563" s="222">
        <v>1</v>
      </c>
      <c r="F563" s="180"/>
      <c r="G563" s="180"/>
      <c r="H563" s="179"/>
      <c r="I563" s="191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</row>
    <row r="564" spans="1:60" outlineLevel="1" x14ac:dyDescent="0.2">
      <c r="A564" s="186"/>
      <c r="B564" s="167"/>
      <c r="C564" s="230" t="s">
        <v>608</v>
      </c>
      <c r="D564" s="220"/>
      <c r="E564" s="222"/>
      <c r="F564" s="180"/>
      <c r="G564" s="180"/>
      <c r="H564" s="179"/>
      <c r="I564" s="191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58"/>
      <c r="AT564" s="158"/>
      <c r="AU564" s="158"/>
      <c r="AV564" s="158"/>
      <c r="AW564" s="158"/>
      <c r="AX564" s="158"/>
      <c r="AY564" s="158"/>
      <c r="AZ564" s="158"/>
      <c r="BA564" s="158"/>
      <c r="BB564" s="158"/>
      <c r="BC564" s="158"/>
      <c r="BD564" s="158"/>
      <c r="BE564" s="158"/>
      <c r="BF564" s="158"/>
      <c r="BG564" s="158"/>
      <c r="BH564" s="158"/>
    </row>
    <row r="565" spans="1:60" outlineLevel="1" x14ac:dyDescent="0.2">
      <c r="A565" s="186"/>
      <c r="B565" s="164" t="s">
        <v>609</v>
      </c>
      <c r="C565" s="216"/>
      <c r="D565" s="187"/>
      <c r="E565" s="188"/>
      <c r="F565" s="189"/>
      <c r="G565" s="182"/>
      <c r="H565" s="179"/>
      <c r="I565" s="191"/>
      <c r="J565" s="158"/>
      <c r="K565" s="158">
        <v>1</v>
      </c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8"/>
      <c r="AV565" s="158"/>
      <c r="AW565" s="158"/>
      <c r="AX565" s="158"/>
      <c r="AY565" s="158"/>
      <c r="AZ565" s="158"/>
      <c r="BA565" s="158"/>
      <c r="BB565" s="158"/>
      <c r="BC565" s="158"/>
      <c r="BD565" s="158"/>
      <c r="BE565" s="158"/>
      <c r="BF565" s="158"/>
      <c r="BG565" s="158"/>
      <c r="BH565" s="158"/>
    </row>
    <row r="566" spans="1:60" outlineLevel="1" x14ac:dyDescent="0.2">
      <c r="A566" s="186"/>
      <c r="B566" s="164" t="s">
        <v>610</v>
      </c>
      <c r="C566" s="216"/>
      <c r="D566" s="187"/>
      <c r="E566" s="188"/>
      <c r="F566" s="189"/>
      <c r="G566" s="182"/>
      <c r="H566" s="179"/>
      <c r="I566" s="191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58"/>
      <c r="AT566" s="158"/>
      <c r="AU566" s="158"/>
      <c r="AV566" s="158"/>
      <c r="AW566" s="158"/>
      <c r="AX566" s="158"/>
      <c r="AY566" s="158"/>
      <c r="AZ566" s="158"/>
      <c r="BA566" s="158"/>
      <c r="BB566" s="158"/>
      <c r="BC566" s="158"/>
      <c r="BD566" s="158"/>
      <c r="BE566" s="158"/>
      <c r="BF566" s="158"/>
      <c r="BG566" s="158"/>
      <c r="BH566" s="158"/>
    </row>
    <row r="567" spans="1:60" outlineLevel="1" x14ac:dyDescent="0.2">
      <c r="A567" s="186">
        <v>62</v>
      </c>
      <c r="B567" s="167" t="s">
        <v>611</v>
      </c>
      <c r="C567" s="215" t="s">
        <v>612</v>
      </c>
      <c r="D567" s="170" t="s">
        <v>248</v>
      </c>
      <c r="E567" s="173">
        <v>5.2378600000000004</v>
      </c>
      <c r="F567" s="181"/>
      <c r="G567" s="180">
        <f>E567*F567</f>
        <v>0</v>
      </c>
      <c r="H567" s="179" t="s">
        <v>613</v>
      </c>
      <c r="I567" s="191" t="s">
        <v>79</v>
      </c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>
        <v>20</v>
      </c>
      <c r="AN567" s="158"/>
      <c r="AO567" s="158"/>
      <c r="AP567" s="158"/>
      <c r="AQ567" s="158"/>
      <c r="AR567" s="158"/>
      <c r="AS567" s="158"/>
      <c r="AT567" s="158"/>
      <c r="AU567" s="158"/>
      <c r="AV567" s="158"/>
      <c r="AW567" s="158"/>
      <c r="AX567" s="158"/>
      <c r="AY567" s="158"/>
      <c r="AZ567" s="158"/>
      <c r="BA567" s="158"/>
      <c r="BB567" s="158"/>
      <c r="BC567" s="158"/>
      <c r="BD567" s="158"/>
      <c r="BE567" s="158"/>
      <c r="BF567" s="158"/>
      <c r="BG567" s="158"/>
      <c r="BH567" s="158"/>
    </row>
    <row r="568" spans="1:60" outlineLevel="1" x14ac:dyDescent="0.2">
      <c r="A568" s="186"/>
      <c r="B568" s="167"/>
      <c r="C568" s="230" t="s">
        <v>560</v>
      </c>
      <c r="D568" s="220"/>
      <c r="E568" s="222"/>
      <c r="F568" s="180"/>
      <c r="G568" s="180"/>
      <c r="H568" s="179"/>
      <c r="I568" s="191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8"/>
      <c r="AV568" s="158"/>
      <c r="AW568" s="158"/>
      <c r="AX568" s="158"/>
      <c r="AY568" s="158"/>
      <c r="AZ568" s="158"/>
      <c r="BA568" s="158"/>
      <c r="BB568" s="158"/>
      <c r="BC568" s="158"/>
      <c r="BD568" s="158"/>
      <c r="BE568" s="158"/>
      <c r="BF568" s="158"/>
      <c r="BG568" s="158"/>
      <c r="BH568" s="158"/>
    </row>
    <row r="569" spans="1:60" outlineLevel="1" x14ac:dyDescent="0.2">
      <c r="A569" s="186"/>
      <c r="B569" s="167"/>
      <c r="C569" s="230" t="s">
        <v>614</v>
      </c>
      <c r="D569" s="220"/>
      <c r="E569" s="222"/>
      <c r="F569" s="180"/>
      <c r="G569" s="180"/>
      <c r="H569" s="179"/>
      <c r="I569" s="191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</row>
    <row r="570" spans="1:60" outlineLevel="1" x14ac:dyDescent="0.2">
      <c r="A570" s="186"/>
      <c r="B570" s="167"/>
      <c r="C570" s="230" t="s">
        <v>615</v>
      </c>
      <c r="D570" s="220"/>
      <c r="E570" s="222">
        <v>5.2378999999999998</v>
      </c>
      <c r="F570" s="180"/>
      <c r="G570" s="180"/>
      <c r="H570" s="179"/>
      <c r="I570" s="191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58"/>
      <c r="AT570" s="158"/>
      <c r="AU570" s="158"/>
      <c r="AV570" s="158"/>
      <c r="AW570" s="158"/>
      <c r="AX570" s="158"/>
      <c r="AY570" s="158"/>
      <c r="AZ570" s="158"/>
      <c r="BA570" s="158"/>
      <c r="BB570" s="158"/>
      <c r="BC570" s="158"/>
      <c r="BD570" s="158"/>
      <c r="BE570" s="158"/>
      <c r="BF570" s="158"/>
      <c r="BG570" s="158"/>
      <c r="BH570" s="158"/>
    </row>
    <row r="571" spans="1:60" x14ac:dyDescent="0.2">
      <c r="A571" s="185" t="s">
        <v>71</v>
      </c>
      <c r="B571" s="166" t="s">
        <v>616</v>
      </c>
      <c r="C571" s="213" t="s">
        <v>617</v>
      </c>
      <c r="D571" s="168"/>
      <c r="E571" s="171"/>
      <c r="F571" s="183">
        <f>SUM(G572:G586)</f>
        <v>0</v>
      </c>
      <c r="G571" s="184"/>
      <c r="H571" s="176"/>
      <c r="I571" s="190"/>
    </row>
    <row r="572" spans="1:60" outlineLevel="1" x14ac:dyDescent="0.2">
      <c r="A572" s="186"/>
      <c r="B572" s="163" t="s">
        <v>618</v>
      </c>
      <c r="C572" s="214"/>
      <c r="D572" s="169"/>
      <c r="E572" s="172"/>
      <c r="F572" s="177"/>
      <c r="G572" s="178"/>
      <c r="H572" s="179"/>
      <c r="I572" s="191"/>
      <c r="J572" s="158"/>
      <c r="K572" s="158">
        <v>1</v>
      </c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58"/>
      <c r="AT572" s="158"/>
      <c r="AU572" s="158"/>
      <c r="AV572" s="158"/>
      <c r="AW572" s="158"/>
      <c r="AX572" s="158"/>
      <c r="AY572" s="158"/>
      <c r="AZ572" s="158"/>
      <c r="BA572" s="158"/>
      <c r="BB572" s="158"/>
      <c r="BC572" s="158"/>
      <c r="BD572" s="158"/>
      <c r="BE572" s="158"/>
      <c r="BF572" s="158"/>
      <c r="BG572" s="158"/>
      <c r="BH572" s="158"/>
    </row>
    <row r="573" spans="1:60" ht="22.5" outlineLevel="1" x14ac:dyDescent="0.2">
      <c r="A573" s="186">
        <v>63</v>
      </c>
      <c r="B573" s="167" t="s">
        <v>619</v>
      </c>
      <c r="C573" s="215" t="s">
        <v>620</v>
      </c>
      <c r="D573" s="170" t="s">
        <v>117</v>
      </c>
      <c r="E573" s="173">
        <v>15.154</v>
      </c>
      <c r="F573" s="181"/>
      <c r="G573" s="180">
        <f>E573*F573</f>
        <v>0</v>
      </c>
      <c r="H573" s="179" t="s">
        <v>621</v>
      </c>
      <c r="I573" s="191" t="s">
        <v>79</v>
      </c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>
        <v>20</v>
      </c>
      <c r="AN573" s="158"/>
      <c r="AO573" s="158"/>
      <c r="AP573" s="158"/>
      <c r="AQ573" s="158"/>
      <c r="AR573" s="158"/>
      <c r="AS573" s="158"/>
      <c r="AT573" s="158"/>
      <c r="AU573" s="158"/>
      <c r="AV573" s="158"/>
      <c r="AW573" s="158"/>
      <c r="AX573" s="158"/>
      <c r="AY573" s="158"/>
      <c r="AZ573" s="158"/>
      <c r="BA573" s="158"/>
      <c r="BB573" s="158"/>
      <c r="BC573" s="158"/>
      <c r="BD573" s="158"/>
      <c r="BE573" s="158"/>
      <c r="BF573" s="158"/>
      <c r="BG573" s="158"/>
      <c r="BH573" s="158"/>
    </row>
    <row r="574" spans="1:60" outlineLevel="1" x14ac:dyDescent="0.2">
      <c r="A574" s="186"/>
      <c r="B574" s="167"/>
      <c r="C574" s="230" t="s">
        <v>622</v>
      </c>
      <c r="D574" s="220"/>
      <c r="E574" s="222">
        <v>1.69</v>
      </c>
      <c r="F574" s="180"/>
      <c r="G574" s="180"/>
      <c r="H574" s="179"/>
      <c r="I574" s="191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58"/>
      <c r="AT574" s="158"/>
      <c r="AU574" s="158"/>
      <c r="AV574" s="158"/>
      <c r="AW574" s="158"/>
      <c r="AX574" s="158"/>
      <c r="AY574" s="158"/>
      <c r="AZ574" s="158"/>
      <c r="BA574" s="158"/>
      <c r="BB574" s="158"/>
      <c r="BC574" s="158"/>
      <c r="BD574" s="158"/>
      <c r="BE574" s="158"/>
      <c r="BF574" s="158"/>
      <c r="BG574" s="158"/>
      <c r="BH574" s="158"/>
    </row>
    <row r="575" spans="1:60" outlineLevel="1" x14ac:dyDescent="0.2">
      <c r="A575" s="186"/>
      <c r="B575" s="167"/>
      <c r="C575" s="230" t="s">
        <v>623</v>
      </c>
      <c r="D575" s="220"/>
      <c r="E575" s="222">
        <v>10.044</v>
      </c>
      <c r="F575" s="180"/>
      <c r="G575" s="180"/>
      <c r="H575" s="179"/>
      <c r="I575" s="191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/>
      <c r="BE575" s="158"/>
      <c r="BF575" s="158"/>
      <c r="BG575" s="158"/>
      <c r="BH575" s="158"/>
    </row>
    <row r="576" spans="1:60" outlineLevel="1" x14ac:dyDescent="0.2">
      <c r="A576" s="186"/>
      <c r="B576" s="167"/>
      <c r="C576" s="230" t="s">
        <v>624</v>
      </c>
      <c r="D576" s="220"/>
      <c r="E576" s="222">
        <v>3.42</v>
      </c>
      <c r="F576" s="180"/>
      <c r="G576" s="180"/>
      <c r="H576" s="179"/>
      <c r="I576" s="191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  <c r="AP576" s="158"/>
      <c r="AQ576" s="158"/>
      <c r="AR576" s="158"/>
      <c r="AS576" s="158"/>
      <c r="AT576" s="158"/>
      <c r="AU576" s="158"/>
      <c r="AV576" s="158"/>
      <c r="AW576" s="158"/>
      <c r="AX576" s="158"/>
      <c r="AY576" s="158"/>
      <c r="AZ576" s="158"/>
      <c r="BA576" s="158"/>
      <c r="BB576" s="158"/>
      <c r="BC576" s="158"/>
      <c r="BD576" s="158"/>
      <c r="BE576" s="158"/>
      <c r="BF576" s="158"/>
      <c r="BG576" s="158"/>
      <c r="BH576" s="158"/>
    </row>
    <row r="577" spans="1:60" outlineLevel="1" x14ac:dyDescent="0.2">
      <c r="A577" s="186">
        <v>64</v>
      </c>
      <c r="B577" s="167" t="s">
        <v>625</v>
      </c>
      <c r="C577" s="215" t="s">
        <v>626</v>
      </c>
      <c r="D577" s="170" t="s">
        <v>117</v>
      </c>
      <c r="E577" s="173">
        <v>15.9117</v>
      </c>
      <c r="F577" s="181"/>
      <c r="G577" s="180">
        <f>E577*F577</f>
        <v>0</v>
      </c>
      <c r="H577" s="179"/>
      <c r="I577" s="191" t="s">
        <v>245</v>
      </c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>
        <v>20</v>
      </c>
      <c r="AN577" s="158"/>
      <c r="AO577" s="158"/>
      <c r="AP577" s="158"/>
      <c r="AQ577" s="158"/>
      <c r="AR577" s="158"/>
      <c r="AS577" s="158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D577" s="158"/>
      <c r="BE577" s="158"/>
      <c r="BF577" s="158"/>
      <c r="BG577" s="158"/>
      <c r="BH577" s="158"/>
    </row>
    <row r="578" spans="1:60" outlineLevel="1" x14ac:dyDescent="0.2">
      <c r="A578" s="186"/>
      <c r="B578" s="167"/>
      <c r="C578" s="230" t="s">
        <v>627</v>
      </c>
      <c r="D578" s="220"/>
      <c r="E578" s="222">
        <v>1.7745</v>
      </c>
      <c r="F578" s="180"/>
      <c r="G578" s="180"/>
      <c r="H578" s="179"/>
      <c r="I578" s="191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58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D578" s="158"/>
      <c r="BE578" s="158"/>
      <c r="BF578" s="158"/>
      <c r="BG578" s="158"/>
      <c r="BH578" s="158"/>
    </row>
    <row r="579" spans="1:60" outlineLevel="1" x14ac:dyDescent="0.2">
      <c r="A579" s="186"/>
      <c r="B579" s="167"/>
      <c r="C579" s="230" t="s">
        <v>628</v>
      </c>
      <c r="D579" s="220"/>
      <c r="E579" s="222">
        <v>10.546200000000001</v>
      </c>
      <c r="F579" s="180"/>
      <c r="G579" s="180"/>
      <c r="H579" s="179"/>
      <c r="I579" s="191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58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D579" s="158"/>
      <c r="BE579" s="158"/>
      <c r="BF579" s="158"/>
      <c r="BG579" s="158"/>
      <c r="BH579" s="158"/>
    </row>
    <row r="580" spans="1:60" outlineLevel="1" x14ac:dyDescent="0.2">
      <c r="A580" s="186"/>
      <c r="B580" s="167"/>
      <c r="C580" s="230" t="s">
        <v>629</v>
      </c>
      <c r="D580" s="220"/>
      <c r="E580" s="222">
        <v>3.5910000000000002</v>
      </c>
      <c r="F580" s="180"/>
      <c r="G580" s="180"/>
      <c r="H580" s="179"/>
      <c r="I580" s="191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/>
      <c r="BE580" s="158"/>
      <c r="BF580" s="158"/>
      <c r="BG580" s="158"/>
      <c r="BH580" s="158"/>
    </row>
    <row r="581" spans="1:60" outlineLevel="1" x14ac:dyDescent="0.2">
      <c r="A581" s="186"/>
      <c r="B581" s="164" t="s">
        <v>630</v>
      </c>
      <c r="C581" s="216"/>
      <c r="D581" s="187"/>
      <c r="E581" s="188"/>
      <c r="F581" s="189"/>
      <c r="G581" s="182"/>
      <c r="H581" s="179"/>
      <c r="I581" s="191"/>
      <c r="J581" s="158"/>
      <c r="K581" s="158">
        <v>1</v>
      </c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58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D581" s="158"/>
      <c r="BE581" s="158"/>
      <c r="BF581" s="158"/>
      <c r="BG581" s="158"/>
      <c r="BH581" s="158"/>
    </row>
    <row r="582" spans="1:60" outlineLevel="1" x14ac:dyDescent="0.2">
      <c r="A582" s="186"/>
      <c r="B582" s="164" t="s">
        <v>610</v>
      </c>
      <c r="C582" s="216"/>
      <c r="D582" s="187"/>
      <c r="E582" s="188"/>
      <c r="F582" s="189"/>
      <c r="G582" s="182"/>
      <c r="H582" s="179"/>
      <c r="I582" s="191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58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D582" s="158"/>
      <c r="BE582" s="158"/>
      <c r="BF582" s="158"/>
      <c r="BG582" s="158"/>
      <c r="BH582" s="158"/>
    </row>
    <row r="583" spans="1:60" outlineLevel="1" x14ac:dyDescent="0.2">
      <c r="A583" s="186">
        <v>65</v>
      </c>
      <c r="B583" s="167" t="s">
        <v>631</v>
      </c>
      <c r="C583" s="215" t="s">
        <v>612</v>
      </c>
      <c r="D583" s="170" t="s">
        <v>248</v>
      </c>
      <c r="E583" s="173">
        <v>4.3742000000000001</v>
      </c>
      <c r="F583" s="181"/>
      <c r="G583" s="180">
        <f>E583*F583</f>
        <v>0</v>
      </c>
      <c r="H583" s="179" t="s">
        <v>621</v>
      </c>
      <c r="I583" s="191" t="s">
        <v>79</v>
      </c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>
        <v>20</v>
      </c>
      <c r="AN583" s="158"/>
      <c r="AO583" s="158"/>
      <c r="AP583" s="158"/>
      <c r="AQ583" s="158"/>
      <c r="AR583" s="158"/>
      <c r="AS583" s="158"/>
      <c r="AT583" s="158"/>
      <c r="AU583" s="158"/>
      <c r="AV583" s="158"/>
      <c r="AW583" s="158"/>
      <c r="AX583" s="158"/>
      <c r="AY583" s="158"/>
      <c r="AZ583" s="158"/>
      <c r="BA583" s="158"/>
      <c r="BB583" s="158"/>
      <c r="BC583" s="158"/>
      <c r="BD583" s="158"/>
      <c r="BE583" s="158"/>
      <c r="BF583" s="158"/>
      <c r="BG583" s="158"/>
      <c r="BH583" s="158"/>
    </row>
    <row r="584" spans="1:60" outlineLevel="1" x14ac:dyDescent="0.2">
      <c r="A584" s="186"/>
      <c r="B584" s="167"/>
      <c r="C584" s="230" t="s">
        <v>560</v>
      </c>
      <c r="D584" s="220"/>
      <c r="E584" s="222"/>
      <c r="F584" s="180"/>
      <c r="G584" s="180"/>
      <c r="H584" s="179"/>
      <c r="I584" s="191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58"/>
      <c r="AT584" s="158"/>
      <c r="AU584" s="158"/>
      <c r="AV584" s="158"/>
      <c r="AW584" s="158"/>
      <c r="AX584" s="158"/>
      <c r="AY584" s="158"/>
      <c r="AZ584" s="158"/>
      <c r="BA584" s="158"/>
      <c r="BB584" s="158"/>
      <c r="BC584" s="158"/>
      <c r="BD584" s="158"/>
      <c r="BE584" s="158"/>
      <c r="BF584" s="158"/>
      <c r="BG584" s="158"/>
      <c r="BH584" s="158"/>
    </row>
    <row r="585" spans="1:60" outlineLevel="1" x14ac:dyDescent="0.2">
      <c r="A585" s="186"/>
      <c r="B585" s="167"/>
      <c r="C585" s="230" t="s">
        <v>632</v>
      </c>
      <c r="D585" s="220"/>
      <c r="E585" s="222"/>
      <c r="F585" s="180"/>
      <c r="G585" s="180"/>
      <c r="H585" s="179"/>
      <c r="I585" s="191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  <c r="BC585" s="158"/>
      <c r="BD585" s="158"/>
      <c r="BE585" s="158"/>
      <c r="BF585" s="158"/>
      <c r="BG585" s="158"/>
      <c r="BH585" s="158"/>
    </row>
    <row r="586" spans="1:60" outlineLevel="1" x14ac:dyDescent="0.2">
      <c r="A586" s="186"/>
      <c r="B586" s="167"/>
      <c r="C586" s="230" t="s">
        <v>633</v>
      </c>
      <c r="D586" s="220"/>
      <c r="E586" s="222">
        <v>4.3742000000000001</v>
      </c>
      <c r="F586" s="180"/>
      <c r="G586" s="180"/>
      <c r="H586" s="179"/>
      <c r="I586" s="191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  <c r="BC586" s="158"/>
      <c r="BD586" s="158"/>
      <c r="BE586" s="158"/>
      <c r="BF586" s="158"/>
      <c r="BG586" s="158"/>
      <c r="BH586" s="158"/>
    </row>
    <row r="587" spans="1:60" x14ac:dyDescent="0.2">
      <c r="A587" s="185" t="s">
        <v>71</v>
      </c>
      <c r="B587" s="166" t="s">
        <v>634</v>
      </c>
      <c r="C587" s="213" t="s">
        <v>635</v>
      </c>
      <c r="D587" s="168"/>
      <c r="E587" s="171"/>
      <c r="F587" s="183">
        <f>SUM(G588:G616)</f>
        <v>0</v>
      </c>
      <c r="G587" s="184"/>
      <c r="H587" s="176"/>
      <c r="I587" s="190"/>
    </row>
    <row r="588" spans="1:60" outlineLevel="1" x14ac:dyDescent="0.2">
      <c r="A588" s="186"/>
      <c r="B588" s="163" t="s">
        <v>636</v>
      </c>
      <c r="C588" s="214"/>
      <c r="D588" s="169"/>
      <c r="E588" s="172"/>
      <c r="F588" s="177"/>
      <c r="G588" s="178"/>
      <c r="H588" s="179"/>
      <c r="I588" s="191"/>
      <c r="J588" s="158"/>
      <c r="K588" s="158">
        <v>1</v>
      </c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58"/>
      <c r="AT588" s="158"/>
      <c r="AU588" s="158"/>
      <c r="AV588" s="158"/>
      <c r="AW588" s="158"/>
      <c r="AX588" s="158"/>
      <c r="AY588" s="158"/>
      <c r="AZ588" s="158"/>
      <c r="BA588" s="158"/>
      <c r="BB588" s="158"/>
      <c r="BC588" s="158"/>
      <c r="BD588" s="158"/>
      <c r="BE588" s="158"/>
      <c r="BF588" s="158"/>
      <c r="BG588" s="158"/>
      <c r="BH588" s="158"/>
    </row>
    <row r="589" spans="1:60" outlineLevel="1" x14ac:dyDescent="0.2">
      <c r="A589" s="186"/>
      <c r="B589" s="164" t="s">
        <v>637</v>
      </c>
      <c r="C589" s="216"/>
      <c r="D589" s="187"/>
      <c r="E589" s="188"/>
      <c r="F589" s="189"/>
      <c r="G589" s="182"/>
      <c r="H589" s="179"/>
      <c r="I589" s="191"/>
      <c r="J589" s="158"/>
      <c r="K589" s="158">
        <v>2</v>
      </c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  <c r="BC589" s="158"/>
      <c r="BD589" s="158"/>
      <c r="BE589" s="158"/>
      <c r="BF589" s="158"/>
      <c r="BG589" s="158"/>
      <c r="BH589" s="158"/>
    </row>
    <row r="590" spans="1:60" outlineLevel="1" x14ac:dyDescent="0.2">
      <c r="A590" s="186">
        <v>66</v>
      </c>
      <c r="B590" s="167" t="s">
        <v>638</v>
      </c>
      <c r="C590" s="215" t="s">
        <v>639</v>
      </c>
      <c r="D590" s="170" t="s">
        <v>248</v>
      </c>
      <c r="E590" s="173">
        <v>95.746989999999997</v>
      </c>
      <c r="F590" s="181"/>
      <c r="G590" s="180">
        <f>E590*F590</f>
        <v>0</v>
      </c>
      <c r="H590" s="179" t="s">
        <v>417</v>
      </c>
      <c r="I590" s="191" t="s">
        <v>79</v>
      </c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>
        <v>20</v>
      </c>
      <c r="AN590" s="158"/>
      <c r="AO590" s="158"/>
      <c r="AP590" s="158"/>
      <c r="AQ590" s="158"/>
      <c r="AR590" s="158"/>
      <c r="AS590" s="158"/>
      <c r="AT590" s="158"/>
      <c r="AU590" s="158"/>
      <c r="AV590" s="158"/>
      <c r="AW590" s="158"/>
      <c r="AX590" s="158"/>
      <c r="AY590" s="158"/>
      <c r="AZ590" s="158"/>
      <c r="BA590" s="158"/>
      <c r="BB590" s="158"/>
      <c r="BC590" s="158"/>
      <c r="BD590" s="158"/>
      <c r="BE590" s="158"/>
      <c r="BF590" s="158"/>
      <c r="BG590" s="158"/>
      <c r="BH590" s="158"/>
    </row>
    <row r="591" spans="1:60" outlineLevel="1" x14ac:dyDescent="0.2">
      <c r="A591" s="186"/>
      <c r="B591" s="167"/>
      <c r="C591" s="230" t="s">
        <v>640</v>
      </c>
      <c r="D591" s="220"/>
      <c r="E591" s="222"/>
      <c r="F591" s="180"/>
      <c r="G591" s="180"/>
      <c r="H591" s="179"/>
      <c r="I591" s="191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58"/>
      <c r="AT591" s="158"/>
      <c r="AU591" s="158"/>
      <c r="AV591" s="158"/>
      <c r="AW591" s="158"/>
      <c r="AX591" s="158"/>
      <c r="AY591" s="158"/>
      <c r="AZ591" s="158"/>
      <c r="BA591" s="158"/>
      <c r="BB591" s="158"/>
      <c r="BC591" s="158"/>
      <c r="BD591" s="158"/>
      <c r="BE591" s="158"/>
      <c r="BF591" s="158"/>
      <c r="BG591" s="158"/>
      <c r="BH591" s="158"/>
    </row>
    <row r="592" spans="1:60" outlineLevel="1" x14ac:dyDescent="0.2">
      <c r="A592" s="186"/>
      <c r="B592" s="167"/>
      <c r="C592" s="230" t="s">
        <v>641</v>
      </c>
      <c r="D592" s="220"/>
      <c r="E592" s="222"/>
      <c r="F592" s="180"/>
      <c r="G592" s="180"/>
      <c r="H592" s="179"/>
      <c r="I592" s="191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58"/>
      <c r="AT592" s="158"/>
      <c r="AU592" s="158"/>
      <c r="AV592" s="158"/>
      <c r="AW592" s="158"/>
      <c r="AX592" s="158"/>
      <c r="AY592" s="158"/>
      <c r="AZ592" s="158"/>
      <c r="BA592" s="158"/>
      <c r="BB592" s="158"/>
      <c r="BC592" s="158"/>
      <c r="BD592" s="158"/>
      <c r="BE592" s="158"/>
      <c r="BF592" s="158"/>
      <c r="BG592" s="158"/>
      <c r="BH592" s="158"/>
    </row>
    <row r="593" spans="1:60" outlineLevel="1" x14ac:dyDescent="0.2">
      <c r="A593" s="186"/>
      <c r="B593" s="167"/>
      <c r="C593" s="230" t="s">
        <v>642</v>
      </c>
      <c r="D593" s="220"/>
      <c r="E593" s="222">
        <v>95.747</v>
      </c>
      <c r="F593" s="180"/>
      <c r="G593" s="180"/>
      <c r="H593" s="179"/>
      <c r="I593" s="191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  <c r="BC593" s="158"/>
      <c r="BD593" s="158"/>
      <c r="BE593" s="158"/>
      <c r="BF593" s="158"/>
      <c r="BG593" s="158"/>
      <c r="BH593" s="158"/>
    </row>
    <row r="594" spans="1:60" outlineLevel="1" x14ac:dyDescent="0.2">
      <c r="A594" s="186"/>
      <c r="B594" s="164" t="s">
        <v>643</v>
      </c>
      <c r="C594" s="216"/>
      <c r="D594" s="187"/>
      <c r="E594" s="188"/>
      <c r="F594" s="189"/>
      <c r="G594" s="182"/>
      <c r="H594" s="179"/>
      <c r="I594" s="191"/>
      <c r="J594" s="158"/>
      <c r="K594" s="158">
        <v>1</v>
      </c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58"/>
      <c r="AT594" s="158"/>
      <c r="AU594" s="158"/>
      <c r="AV594" s="158"/>
      <c r="AW594" s="158"/>
      <c r="AX594" s="158"/>
      <c r="AY594" s="158"/>
      <c r="AZ594" s="158"/>
      <c r="BA594" s="158"/>
      <c r="BB594" s="158"/>
      <c r="BC594" s="158"/>
      <c r="BD594" s="158"/>
      <c r="BE594" s="158"/>
      <c r="BF594" s="158"/>
      <c r="BG594" s="158"/>
      <c r="BH594" s="158"/>
    </row>
    <row r="595" spans="1:60" outlineLevel="1" x14ac:dyDescent="0.2">
      <c r="A595" s="186">
        <v>67</v>
      </c>
      <c r="B595" s="167" t="s">
        <v>644</v>
      </c>
      <c r="C595" s="215" t="s">
        <v>645</v>
      </c>
      <c r="D595" s="170" t="s">
        <v>248</v>
      </c>
      <c r="E595" s="173">
        <v>95.746989999999997</v>
      </c>
      <c r="F595" s="181"/>
      <c r="G595" s="180">
        <f>E595*F595</f>
        <v>0</v>
      </c>
      <c r="H595" s="179" t="s">
        <v>524</v>
      </c>
      <c r="I595" s="191" t="s">
        <v>79</v>
      </c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>
        <v>20</v>
      </c>
      <c r="AN595" s="158"/>
      <c r="AO595" s="158"/>
      <c r="AP595" s="158"/>
      <c r="AQ595" s="158"/>
      <c r="AR595" s="158"/>
      <c r="AS595" s="158"/>
      <c r="AT595" s="158"/>
      <c r="AU595" s="158"/>
      <c r="AV595" s="158"/>
      <c r="AW595" s="158"/>
      <c r="AX595" s="158"/>
      <c r="AY595" s="158"/>
      <c r="AZ595" s="158"/>
      <c r="BA595" s="158"/>
      <c r="BB595" s="158"/>
      <c r="BC595" s="158"/>
      <c r="BD595" s="158"/>
      <c r="BE595" s="158"/>
      <c r="BF595" s="158"/>
      <c r="BG595" s="158"/>
      <c r="BH595" s="158"/>
    </row>
    <row r="596" spans="1:60" outlineLevel="1" x14ac:dyDescent="0.2">
      <c r="A596" s="186"/>
      <c r="B596" s="167"/>
      <c r="C596" s="230" t="s">
        <v>640</v>
      </c>
      <c r="D596" s="220"/>
      <c r="E596" s="222"/>
      <c r="F596" s="180"/>
      <c r="G596" s="180"/>
      <c r="H596" s="179"/>
      <c r="I596" s="191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58"/>
      <c r="AT596" s="158"/>
      <c r="AU596" s="158"/>
      <c r="AV596" s="158"/>
      <c r="AW596" s="158"/>
      <c r="AX596" s="158"/>
      <c r="AY596" s="158"/>
      <c r="AZ596" s="158"/>
      <c r="BA596" s="158"/>
      <c r="BB596" s="158"/>
      <c r="BC596" s="158"/>
      <c r="BD596" s="158"/>
      <c r="BE596" s="158"/>
      <c r="BF596" s="158"/>
      <c r="BG596" s="158"/>
      <c r="BH596" s="158"/>
    </row>
    <row r="597" spans="1:60" outlineLevel="1" x14ac:dyDescent="0.2">
      <c r="A597" s="186"/>
      <c r="B597" s="167"/>
      <c r="C597" s="230" t="s">
        <v>641</v>
      </c>
      <c r="D597" s="220"/>
      <c r="E597" s="222"/>
      <c r="F597" s="180"/>
      <c r="G597" s="180"/>
      <c r="H597" s="179"/>
      <c r="I597" s="191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58"/>
      <c r="AT597" s="158"/>
      <c r="AU597" s="158"/>
      <c r="AV597" s="158"/>
      <c r="AW597" s="158"/>
      <c r="AX597" s="158"/>
      <c r="AY597" s="158"/>
      <c r="AZ597" s="158"/>
      <c r="BA597" s="158"/>
      <c r="BB597" s="158"/>
      <c r="BC597" s="158"/>
      <c r="BD597" s="158"/>
      <c r="BE597" s="158"/>
      <c r="BF597" s="158"/>
      <c r="BG597" s="158"/>
      <c r="BH597" s="158"/>
    </row>
    <row r="598" spans="1:60" outlineLevel="1" x14ac:dyDescent="0.2">
      <c r="A598" s="186"/>
      <c r="B598" s="167"/>
      <c r="C598" s="230" t="s">
        <v>642</v>
      </c>
      <c r="D598" s="220"/>
      <c r="E598" s="222">
        <v>95.747</v>
      </c>
      <c r="F598" s="180"/>
      <c r="G598" s="180"/>
      <c r="H598" s="179"/>
      <c r="I598" s="191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  <c r="BC598" s="158"/>
      <c r="BD598" s="158"/>
      <c r="BE598" s="158"/>
      <c r="BF598" s="158"/>
      <c r="BG598" s="158"/>
      <c r="BH598" s="158"/>
    </row>
    <row r="599" spans="1:60" outlineLevel="1" x14ac:dyDescent="0.2">
      <c r="A599" s="186"/>
      <c r="B599" s="164" t="s">
        <v>646</v>
      </c>
      <c r="C599" s="216"/>
      <c r="D599" s="187"/>
      <c r="E599" s="188"/>
      <c r="F599" s="189"/>
      <c r="G599" s="182"/>
      <c r="H599" s="179"/>
      <c r="I599" s="191"/>
      <c r="J599" s="158"/>
      <c r="K599" s="158">
        <v>1</v>
      </c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58"/>
      <c r="AT599" s="158"/>
      <c r="AU599" s="158"/>
      <c r="AV599" s="158"/>
      <c r="AW599" s="158"/>
      <c r="AX599" s="158"/>
      <c r="AY599" s="158"/>
      <c r="AZ599" s="158"/>
      <c r="BA599" s="158"/>
      <c r="BB599" s="158"/>
      <c r="BC599" s="158"/>
      <c r="BD599" s="158"/>
      <c r="BE599" s="158"/>
      <c r="BF599" s="158"/>
      <c r="BG599" s="158"/>
      <c r="BH599" s="158"/>
    </row>
    <row r="600" spans="1:60" outlineLevel="1" x14ac:dyDescent="0.2">
      <c r="A600" s="186">
        <v>68</v>
      </c>
      <c r="B600" s="167" t="s">
        <v>647</v>
      </c>
      <c r="C600" s="215" t="s">
        <v>648</v>
      </c>
      <c r="D600" s="170" t="s">
        <v>248</v>
      </c>
      <c r="E600" s="173">
        <v>95.746989999999997</v>
      </c>
      <c r="F600" s="181"/>
      <c r="G600" s="180">
        <f>E600*F600</f>
        <v>0</v>
      </c>
      <c r="H600" s="179" t="s">
        <v>524</v>
      </c>
      <c r="I600" s="191" t="s">
        <v>79</v>
      </c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>
        <v>20</v>
      </c>
      <c r="AN600" s="158"/>
      <c r="AO600" s="158"/>
      <c r="AP600" s="158"/>
      <c r="AQ600" s="158"/>
      <c r="AR600" s="158"/>
      <c r="AS600" s="158"/>
      <c r="AT600" s="158"/>
      <c r="AU600" s="158"/>
      <c r="AV600" s="158"/>
      <c r="AW600" s="158"/>
      <c r="AX600" s="158"/>
      <c r="AY600" s="158"/>
      <c r="AZ600" s="158"/>
      <c r="BA600" s="158"/>
      <c r="BB600" s="158"/>
      <c r="BC600" s="158"/>
      <c r="BD600" s="158"/>
      <c r="BE600" s="158"/>
      <c r="BF600" s="158"/>
      <c r="BG600" s="158"/>
      <c r="BH600" s="158"/>
    </row>
    <row r="601" spans="1:60" outlineLevel="1" x14ac:dyDescent="0.2">
      <c r="A601" s="186"/>
      <c r="B601" s="167"/>
      <c r="C601" s="230" t="s">
        <v>640</v>
      </c>
      <c r="D601" s="220"/>
      <c r="E601" s="222"/>
      <c r="F601" s="180"/>
      <c r="G601" s="180"/>
      <c r="H601" s="179"/>
      <c r="I601" s="191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  <c r="BC601" s="158"/>
      <c r="BD601" s="158"/>
      <c r="BE601" s="158"/>
      <c r="BF601" s="158"/>
      <c r="BG601" s="158"/>
      <c r="BH601" s="158"/>
    </row>
    <row r="602" spans="1:60" outlineLevel="1" x14ac:dyDescent="0.2">
      <c r="A602" s="186"/>
      <c r="B602" s="167"/>
      <c r="C602" s="230" t="s">
        <v>641</v>
      </c>
      <c r="D602" s="220"/>
      <c r="E602" s="222"/>
      <c r="F602" s="180"/>
      <c r="G602" s="180"/>
      <c r="H602" s="179"/>
      <c r="I602" s="191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58"/>
      <c r="AT602" s="158"/>
      <c r="AU602" s="158"/>
      <c r="AV602" s="158"/>
      <c r="AW602" s="158"/>
      <c r="AX602" s="158"/>
      <c r="AY602" s="158"/>
      <c r="AZ602" s="158"/>
      <c r="BA602" s="158"/>
      <c r="BB602" s="158"/>
      <c r="BC602" s="158"/>
      <c r="BD602" s="158"/>
      <c r="BE602" s="158"/>
      <c r="BF602" s="158"/>
      <c r="BG602" s="158"/>
      <c r="BH602" s="158"/>
    </row>
    <row r="603" spans="1:60" outlineLevel="1" x14ac:dyDescent="0.2">
      <c r="A603" s="186"/>
      <c r="B603" s="167"/>
      <c r="C603" s="230" t="s">
        <v>642</v>
      </c>
      <c r="D603" s="220"/>
      <c r="E603" s="222">
        <v>95.747</v>
      </c>
      <c r="F603" s="180"/>
      <c r="G603" s="180"/>
      <c r="H603" s="179"/>
      <c r="I603" s="191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  <c r="BC603" s="158"/>
      <c r="BD603" s="158"/>
      <c r="BE603" s="158"/>
      <c r="BF603" s="158"/>
      <c r="BG603" s="158"/>
      <c r="BH603" s="158"/>
    </row>
    <row r="604" spans="1:60" outlineLevel="1" x14ac:dyDescent="0.2">
      <c r="A604" s="186">
        <v>69</v>
      </c>
      <c r="B604" s="167" t="s">
        <v>649</v>
      </c>
      <c r="C604" s="215" t="s">
        <v>650</v>
      </c>
      <c r="D604" s="170" t="s">
        <v>248</v>
      </c>
      <c r="E604" s="173">
        <v>95.746989999999997</v>
      </c>
      <c r="F604" s="181"/>
      <c r="G604" s="180">
        <f>E604*F604</f>
        <v>0</v>
      </c>
      <c r="H604" s="179" t="s">
        <v>524</v>
      </c>
      <c r="I604" s="191" t="s">
        <v>79</v>
      </c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>
        <v>20</v>
      </c>
      <c r="AN604" s="158"/>
      <c r="AO604" s="158"/>
      <c r="AP604" s="158"/>
      <c r="AQ604" s="158"/>
      <c r="AR604" s="158"/>
      <c r="AS604" s="158"/>
      <c r="AT604" s="158"/>
      <c r="AU604" s="158"/>
      <c r="AV604" s="158"/>
      <c r="AW604" s="158"/>
      <c r="AX604" s="158"/>
      <c r="AY604" s="158"/>
      <c r="AZ604" s="158"/>
      <c r="BA604" s="158"/>
      <c r="BB604" s="158"/>
      <c r="BC604" s="158"/>
      <c r="BD604" s="158"/>
      <c r="BE604" s="158"/>
      <c r="BF604" s="158"/>
      <c r="BG604" s="158"/>
      <c r="BH604" s="158"/>
    </row>
    <row r="605" spans="1:60" outlineLevel="1" x14ac:dyDescent="0.2">
      <c r="A605" s="186"/>
      <c r="B605" s="167"/>
      <c r="C605" s="230" t="s">
        <v>640</v>
      </c>
      <c r="D605" s="220"/>
      <c r="E605" s="222"/>
      <c r="F605" s="180"/>
      <c r="G605" s="180"/>
      <c r="H605" s="179"/>
      <c r="I605" s="191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58"/>
      <c r="AT605" s="158"/>
      <c r="AU605" s="158"/>
      <c r="AV605" s="158"/>
      <c r="AW605" s="158"/>
      <c r="AX605" s="158"/>
      <c r="AY605" s="158"/>
      <c r="AZ605" s="158"/>
      <c r="BA605" s="158"/>
      <c r="BB605" s="158"/>
      <c r="BC605" s="158"/>
      <c r="BD605" s="158"/>
      <c r="BE605" s="158"/>
      <c r="BF605" s="158"/>
      <c r="BG605" s="158"/>
      <c r="BH605" s="158"/>
    </row>
    <row r="606" spans="1:60" outlineLevel="1" x14ac:dyDescent="0.2">
      <c r="A606" s="186"/>
      <c r="B606" s="167"/>
      <c r="C606" s="230" t="s">
        <v>641</v>
      </c>
      <c r="D606" s="220"/>
      <c r="E606" s="222"/>
      <c r="F606" s="180"/>
      <c r="G606" s="180"/>
      <c r="H606" s="179"/>
      <c r="I606" s="191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  <c r="BC606" s="158"/>
      <c r="BD606" s="158"/>
      <c r="BE606" s="158"/>
      <c r="BF606" s="158"/>
      <c r="BG606" s="158"/>
      <c r="BH606" s="158"/>
    </row>
    <row r="607" spans="1:60" outlineLevel="1" x14ac:dyDescent="0.2">
      <c r="A607" s="186"/>
      <c r="B607" s="167"/>
      <c r="C607" s="230" t="s">
        <v>642</v>
      </c>
      <c r="D607" s="220"/>
      <c r="E607" s="222">
        <v>95.747</v>
      </c>
      <c r="F607" s="180"/>
      <c r="G607" s="180"/>
      <c r="H607" s="179"/>
      <c r="I607" s="191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  <c r="BC607" s="158"/>
      <c r="BD607" s="158"/>
      <c r="BE607" s="158"/>
      <c r="BF607" s="158"/>
      <c r="BG607" s="158"/>
      <c r="BH607" s="158"/>
    </row>
    <row r="608" spans="1:60" outlineLevel="1" x14ac:dyDescent="0.2">
      <c r="A608" s="186"/>
      <c r="B608" s="164" t="s">
        <v>651</v>
      </c>
      <c r="C608" s="216"/>
      <c r="D608" s="187"/>
      <c r="E608" s="188"/>
      <c r="F608" s="189"/>
      <c r="G608" s="182"/>
      <c r="H608" s="179"/>
      <c r="I608" s="191"/>
      <c r="J608" s="158"/>
      <c r="K608" s="158">
        <v>1</v>
      </c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58"/>
      <c r="AT608" s="158"/>
      <c r="AU608" s="158"/>
      <c r="AV608" s="158"/>
      <c r="AW608" s="158"/>
      <c r="AX608" s="158"/>
      <c r="AY608" s="158"/>
      <c r="AZ608" s="158"/>
      <c r="BA608" s="158"/>
      <c r="BB608" s="158"/>
      <c r="BC608" s="158"/>
      <c r="BD608" s="158"/>
      <c r="BE608" s="158"/>
      <c r="BF608" s="158"/>
      <c r="BG608" s="158"/>
      <c r="BH608" s="158"/>
    </row>
    <row r="609" spans="1:60" outlineLevel="1" x14ac:dyDescent="0.2">
      <c r="A609" s="186">
        <v>70</v>
      </c>
      <c r="B609" s="167" t="s">
        <v>652</v>
      </c>
      <c r="C609" s="215" t="s">
        <v>653</v>
      </c>
      <c r="D609" s="170" t="s">
        <v>248</v>
      </c>
      <c r="E609" s="173">
        <v>95.746989999999997</v>
      </c>
      <c r="F609" s="181"/>
      <c r="G609" s="180">
        <f>E609*F609</f>
        <v>0</v>
      </c>
      <c r="H609" s="179" t="s">
        <v>524</v>
      </c>
      <c r="I609" s="191" t="s">
        <v>79</v>
      </c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>
        <v>20</v>
      </c>
      <c r="AN609" s="158"/>
      <c r="AO609" s="158"/>
      <c r="AP609" s="158"/>
      <c r="AQ609" s="158"/>
      <c r="AR609" s="158"/>
      <c r="AS609" s="158"/>
      <c r="AT609" s="158"/>
      <c r="AU609" s="158"/>
      <c r="AV609" s="158"/>
      <c r="AW609" s="158"/>
      <c r="AX609" s="158"/>
      <c r="AY609" s="158"/>
      <c r="AZ609" s="158"/>
      <c r="BA609" s="158"/>
      <c r="BB609" s="158"/>
      <c r="BC609" s="158"/>
      <c r="BD609" s="158"/>
      <c r="BE609" s="158"/>
      <c r="BF609" s="158"/>
      <c r="BG609" s="158"/>
      <c r="BH609" s="158"/>
    </row>
    <row r="610" spans="1:60" outlineLevel="1" x14ac:dyDescent="0.2">
      <c r="A610" s="186"/>
      <c r="B610" s="167"/>
      <c r="C610" s="230" t="s">
        <v>640</v>
      </c>
      <c r="D610" s="220"/>
      <c r="E610" s="222"/>
      <c r="F610" s="180"/>
      <c r="G610" s="180"/>
      <c r="H610" s="179"/>
      <c r="I610" s="191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  <c r="BC610" s="158"/>
      <c r="BD610" s="158"/>
      <c r="BE610" s="158"/>
      <c r="BF610" s="158"/>
      <c r="BG610" s="158"/>
      <c r="BH610" s="158"/>
    </row>
    <row r="611" spans="1:60" outlineLevel="1" x14ac:dyDescent="0.2">
      <c r="A611" s="186"/>
      <c r="B611" s="167"/>
      <c r="C611" s="230" t="s">
        <v>641</v>
      </c>
      <c r="D611" s="220"/>
      <c r="E611" s="222"/>
      <c r="F611" s="180"/>
      <c r="G611" s="180"/>
      <c r="H611" s="179"/>
      <c r="I611" s="191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58"/>
      <c r="AT611" s="158"/>
      <c r="AU611" s="158"/>
      <c r="AV611" s="158"/>
      <c r="AW611" s="158"/>
      <c r="AX611" s="158"/>
      <c r="AY611" s="158"/>
      <c r="AZ611" s="158"/>
      <c r="BA611" s="158"/>
      <c r="BB611" s="158"/>
      <c r="BC611" s="158"/>
      <c r="BD611" s="158"/>
      <c r="BE611" s="158"/>
      <c r="BF611" s="158"/>
      <c r="BG611" s="158"/>
      <c r="BH611" s="158"/>
    </row>
    <row r="612" spans="1:60" outlineLevel="1" x14ac:dyDescent="0.2">
      <c r="A612" s="186"/>
      <c r="B612" s="167"/>
      <c r="C612" s="230" t="s">
        <v>642</v>
      </c>
      <c r="D612" s="220"/>
      <c r="E612" s="222">
        <v>95.747</v>
      </c>
      <c r="F612" s="180"/>
      <c r="G612" s="180"/>
      <c r="H612" s="179"/>
      <c r="I612" s="191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  <c r="BC612" s="158"/>
      <c r="BD612" s="158"/>
      <c r="BE612" s="158"/>
      <c r="BF612" s="158"/>
      <c r="BG612" s="158"/>
      <c r="BH612" s="158"/>
    </row>
    <row r="613" spans="1:60" outlineLevel="1" x14ac:dyDescent="0.2">
      <c r="A613" s="186">
        <v>71</v>
      </c>
      <c r="B613" s="167" t="s">
        <v>654</v>
      </c>
      <c r="C613" s="215" t="s">
        <v>655</v>
      </c>
      <c r="D613" s="170" t="s">
        <v>248</v>
      </c>
      <c r="E613" s="173">
        <v>95.746989999999997</v>
      </c>
      <c r="F613" s="181"/>
      <c r="G613" s="180">
        <f>E613*F613</f>
        <v>0</v>
      </c>
      <c r="H613" s="179" t="s">
        <v>524</v>
      </c>
      <c r="I613" s="191" t="s">
        <v>79</v>
      </c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>
        <v>20</v>
      </c>
      <c r="AN613" s="158"/>
      <c r="AO613" s="158"/>
      <c r="AP613" s="158"/>
      <c r="AQ613" s="158"/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  <c r="BC613" s="158"/>
      <c r="BD613" s="158"/>
      <c r="BE613" s="158"/>
      <c r="BF613" s="158"/>
      <c r="BG613" s="158"/>
      <c r="BH613" s="158"/>
    </row>
    <row r="614" spans="1:60" outlineLevel="1" x14ac:dyDescent="0.2">
      <c r="A614" s="186"/>
      <c r="B614" s="167"/>
      <c r="C614" s="230" t="s">
        <v>640</v>
      </c>
      <c r="D614" s="220"/>
      <c r="E614" s="222"/>
      <c r="F614" s="180"/>
      <c r="G614" s="180"/>
      <c r="H614" s="179"/>
      <c r="I614" s="191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</row>
    <row r="615" spans="1:60" outlineLevel="1" x14ac:dyDescent="0.2">
      <c r="A615" s="186"/>
      <c r="B615" s="167"/>
      <c r="C615" s="230" t="s">
        <v>641</v>
      </c>
      <c r="D615" s="220"/>
      <c r="E615" s="222"/>
      <c r="F615" s="180"/>
      <c r="G615" s="180"/>
      <c r="H615" s="179"/>
      <c r="I615" s="191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  <c r="BC615" s="158"/>
      <c r="BD615" s="158"/>
      <c r="BE615" s="158"/>
      <c r="BF615" s="158"/>
      <c r="BG615" s="158"/>
      <c r="BH615" s="158"/>
    </row>
    <row r="616" spans="1:60" ht="13.5" outlineLevel="1" thickBot="1" x14ac:dyDescent="0.25">
      <c r="A616" s="201"/>
      <c r="B616" s="202"/>
      <c r="C616" s="232" t="s">
        <v>642</v>
      </c>
      <c r="D616" s="224"/>
      <c r="E616" s="225">
        <v>95.747</v>
      </c>
      <c r="F616" s="206"/>
      <c r="G616" s="206"/>
      <c r="H616" s="207"/>
      <c r="I616" s="20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  <c r="BC616" s="158"/>
      <c r="BD616" s="158"/>
      <c r="BE616" s="158"/>
      <c r="BF616" s="158"/>
      <c r="BG616" s="158"/>
      <c r="BH616" s="158"/>
    </row>
    <row r="617" spans="1:60" hidden="1" x14ac:dyDescent="0.2">
      <c r="C617" s="233"/>
      <c r="AK617">
        <f>SUM(AK1:AK616)</f>
        <v>0</v>
      </c>
      <c r="AL617">
        <f>SUM(AL1:AL616)</f>
        <v>0</v>
      </c>
      <c r="AN617">
        <v>15</v>
      </c>
      <c r="AO617">
        <v>20</v>
      </c>
    </row>
    <row r="618" spans="1:60" ht="13.5" hidden="1" thickBot="1" x14ac:dyDescent="0.25">
      <c r="A618" s="226"/>
      <c r="B618" s="227" t="s">
        <v>107</v>
      </c>
      <c r="C618" s="234"/>
      <c r="D618" s="228"/>
      <c r="E618" s="228"/>
      <c r="F618" s="228"/>
      <c r="G618" s="229">
        <f>F8+F197+F204+F269+F385+F443+F474+F477+F513+F521+F571+F587</f>
        <v>0</v>
      </c>
      <c r="AN618">
        <f>SUMIF(AM8:AM617,AN617,G8:G617)</f>
        <v>0</v>
      </c>
      <c r="AO618">
        <f>SUMIF(AM8:AM617,AO617,G8:G617)</f>
        <v>0</v>
      </c>
    </row>
  </sheetData>
  <sheetProtection algorithmName="SHA-512" hashValue="DlbHRJADDcp+mErgb0mCuv1e3bBHq/dbX7TFOzQGqmJ0JT+YlVNnlcg4f5UNxEwsM+L+V8/nxRoIgK9N162lqQ==" saltValue="r2s8MbwTaeoK62Owb0c96A==" spinCount="100000" sheet="1"/>
  <mergeCells count="89">
    <mergeCell ref="B588:G588"/>
    <mergeCell ref="B589:G589"/>
    <mergeCell ref="B594:G594"/>
    <mergeCell ref="B599:G599"/>
    <mergeCell ref="B608:G608"/>
    <mergeCell ref="B566:G566"/>
    <mergeCell ref="F571:G571"/>
    <mergeCell ref="B572:G572"/>
    <mergeCell ref="B581:G581"/>
    <mergeCell ref="B582:G582"/>
    <mergeCell ref="F587:G587"/>
    <mergeCell ref="F513:G513"/>
    <mergeCell ref="B514:G514"/>
    <mergeCell ref="B515:G515"/>
    <mergeCell ref="B516:G516"/>
    <mergeCell ref="F521:G521"/>
    <mergeCell ref="B565:G565"/>
    <mergeCell ref="F477:G477"/>
    <mergeCell ref="B478:G478"/>
    <mergeCell ref="B479:G479"/>
    <mergeCell ref="B480:G480"/>
    <mergeCell ref="B492:G492"/>
    <mergeCell ref="B493:G493"/>
    <mergeCell ref="B451:G451"/>
    <mergeCell ref="B452:G452"/>
    <mergeCell ref="B462:G462"/>
    <mergeCell ref="B463:G463"/>
    <mergeCell ref="B470:G470"/>
    <mergeCell ref="F474:G474"/>
    <mergeCell ref="B423:G423"/>
    <mergeCell ref="B424:G424"/>
    <mergeCell ref="B425:G425"/>
    <mergeCell ref="F443:G443"/>
    <mergeCell ref="B444:G444"/>
    <mergeCell ref="B450:G450"/>
    <mergeCell ref="B353:G353"/>
    <mergeCell ref="B354:G354"/>
    <mergeCell ref="F385:G385"/>
    <mergeCell ref="B386:G386"/>
    <mergeCell ref="B404:G404"/>
    <mergeCell ref="B405:G405"/>
    <mergeCell ref="B280:G280"/>
    <mergeCell ref="B305:G305"/>
    <mergeCell ref="B306:G306"/>
    <mergeCell ref="B329:G329"/>
    <mergeCell ref="B335:G335"/>
    <mergeCell ref="B342:G342"/>
    <mergeCell ref="B265:G265"/>
    <mergeCell ref="F269:G269"/>
    <mergeCell ref="B270:G270"/>
    <mergeCell ref="B271:G271"/>
    <mergeCell ref="B278:G278"/>
    <mergeCell ref="B279:G279"/>
    <mergeCell ref="B206:G206"/>
    <mergeCell ref="B213:G213"/>
    <mergeCell ref="B214:G214"/>
    <mergeCell ref="B238:G238"/>
    <mergeCell ref="B239:G239"/>
    <mergeCell ref="B264:G264"/>
    <mergeCell ref="B127:G127"/>
    <mergeCell ref="B143:G143"/>
    <mergeCell ref="B144:G144"/>
    <mergeCell ref="F197:G197"/>
    <mergeCell ref="F204:G204"/>
    <mergeCell ref="B205:G205"/>
    <mergeCell ref="B97:G97"/>
    <mergeCell ref="B112:G112"/>
    <mergeCell ref="B113:G113"/>
    <mergeCell ref="B119:G119"/>
    <mergeCell ref="B120:G120"/>
    <mergeCell ref="B126:G126"/>
    <mergeCell ref="B53:G53"/>
    <mergeCell ref="B54:G54"/>
    <mergeCell ref="B60:G60"/>
    <mergeCell ref="B61:G61"/>
    <mergeCell ref="B90:G90"/>
    <mergeCell ref="B91:G91"/>
    <mergeCell ref="B9:G9"/>
    <mergeCell ref="B10:G10"/>
    <mergeCell ref="B18:G18"/>
    <mergeCell ref="B19:G19"/>
    <mergeCell ref="B25:G25"/>
    <mergeCell ref="B26:G26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02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25">
      <c r="A1" s="95" t="s">
        <v>111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0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47</v>
      </c>
      <c r="C3" s="161" t="s">
        <v>48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109</v>
      </c>
      <c r="C4" s="162" t="s">
        <v>110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92" t="s">
        <v>40</v>
      </c>
      <c r="H6" s="193" t="s">
        <v>67</v>
      </c>
      <c r="I6" s="165" t="s">
        <v>68</v>
      </c>
      <c r="J6" s="54"/>
    </row>
    <row r="7" spans="1:60" x14ac:dyDescent="0.2">
      <c r="A7" s="194"/>
      <c r="B7" s="195" t="s">
        <v>69</v>
      </c>
      <c r="C7" s="196" t="s">
        <v>70</v>
      </c>
      <c r="D7" s="196"/>
      <c r="E7" s="197"/>
      <c r="F7" s="198"/>
      <c r="G7" s="198"/>
      <c r="H7" s="199"/>
      <c r="I7" s="200"/>
      <c r="J7" s="54"/>
    </row>
    <row r="8" spans="1:60" x14ac:dyDescent="0.2">
      <c r="A8" s="185" t="s">
        <v>71</v>
      </c>
      <c r="B8" s="166" t="s">
        <v>64</v>
      </c>
      <c r="C8" s="213" t="s">
        <v>112</v>
      </c>
      <c r="D8" s="168"/>
      <c r="E8" s="171"/>
      <c r="F8" s="174">
        <f>SUM(G9:G31)</f>
        <v>0</v>
      </c>
      <c r="G8" s="175"/>
      <c r="H8" s="176"/>
      <c r="I8" s="190"/>
      <c r="J8" s="54"/>
    </row>
    <row r="9" spans="1:60" outlineLevel="1" x14ac:dyDescent="0.2">
      <c r="A9" s="186"/>
      <c r="B9" s="163" t="s">
        <v>133</v>
      </c>
      <c r="C9" s="214"/>
      <c r="D9" s="169"/>
      <c r="E9" s="172"/>
      <c r="F9" s="177"/>
      <c r="G9" s="178"/>
      <c r="H9" s="179"/>
      <c r="I9" s="191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ht="22.5" outlineLevel="1" x14ac:dyDescent="0.2">
      <c r="A10" s="186"/>
      <c r="B10" s="164" t="s">
        <v>134</v>
      </c>
      <c r="C10" s="216"/>
      <c r="D10" s="187"/>
      <c r="E10" s="188"/>
      <c r="F10" s="189"/>
      <c r="G10" s="182"/>
      <c r="H10" s="179"/>
      <c r="I10" s="191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9" t="str">
        <f>B10</f>
        <v>Odkopávky nebo prokopávky při pozemkových úpravách, nezapažené s přehozením výkopku na vzdálenost do 3 m nebo s naložením na dopravní prostředek</v>
      </c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6">
        <v>1</v>
      </c>
      <c r="B11" s="167" t="s">
        <v>135</v>
      </c>
      <c r="C11" s="215" t="s">
        <v>136</v>
      </c>
      <c r="D11" s="170" t="s">
        <v>137</v>
      </c>
      <c r="E11" s="173">
        <v>84.878500000000003</v>
      </c>
      <c r="F11" s="181"/>
      <c r="G11" s="180">
        <f>E11*F11</f>
        <v>0</v>
      </c>
      <c r="H11" s="179" t="s">
        <v>129</v>
      </c>
      <c r="I11" s="191" t="s">
        <v>79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20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6"/>
      <c r="B12" s="167"/>
      <c r="C12" s="230" t="s">
        <v>656</v>
      </c>
      <c r="D12" s="220"/>
      <c r="E12" s="222"/>
      <c r="F12" s="180"/>
      <c r="G12" s="180"/>
      <c r="H12" s="179"/>
      <c r="I12" s="191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6"/>
      <c r="B13" s="167"/>
      <c r="C13" s="230" t="s">
        <v>657</v>
      </c>
      <c r="D13" s="220"/>
      <c r="E13" s="222"/>
      <c r="F13" s="180"/>
      <c r="G13" s="180"/>
      <c r="H13" s="179"/>
      <c r="I13" s="191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6"/>
      <c r="B14" s="167"/>
      <c r="C14" s="230" t="s">
        <v>658</v>
      </c>
      <c r="D14" s="220"/>
      <c r="E14" s="222">
        <v>64.435000000000002</v>
      </c>
      <c r="F14" s="180"/>
      <c r="G14" s="180"/>
      <c r="H14" s="179"/>
      <c r="I14" s="191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6"/>
      <c r="B15" s="167"/>
      <c r="C15" s="230" t="s">
        <v>659</v>
      </c>
      <c r="D15" s="220"/>
      <c r="E15" s="222">
        <v>14.882</v>
      </c>
      <c r="F15" s="180"/>
      <c r="G15" s="180"/>
      <c r="H15" s="179"/>
      <c r="I15" s="191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6"/>
      <c r="B16" s="167"/>
      <c r="C16" s="231" t="s">
        <v>142</v>
      </c>
      <c r="D16" s="221"/>
      <c r="E16" s="223">
        <v>79.316999999999993</v>
      </c>
      <c r="F16" s="180"/>
      <c r="G16" s="180"/>
      <c r="H16" s="179"/>
      <c r="I16" s="191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6"/>
      <c r="B17" s="167"/>
      <c r="C17" s="230" t="s">
        <v>660</v>
      </c>
      <c r="D17" s="220"/>
      <c r="E17" s="222">
        <v>5.5614999999999997</v>
      </c>
      <c r="F17" s="180"/>
      <c r="G17" s="180"/>
      <c r="H17" s="179"/>
      <c r="I17" s="191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6"/>
      <c r="B18" s="167"/>
      <c r="C18" s="231" t="s">
        <v>142</v>
      </c>
      <c r="D18" s="221"/>
      <c r="E18" s="223">
        <v>5.5614999999999997</v>
      </c>
      <c r="F18" s="180"/>
      <c r="G18" s="180"/>
      <c r="H18" s="179"/>
      <c r="I18" s="191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6">
        <v>2</v>
      </c>
      <c r="B19" s="167" t="s">
        <v>148</v>
      </c>
      <c r="C19" s="215" t="s">
        <v>149</v>
      </c>
      <c r="D19" s="170" t="s">
        <v>137</v>
      </c>
      <c r="E19" s="173">
        <v>84.878500000000003</v>
      </c>
      <c r="F19" s="181"/>
      <c r="G19" s="180">
        <f>E19*F19</f>
        <v>0</v>
      </c>
      <c r="H19" s="179" t="s">
        <v>129</v>
      </c>
      <c r="I19" s="191" t="s">
        <v>79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>
        <v>20</v>
      </c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6"/>
      <c r="B20" s="164" t="s">
        <v>185</v>
      </c>
      <c r="C20" s="216"/>
      <c r="D20" s="187"/>
      <c r="E20" s="188"/>
      <c r="F20" s="189"/>
      <c r="G20" s="182"/>
      <c r="H20" s="179"/>
      <c r="I20" s="191"/>
      <c r="J20" s="157"/>
      <c r="K20" s="158">
        <v>1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6"/>
      <c r="B21" s="164" t="s">
        <v>186</v>
      </c>
      <c r="C21" s="216"/>
      <c r="D21" s="187"/>
      <c r="E21" s="188"/>
      <c r="F21" s="189"/>
      <c r="G21" s="182"/>
      <c r="H21" s="179"/>
      <c r="I21" s="191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6">
        <v>3</v>
      </c>
      <c r="B22" s="167" t="s">
        <v>187</v>
      </c>
      <c r="C22" s="215" t="s">
        <v>188</v>
      </c>
      <c r="D22" s="170" t="s">
        <v>137</v>
      </c>
      <c r="E22" s="173">
        <v>84.878500000000003</v>
      </c>
      <c r="F22" s="181"/>
      <c r="G22" s="180">
        <f>E22*F22</f>
        <v>0</v>
      </c>
      <c r="H22" s="179" t="s">
        <v>118</v>
      </c>
      <c r="I22" s="191" t="s">
        <v>79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>
        <v>20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6"/>
      <c r="B23" s="164" t="s">
        <v>208</v>
      </c>
      <c r="C23" s="216"/>
      <c r="D23" s="187"/>
      <c r="E23" s="188"/>
      <c r="F23" s="189"/>
      <c r="G23" s="182"/>
      <c r="H23" s="179"/>
      <c r="I23" s="191"/>
      <c r="J23" s="157"/>
      <c r="K23" s="158">
        <v>1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6"/>
      <c r="B24" s="164" t="s">
        <v>209</v>
      </c>
      <c r="C24" s="216"/>
      <c r="D24" s="187"/>
      <c r="E24" s="188"/>
      <c r="F24" s="189"/>
      <c r="G24" s="182"/>
      <c r="H24" s="179"/>
      <c r="I24" s="191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>
        <v>4</v>
      </c>
      <c r="B25" s="167" t="s">
        <v>661</v>
      </c>
      <c r="C25" s="215" t="s">
        <v>662</v>
      </c>
      <c r="D25" s="170" t="s">
        <v>137</v>
      </c>
      <c r="E25" s="173">
        <v>84.878500000000003</v>
      </c>
      <c r="F25" s="181"/>
      <c r="G25" s="180">
        <f>E25*F25</f>
        <v>0</v>
      </c>
      <c r="H25" s="179" t="s">
        <v>118</v>
      </c>
      <c r="I25" s="191" t="s">
        <v>79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>
        <v>20</v>
      </c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6"/>
      <c r="B26" s="164" t="s">
        <v>215</v>
      </c>
      <c r="C26" s="216"/>
      <c r="D26" s="187"/>
      <c r="E26" s="188"/>
      <c r="F26" s="189"/>
      <c r="G26" s="182"/>
      <c r="H26" s="179"/>
      <c r="I26" s="191"/>
      <c r="J26" s="157"/>
      <c r="K26" s="158">
        <v>1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6"/>
      <c r="B27" s="164" t="s">
        <v>216</v>
      </c>
      <c r="C27" s="216"/>
      <c r="D27" s="187"/>
      <c r="E27" s="188"/>
      <c r="F27" s="189"/>
      <c r="G27" s="182"/>
      <c r="H27" s="179"/>
      <c r="I27" s="191"/>
      <c r="J27" s="157"/>
      <c r="K27" s="158">
        <v>2</v>
      </c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>
        <v>5</v>
      </c>
      <c r="B28" s="167" t="s">
        <v>663</v>
      </c>
      <c r="C28" s="215" t="s">
        <v>664</v>
      </c>
      <c r="D28" s="170" t="s">
        <v>137</v>
      </c>
      <c r="E28" s="173">
        <v>84.878500000000003</v>
      </c>
      <c r="F28" s="181"/>
      <c r="G28" s="180">
        <f>E28*F28</f>
        <v>0</v>
      </c>
      <c r="H28" s="179" t="s">
        <v>118</v>
      </c>
      <c r="I28" s="191" t="s">
        <v>79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>
        <v>20</v>
      </c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6">
        <v>6</v>
      </c>
      <c r="B29" s="167" t="s">
        <v>243</v>
      </c>
      <c r="C29" s="215" t="s">
        <v>244</v>
      </c>
      <c r="D29" s="170" t="s">
        <v>137</v>
      </c>
      <c r="E29" s="173">
        <v>84.878500000000003</v>
      </c>
      <c r="F29" s="181"/>
      <c r="G29" s="180">
        <f>E29*F29</f>
        <v>0</v>
      </c>
      <c r="H29" s="179"/>
      <c r="I29" s="191" t="s">
        <v>245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>
        <v>20</v>
      </c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6">
        <v>7</v>
      </c>
      <c r="B30" s="167" t="s">
        <v>246</v>
      </c>
      <c r="C30" s="215" t="s">
        <v>247</v>
      </c>
      <c r="D30" s="170" t="s">
        <v>248</v>
      </c>
      <c r="E30" s="173">
        <v>152.78129999999999</v>
      </c>
      <c r="F30" s="181"/>
      <c r="G30" s="180">
        <f>E30*F30</f>
        <v>0</v>
      </c>
      <c r="H30" s="179"/>
      <c r="I30" s="191" t="s">
        <v>245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>
        <v>20</v>
      </c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/>
      <c r="B31" s="167"/>
      <c r="C31" s="230" t="s">
        <v>665</v>
      </c>
      <c r="D31" s="220"/>
      <c r="E31" s="222">
        <v>152.78129999999999</v>
      </c>
      <c r="F31" s="180"/>
      <c r="G31" s="180"/>
      <c r="H31" s="179"/>
      <c r="I31" s="191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x14ac:dyDescent="0.2">
      <c r="A32" s="185" t="s">
        <v>71</v>
      </c>
      <c r="B32" s="166" t="s">
        <v>666</v>
      </c>
      <c r="C32" s="213" t="s">
        <v>667</v>
      </c>
      <c r="D32" s="168"/>
      <c r="E32" s="171"/>
      <c r="F32" s="183">
        <f>SUM(G33:G100)</f>
        <v>0</v>
      </c>
      <c r="G32" s="184"/>
      <c r="H32" s="176"/>
      <c r="I32" s="190"/>
      <c r="J32" s="54"/>
    </row>
    <row r="33" spans="1:60" outlineLevel="1" x14ac:dyDescent="0.2">
      <c r="A33" s="186"/>
      <c r="B33" s="163" t="s">
        <v>668</v>
      </c>
      <c r="C33" s="214"/>
      <c r="D33" s="169"/>
      <c r="E33" s="172"/>
      <c r="F33" s="177"/>
      <c r="G33" s="178"/>
      <c r="H33" s="179"/>
      <c r="I33" s="191"/>
      <c r="J33" s="157"/>
      <c r="K33" s="158">
        <v>1</v>
      </c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6"/>
      <c r="B34" s="164" t="s">
        <v>669</v>
      </c>
      <c r="C34" s="216"/>
      <c r="D34" s="187"/>
      <c r="E34" s="188"/>
      <c r="F34" s="189"/>
      <c r="G34" s="182"/>
      <c r="H34" s="179"/>
      <c r="I34" s="191"/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6">
        <v>8</v>
      </c>
      <c r="B35" s="167" t="s">
        <v>670</v>
      </c>
      <c r="C35" s="215" t="s">
        <v>671</v>
      </c>
      <c r="D35" s="170" t="s">
        <v>117</v>
      </c>
      <c r="E35" s="173">
        <v>237.21</v>
      </c>
      <c r="F35" s="181"/>
      <c r="G35" s="180">
        <f>E35*F35</f>
        <v>0</v>
      </c>
      <c r="H35" s="179" t="s">
        <v>672</v>
      </c>
      <c r="I35" s="191" t="s">
        <v>79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>
        <v>20</v>
      </c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6"/>
      <c r="B36" s="167"/>
      <c r="C36" s="230" t="s">
        <v>673</v>
      </c>
      <c r="D36" s="220"/>
      <c r="E36" s="222"/>
      <c r="F36" s="180"/>
      <c r="G36" s="180"/>
      <c r="H36" s="179"/>
      <c r="I36" s="191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6"/>
      <c r="B37" s="167"/>
      <c r="C37" s="230" t="s">
        <v>657</v>
      </c>
      <c r="D37" s="220"/>
      <c r="E37" s="222"/>
      <c r="F37" s="180"/>
      <c r="G37" s="180"/>
      <c r="H37" s="179"/>
      <c r="I37" s="191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6"/>
      <c r="B38" s="167"/>
      <c r="C38" s="230" t="s">
        <v>674</v>
      </c>
      <c r="D38" s="220"/>
      <c r="E38" s="222">
        <v>184.1</v>
      </c>
      <c r="F38" s="180"/>
      <c r="G38" s="180"/>
      <c r="H38" s="179"/>
      <c r="I38" s="191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6"/>
      <c r="B39" s="167"/>
      <c r="C39" s="230" t="s">
        <v>675</v>
      </c>
      <c r="D39" s="220"/>
      <c r="E39" s="222">
        <v>42.52</v>
      </c>
      <c r="F39" s="180"/>
      <c r="G39" s="180"/>
      <c r="H39" s="179"/>
      <c r="I39" s="191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6"/>
      <c r="B40" s="167"/>
      <c r="C40" s="231" t="s">
        <v>142</v>
      </c>
      <c r="D40" s="221"/>
      <c r="E40" s="223">
        <v>226.62</v>
      </c>
      <c r="F40" s="180"/>
      <c r="G40" s="180"/>
      <c r="H40" s="179"/>
      <c r="I40" s="191"/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6"/>
      <c r="B41" s="167"/>
      <c r="C41" s="230" t="s">
        <v>676</v>
      </c>
      <c r="D41" s="220"/>
      <c r="E41" s="222">
        <v>10.59</v>
      </c>
      <c r="F41" s="180"/>
      <c r="G41" s="180"/>
      <c r="H41" s="179"/>
      <c r="I41" s="191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6"/>
      <c r="B42" s="167"/>
      <c r="C42" s="231" t="s">
        <v>142</v>
      </c>
      <c r="D42" s="221"/>
      <c r="E42" s="223">
        <v>10.59</v>
      </c>
      <c r="F42" s="180"/>
      <c r="G42" s="180"/>
      <c r="H42" s="179"/>
      <c r="I42" s="191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6"/>
      <c r="B43" s="164" t="s">
        <v>677</v>
      </c>
      <c r="C43" s="216"/>
      <c r="D43" s="187"/>
      <c r="E43" s="188"/>
      <c r="F43" s="189"/>
      <c r="G43" s="182"/>
      <c r="H43" s="179"/>
      <c r="I43" s="191"/>
      <c r="J43" s="157"/>
      <c r="K43" s="158">
        <v>1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6">
        <v>9</v>
      </c>
      <c r="B44" s="167" t="s">
        <v>678</v>
      </c>
      <c r="C44" s="215" t="s">
        <v>671</v>
      </c>
      <c r="D44" s="170" t="s">
        <v>117</v>
      </c>
      <c r="E44" s="173">
        <v>23.625</v>
      </c>
      <c r="F44" s="181"/>
      <c r="G44" s="180">
        <f>E44*F44</f>
        <v>0</v>
      </c>
      <c r="H44" s="179" t="s">
        <v>672</v>
      </c>
      <c r="I44" s="191" t="s">
        <v>79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20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6"/>
      <c r="B45" s="167"/>
      <c r="C45" s="230" t="s">
        <v>673</v>
      </c>
      <c r="D45" s="220"/>
      <c r="E45" s="222"/>
      <c r="F45" s="180"/>
      <c r="G45" s="180"/>
      <c r="H45" s="179"/>
      <c r="I45" s="191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6"/>
      <c r="B46" s="167"/>
      <c r="C46" s="230" t="s">
        <v>679</v>
      </c>
      <c r="D46" s="220"/>
      <c r="E46" s="222"/>
      <c r="F46" s="180"/>
      <c r="G46" s="180"/>
      <c r="H46" s="179"/>
      <c r="I46" s="191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6"/>
      <c r="B47" s="167"/>
      <c r="C47" s="230" t="s">
        <v>680</v>
      </c>
      <c r="D47" s="220"/>
      <c r="E47" s="222"/>
      <c r="F47" s="180"/>
      <c r="G47" s="180"/>
      <c r="H47" s="179"/>
      <c r="I47" s="191"/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6"/>
      <c r="B48" s="167"/>
      <c r="C48" s="230" t="s">
        <v>681</v>
      </c>
      <c r="D48" s="220"/>
      <c r="E48" s="222">
        <v>20.774999999999999</v>
      </c>
      <c r="F48" s="180"/>
      <c r="G48" s="180"/>
      <c r="H48" s="179"/>
      <c r="I48" s="191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6"/>
      <c r="B49" s="167"/>
      <c r="C49" s="230" t="s">
        <v>682</v>
      </c>
      <c r="D49" s="220"/>
      <c r="E49" s="222">
        <v>2.85</v>
      </c>
      <c r="F49" s="180"/>
      <c r="G49" s="180"/>
      <c r="H49" s="179"/>
      <c r="I49" s="191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6"/>
      <c r="B50" s="167"/>
      <c r="C50" s="231" t="s">
        <v>142</v>
      </c>
      <c r="D50" s="221"/>
      <c r="E50" s="223">
        <v>23.625</v>
      </c>
      <c r="F50" s="180"/>
      <c r="G50" s="180"/>
      <c r="H50" s="179"/>
      <c r="I50" s="191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6"/>
      <c r="B51" s="164" t="s">
        <v>683</v>
      </c>
      <c r="C51" s="216"/>
      <c r="D51" s="187"/>
      <c r="E51" s="188"/>
      <c r="F51" s="189"/>
      <c r="G51" s="182"/>
      <c r="H51" s="179"/>
      <c r="I51" s="191"/>
      <c r="J51" s="158"/>
      <c r="K51" s="158">
        <v>1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6"/>
      <c r="B52" s="164" t="s">
        <v>684</v>
      </c>
      <c r="C52" s="216"/>
      <c r="D52" s="187"/>
      <c r="E52" s="188"/>
      <c r="F52" s="189"/>
      <c r="G52" s="182"/>
      <c r="H52" s="179"/>
      <c r="I52" s="191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6">
        <v>10</v>
      </c>
      <c r="B53" s="167" t="s">
        <v>685</v>
      </c>
      <c r="C53" s="215" t="s">
        <v>686</v>
      </c>
      <c r="D53" s="170" t="s">
        <v>117</v>
      </c>
      <c r="E53" s="173">
        <v>226.62</v>
      </c>
      <c r="F53" s="181"/>
      <c r="G53" s="180">
        <f>E53*F53</f>
        <v>0</v>
      </c>
      <c r="H53" s="179" t="s">
        <v>672</v>
      </c>
      <c r="I53" s="191" t="s">
        <v>79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20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6"/>
      <c r="B54" s="167"/>
      <c r="C54" s="230" t="s">
        <v>656</v>
      </c>
      <c r="D54" s="220"/>
      <c r="E54" s="222"/>
      <c r="F54" s="180"/>
      <c r="G54" s="180"/>
      <c r="H54" s="179"/>
      <c r="I54" s="191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6"/>
      <c r="B55" s="167"/>
      <c r="C55" s="230" t="s">
        <v>657</v>
      </c>
      <c r="D55" s="220"/>
      <c r="E55" s="222"/>
      <c r="F55" s="180"/>
      <c r="G55" s="180"/>
      <c r="H55" s="179"/>
      <c r="I55" s="191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6"/>
      <c r="B56" s="167"/>
      <c r="C56" s="230" t="s">
        <v>674</v>
      </c>
      <c r="D56" s="220"/>
      <c r="E56" s="222">
        <v>184.1</v>
      </c>
      <c r="F56" s="180"/>
      <c r="G56" s="180"/>
      <c r="H56" s="179"/>
      <c r="I56" s="191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6"/>
      <c r="B57" s="167"/>
      <c r="C57" s="230" t="s">
        <v>675</v>
      </c>
      <c r="D57" s="220"/>
      <c r="E57" s="222">
        <v>42.52</v>
      </c>
      <c r="F57" s="180"/>
      <c r="G57" s="180"/>
      <c r="H57" s="179"/>
      <c r="I57" s="191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6"/>
      <c r="B58" s="167"/>
      <c r="C58" s="231" t="s">
        <v>142</v>
      </c>
      <c r="D58" s="221"/>
      <c r="E58" s="223">
        <v>226.62</v>
      </c>
      <c r="F58" s="180"/>
      <c r="G58" s="180"/>
      <c r="H58" s="179"/>
      <c r="I58" s="191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6"/>
      <c r="B59" s="164" t="s">
        <v>687</v>
      </c>
      <c r="C59" s="216"/>
      <c r="D59" s="187"/>
      <c r="E59" s="188"/>
      <c r="F59" s="189"/>
      <c r="G59" s="182"/>
      <c r="H59" s="179"/>
      <c r="I59" s="191"/>
      <c r="J59" s="158"/>
      <c r="K59" s="158">
        <v>1</v>
      </c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6"/>
      <c r="B60" s="164" t="s">
        <v>688</v>
      </c>
      <c r="C60" s="216"/>
      <c r="D60" s="187"/>
      <c r="E60" s="188"/>
      <c r="F60" s="189"/>
      <c r="G60" s="182"/>
      <c r="H60" s="179"/>
      <c r="I60" s="191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6">
        <v>11</v>
      </c>
      <c r="B61" s="167" t="s">
        <v>689</v>
      </c>
      <c r="C61" s="215" t="s">
        <v>690</v>
      </c>
      <c r="D61" s="170" t="s">
        <v>117</v>
      </c>
      <c r="E61" s="173">
        <v>10.59</v>
      </c>
      <c r="F61" s="181"/>
      <c r="G61" s="180">
        <f>E61*F61</f>
        <v>0</v>
      </c>
      <c r="H61" s="179" t="s">
        <v>672</v>
      </c>
      <c r="I61" s="191" t="s">
        <v>79</v>
      </c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>
        <v>20</v>
      </c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6"/>
      <c r="B62" s="167"/>
      <c r="C62" s="230" t="s">
        <v>673</v>
      </c>
      <c r="D62" s="220"/>
      <c r="E62" s="222"/>
      <c r="F62" s="180"/>
      <c r="G62" s="180"/>
      <c r="H62" s="179"/>
      <c r="I62" s="191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6"/>
      <c r="B63" s="167"/>
      <c r="C63" s="230" t="s">
        <v>691</v>
      </c>
      <c r="D63" s="220"/>
      <c r="E63" s="222"/>
      <c r="F63" s="180"/>
      <c r="G63" s="180"/>
      <c r="H63" s="179"/>
      <c r="I63" s="191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6"/>
      <c r="B64" s="167"/>
      <c r="C64" s="230" t="s">
        <v>692</v>
      </c>
      <c r="D64" s="220"/>
      <c r="E64" s="222">
        <v>2.64</v>
      </c>
      <c r="F64" s="180"/>
      <c r="G64" s="180"/>
      <c r="H64" s="179"/>
      <c r="I64" s="191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outlineLevel="1" x14ac:dyDescent="0.2">
      <c r="A65" s="186"/>
      <c r="B65" s="167"/>
      <c r="C65" s="230" t="s">
        <v>693</v>
      </c>
      <c r="D65" s="220"/>
      <c r="E65" s="222">
        <v>7.95</v>
      </c>
      <c r="F65" s="180"/>
      <c r="G65" s="180"/>
      <c r="H65" s="179"/>
      <c r="I65" s="191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6"/>
      <c r="B66" s="164" t="s">
        <v>694</v>
      </c>
      <c r="C66" s="216"/>
      <c r="D66" s="187"/>
      <c r="E66" s="188"/>
      <c r="F66" s="189"/>
      <c r="G66" s="182"/>
      <c r="H66" s="179"/>
      <c r="I66" s="191"/>
      <c r="J66" s="158"/>
      <c r="K66" s="158">
        <v>1</v>
      </c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6"/>
      <c r="B67" s="164" t="s">
        <v>695</v>
      </c>
      <c r="C67" s="216"/>
      <c r="D67" s="187"/>
      <c r="E67" s="188"/>
      <c r="F67" s="189"/>
      <c r="G67" s="182"/>
      <c r="H67" s="179"/>
      <c r="I67" s="191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6">
        <v>12</v>
      </c>
      <c r="B68" s="167" t="s">
        <v>696</v>
      </c>
      <c r="C68" s="215" t="s">
        <v>697</v>
      </c>
      <c r="D68" s="170" t="s">
        <v>137</v>
      </c>
      <c r="E68" s="173">
        <v>11.4975</v>
      </c>
      <c r="F68" s="181"/>
      <c r="G68" s="180">
        <f>E68*F68</f>
        <v>0</v>
      </c>
      <c r="H68" s="179" t="s">
        <v>672</v>
      </c>
      <c r="I68" s="191" t="s">
        <v>79</v>
      </c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>
        <v>20</v>
      </c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6"/>
      <c r="B69" s="167"/>
      <c r="C69" s="230" t="s">
        <v>673</v>
      </c>
      <c r="D69" s="220"/>
      <c r="E69" s="222"/>
      <c r="F69" s="180"/>
      <c r="G69" s="180"/>
      <c r="H69" s="179"/>
      <c r="I69" s="191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/>
      <c r="B70" s="167"/>
      <c r="C70" s="230" t="s">
        <v>680</v>
      </c>
      <c r="D70" s="220"/>
      <c r="E70" s="222"/>
      <c r="F70" s="180"/>
      <c r="G70" s="180"/>
      <c r="H70" s="179"/>
      <c r="I70" s="191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6"/>
      <c r="B71" s="167"/>
      <c r="C71" s="230" t="s">
        <v>698</v>
      </c>
      <c r="D71" s="220"/>
      <c r="E71" s="222">
        <v>9.8350000000000009</v>
      </c>
      <c r="F71" s="180"/>
      <c r="G71" s="180"/>
      <c r="H71" s="179"/>
      <c r="I71" s="191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6"/>
      <c r="B72" s="167"/>
      <c r="C72" s="230" t="s">
        <v>699</v>
      </c>
      <c r="D72" s="220"/>
      <c r="E72" s="222">
        <v>1.6625000000000001</v>
      </c>
      <c r="F72" s="180"/>
      <c r="G72" s="180"/>
      <c r="H72" s="179"/>
      <c r="I72" s="191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6"/>
      <c r="B73" s="167"/>
      <c r="C73" s="231" t="s">
        <v>142</v>
      </c>
      <c r="D73" s="221"/>
      <c r="E73" s="223">
        <v>11.4975</v>
      </c>
      <c r="F73" s="180"/>
      <c r="G73" s="180"/>
      <c r="H73" s="179"/>
      <c r="I73" s="191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6">
        <v>13</v>
      </c>
      <c r="B74" s="167" t="s">
        <v>700</v>
      </c>
      <c r="C74" s="215" t="s">
        <v>701</v>
      </c>
      <c r="D74" s="170" t="s">
        <v>117</v>
      </c>
      <c r="E74" s="173">
        <v>226.62</v>
      </c>
      <c r="F74" s="181"/>
      <c r="G74" s="180">
        <f>E74*F74</f>
        <v>0</v>
      </c>
      <c r="H74" s="179"/>
      <c r="I74" s="191" t="s">
        <v>245</v>
      </c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>
        <v>20</v>
      </c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86"/>
      <c r="B75" s="167"/>
      <c r="C75" s="230" t="s">
        <v>656</v>
      </c>
      <c r="D75" s="220"/>
      <c r="E75" s="222"/>
      <c r="F75" s="180"/>
      <c r="G75" s="180"/>
      <c r="H75" s="179"/>
      <c r="I75" s="191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6"/>
      <c r="B76" s="167"/>
      <c r="C76" s="230" t="s">
        <v>657</v>
      </c>
      <c r="D76" s="220"/>
      <c r="E76" s="222"/>
      <c r="F76" s="180"/>
      <c r="G76" s="180"/>
      <c r="H76" s="179"/>
      <c r="I76" s="191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86"/>
      <c r="B77" s="167"/>
      <c r="C77" s="230" t="s">
        <v>674</v>
      </c>
      <c r="D77" s="220"/>
      <c r="E77" s="222">
        <v>184.1</v>
      </c>
      <c r="F77" s="180"/>
      <c r="G77" s="180"/>
      <c r="H77" s="179"/>
      <c r="I77" s="191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86"/>
      <c r="B78" s="167"/>
      <c r="C78" s="230" t="s">
        <v>675</v>
      </c>
      <c r="D78" s="220"/>
      <c r="E78" s="222">
        <v>42.52</v>
      </c>
      <c r="F78" s="180"/>
      <c r="G78" s="180"/>
      <c r="H78" s="179"/>
      <c r="I78" s="191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6"/>
      <c r="B79" s="167"/>
      <c r="C79" s="231" t="s">
        <v>142</v>
      </c>
      <c r="D79" s="221"/>
      <c r="E79" s="223">
        <v>226.62</v>
      </c>
      <c r="F79" s="180"/>
      <c r="G79" s="180"/>
      <c r="H79" s="179"/>
      <c r="I79" s="191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6">
        <v>14</v>
      </c>
      <c r="B80" s="167" t="s">
        <v>702</v>
      </c>
      <c r="C80" s="215" t="s">
        <v>703</v>
      </c>
      <c r="D80" s="170" t="s">
        <v>486</v>
      </c>
      <c r="E80" s="173">
        <v>159.5</v>
      </c>
      <c r="F80" s="181"/>
      <c r="G80" s="180">
        <f>E80*F80</f>
        <v>0</v>
      </c>
      <c r="H80" s="179"/>
      <c r="I80" s="191" t="s">
        <v>245</v>
      </c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>
        <v>20</v>
      </c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6"/>
      <c r="B81" s="167"/>
      <c r="C81" s="230" t="s">
        <v>673</v>
      </c>
      <c r="D81" s="220"/>
      <c r="E81" s="222"/>
      <c r="F81" s="180"/>
      <c r="G81" s="180"/>
      <c r="H81" s="179"/>
      <c r="I81" s="191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6"/>
      <c r="B82" s="167"/>
      <c r="C82" s="230" t="s">
        <v>680</v>
      </c>
      <c r="D82" s="220"/>
      <c r="E82" s="222"/>
      <c r="F82" s="180"/>
      <c r="G82" s="180"/>
      <c r="H82" s="179"/>
      <c r="I82" s="191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6"/>
      <c r="B83" s="167"/>
      <c r="C83" s="230" t="s">
        <v>704</v>
      </c>
      <c r="D83" s="220"/>
      <c r="E83" s="222">
        <v>140.5</v>
      </c>
      <c r="F83" s="180"/>
      <c r="G83" s="180"/>
      <c r="H83" s="179"/>
      <c r="I83" s="191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6"/>
      <c r="B84" s="167"/>
      <c r="C84" s="230" t="s">
        <v>705</v>
      </c>
      <c r="D84" s="220"/>
      <c r="E84" s="222">
        <v>19</v>
      </c>
      <c r="F84" s="180"/>
      <c r="G84" s="180"/>
      <c r="H84" s="179"/>
      <c r="I84" s="191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6"/>
      <c r="B85" s="167"/>
      <c r="C85" s="231" t="s">
        <v>142</v>
      </c>
      <c r="D85" s="221"/>
      <c r="E85" s="223">
        <v>159.5</v>
      </c>
      <c r="F85" s="180"/>
      <c r="G85" s="180"/>
      <c r="H85" s="179"/>
      <c r="I85" s="191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86">
        <v>15</v>
      </c>
      <c r="B86" s="167" t="s">
        <v>497</v>
      </c>
      <c r="C86" s="215" t="s">
        <v>706</v>
      </c>
      <c r="D86" s="170" t="s">
        <v>253</v>
      </c>
      <c r="E86" s="173">
        <v>15.103579999999999</v>
      </c>
      <c r="F86" s="181"/>
      <c r="G86" s="180">
        <f>E86*F86</f>
        <v>0</v>
      </c>
      <c r="H86" s="179"/>
      <c r="I86" s="191" t="s">
        <v>245</v>
      </c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>
        <v>20</v>
      </c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outlineLevel="1" x14ac:dyDescent="0.2">
      <c r="A87" s="186"/>
      <c r="B87" s="167"/>
      <c r="C87" s="230" t="s">
        <v>673</v>
      </c>
      <c r="D87" s="220"/>
      <c r="E87" s="222"/>
      <c r="F87" s="180"/>
      <c r="G87" s="180"/>
      <c r="H87" s="179"/>
      <c r="I87" s="191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</row>
    <row r="88" spans="1:60" outlineLevel="1" x14ac:dyDescent="0.2">
      <c r="A88" s="186"/>
      <c r="B88" s="167"/>
      <c r="C88" s="230" t="s">
        <v>691</v>
      </c>
      <c r="D88" s="220"/>
      <c r="E88" s="222"/>
      <c r="F88" s="180"/>
      <c r="G88" s="180"/>
      <c r="H88" s="179"/>
      <c r="I88" s="191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86"/>
      <c r="B89" s="167"/>
      <c r="C89" s="230" t="s">
        <v>707</v>
      </c>
      <c r="D89" s="220"/>
      <c r="E89" s="222">
        <v>2.7004999999999999</v>
      </c>
      <c r="F89" s="180"/>
      <c r="G89" s="180"/>
      <c r="H89" s="179"/>
      <c r="I89" s="191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</row>
    <row r="90" spans="1:60" outlineLevel="1" x14ac:dyDescent="0.2">
      <c r="A90" s="186"/>
      <c r="B90" s="167"/>
      <c r="C90" s="231" t="s">
        <v>142</v>
      </c>
      <c r="D90" s="221"/>
      <c r="E90" s="223">
        <v>2.7004999999999999</v>
      </c>
      <c r="F90" s="180"/>
      <c r="G90" s="180"/>
      <c r="H90" s="179"/>
      <c r="I90" s="191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</row>
    <row r="91" spans="1:60" outlineLevel="1" x14ac:dyDescent="0.2">
      <c r="A91" s="186"/>
      <c r="B91" s="167"/>
      <c r="C91" s="230" t="s">
        <v>708</v>
      </c>
      <c r="D91" s="220"/>
      <c r="E91" s="222"/>
      <c r="F91" s="180"/>
      <c r="G91" s="180"/>
      <c r="H91" s="179"/>
      <c r="I91" s="191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86"/>
      <c r="B92" s="167"/>
      <c r="C92" s="230" t="s">
        <v>680</v>
      </c>
      <c r="D92" s="220"/>
      <c r="E92" s="222"/>
      <c r="F92" s="180"/>
      <c r="G92" s="180"/>
      <c r="H92" s="179"/>
      <c r="I92" s="191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outlineLevel="1" x14ac:dyDescent="0.2">
      <c r="A93" s="186"/>
      <c r="B93" s="167"/>
      <c r="C93" s="230" t="s">
        <v>709</v>
      </c>
      <c r="D93" s="220"/>
      <c r="E93" s="222">
        <v>10.9069</v>
      </c>
      <c r="F93" s="180"/>
      <c r="G93" s="180"/>
      <c r="H93" s="179"/>
      <c r="I93" s="191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86"/>
      <c r="B94" s="167"/>
      <c r="C94" s="230" t="s">
        <v>710</v>
      </c>
      <c r="D94" s="220"/>
      <c r="E94" s="222">
        <v>1.4963</v>
      </c>
      <c r="F94" s="180"/>
      <c r="G94" s="180"/>
      <c r="H94" s="179"/>
      <c r="I94" s="191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86"/>
      <c r="B95" s="167"/>
      <c r="C95" s="231" t="s">
        <v>142</v>
      </c>
      <c r="D95" s="221"/>
      <c r="E95" s="223">
        <v>12.4031</v>
      </c>
      <c r="F95" s="180"/>
      <c r="G95" s="180"/>
      <c r="H95" s="179"/>
      <c r="I95" s="191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</row>
    <row r="96" spans="1:60" outlineLevel="1" x14ac:dyDescent="0.2">
      <c r="A96" s="186"/>
      <c r="B96" s="164" t="s">
        <v>711</v>
      </c>
      <c r="C96" s="216"/>
      <c r="D96" s="187"/>
      <c r="E96" s="188"/>
      <c r="F96" s="189"/>
      <c r="G96" s="182"/>
      <c r="H96" s="179"/>
      <c r="I96" s="191"/>
      <c r="J96" s="158"/>
      <c r="K96" s="158">
        <v>1</v>
      </c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86">
        <v>16</v>
      </c>
      <c r="B97" s="167" t="s">
        <v>712</v>
      </c>
      <c r="C97" s="215" t="s">
        <v>713</v>
      </c>
      <c r="D97" s="170" t="s">
        <v>248</v>
      </c>
      <c r="E97" s="173">
        <v>242.84979000000001</v>
      </c>
      <c r="F97" s="181"/>
      <c r="G97" s="180">
        <f>E97*F97</f>
        <v>0</v>
      </c>
      <c r="H97" s="179" t="s">
        <v>129</v>
      </c>
      <c r="I97" s="191" t="s">
        <v>79</v>
      </c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>
        <v>20</v>
      </c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outlineLevel="1" x14ac:dyDescent="0.2">
      <c r="A98" s="186"/>
      <c r="B98" s="167"/>
      <c r="C98" s="230" t="s">
        <v>560</v>
      </c>
      <c r="D98" s="220"/>
      <c r="E98" s="222"/>
      <c r="F98" s="180"/>
      <c r="G98" s="180"/>
      <c r="H98" s="179"/>
      <c r="I98" s="191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</row>
    <row r="99" spans="1:60" outlineLevel="1" x14ac:dyDescent="0.2">
      <c r="A99" s="186"/>
      <c r="B99" s="167"/>
      <c r="C99" s="230" t="s">
        <v>714</v>
      </c>
      <c r="D99" s="220"/>
      <c r="E99" s="222"/>
      <c r="F99" s="180"/>
      <c r="G99" s="180"/>
      <c r="H99" s="179"/>
      <c r="I99" s="191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</row>
    <row r="100" spans="1:60" ht="13.5" outlineLevel="1" thickBot="1" x14ac:dyDescent="0.25">
      <c r="A100" s="201"/>
      <c r="B100" s="202"/>
      <c r="C100" s="232" t="s">
        <v>715</v>
      </c>
      <c r="D100" s="224"/>
      <c r="E100" s="225">
        <v>242.84979999999999</v>
      </c>
      <c r="F100" s="206"/>
      <c r="G100" s="206"/>
      <c r="H100" s="207"/>
      <c r="I100" s="20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hidden="1" x14ac:dyDescent="0.2">
      <c r="C101" s="233"/>
      <c r="AK101">
        <f>SUM(AK1:AK100)</f>
        <v>0</v>
      </c>
      <c r="AL101">
        <f>SUM(AL1:AL100)</f>
        <v>0</v>
      </c>
      <c r="AN101">
        <v>15</v>
      </c>
      <c r="AO101">
        <v>20</v>
      </c>
    </row>
    <row r="102" spans="1:60" ht="13.5" hidden="1" thickBot="1" x14ac:dyDescent="0.25">
      <c r="A102" s="226"/>
      <c r="B102" s="227" t="s">
        <v>107</v>
      </c>
      <c r="C102" s="234"/>
      <c r="D102" s="228"/>
      <c r="E102" s="228"/>
      <c r="F102" s="228"/>
      <c r="G102" s="229">
        <f>F8+F32</f>
        <v>0</v>
      </c>
      <c r="AN102">
        <f>SUMIF(AM8:AM101,AN101,G8:G101)</f>
        <v>0</v>
      </c>
      <c r="AO102">
        <f>SUMIF(AM8:AM101,AO101,G8:G101)</f>
        <v>0</v>
      </c>
    </row>
  </sheetData>
  <sheetProtection algorithmName="SHA-512" hashValue="qJxKiTR7Mrnrgo+AH5nDjLZ0gd5vy/sC+e50K9By6HdUYom+5TTYXPjuiuDmiF3fL/MfGSg5aOx6ho0DV28Qyg==" saltValue="xdNGf2P4UCknfrDN22nKGQ==" spinCount="100000" sheet="1"/>
  <mergeCells count="25">
    <mergeCell ref="B96:G96"/>
    <mergeCell ref="B51:G51"/>
    <mergeCell ref="B52:G52"/>
    <mergeCell ref="B59:G59"/>
    <mergeCell ref="B60:G60"/>
    <mergeCell ref="B66:G66"/>
    <mergeCell ref="B67:G67"/>
    <mergeCell ref="B26:G26"/>
    <mergeCell ref="B27:G27"/>
    <mergeCell ref="F32:G32"/>
    <mergeCell ref="B33:G33"/>
    <mergeCell ref="B34:G34"/>
    <mergeCell ref="B43:G43"/>
    <mergeCell ref="B9:G9"/>
    <mergeCell ref="B10:G10"/>
    <mergeCell ref="B20:G20"/>
    <mergeCell ref="B21:G21"/>
    <mergeCell ref="B23:G23"/>
    <mergeCell ref="B24:G24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32</vt:i4>
      </vt:variant>
    </vt:vector>
  </HeadingPairs>
  <TitlesOfParts>
    <vt:vector size="52" baseType="lpstr">
      <vt:lpstr>Uchazeč</vt:lpstr>
      <vt:lpstr>Stavba</vt:lpstr>
      <vt:lpstr>VzorObjekt</vt:lpstr>
      <vt:lpstr>VzorPolozky</vt:lpstr>
      <vt:lpstr>Rekapitulace Objekt 00</vt:lpstr>
      <vt:lpstr>00 1 Naklady</vt:lpstr>
      <vt:lpstr>Rekapitulace Objekt 01</vt:lpstr>
      <vt:lpstr>01 1 Pol</vt:lpstr>
      <vt:lpstr>01 2 Pol</vt:lpstr>
      <vt:lpstr>Rekapitulace Objekt 02</vt:lpstr>
      <vt:lpstr>02 1 Pol</vt:lpstr>
      <vt:lpstr>Rekapitulace Objekt 03</vt:lpstr>
      <vt:lpstr>03 1 Pol</vt:lpstr>
      <vt:lpstr>Rekapitulace Objekt 04</vt:lpstr>
      <vt:lpstr>04 1 Pol</vt:lpstr>
      <vt:lpstr>Rekapitulace Objekt 05</vt:lpstr>
      <vt:lpstr>05 1 Pol</vt:lpstr>
      <vt:lpstr>Rekapitulace Objekt 06</vt:lpstr>
      <vt:lpstr>06 1 Pol</vt:lpstr>
      <vt:lpstr>06 2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'00 1 Naklady'!Oblast_tisku</vt:lpstr>
      <vt:lpstr>'01 1 Pol'!Oblast_tisku</vt:lpstr>
      <vt:lpstr>'01 2 Pol'!Oblast_tisku</vt:lpstr>
      <vt:lpstr>'02 1 Pol'!Oblast_tisku</vt:lpstr>
      <vt:lpstr>'03 1 Pol'!Oblast_tisku</vt:lpstr>
      <vt:lpstr>'04 1 Pol'!Oblast_tisku</vt:lpstr>
      <vt:lpstr>'05 1 Pol'!Oblast_tisku</vt:lpstr>
      <vt:lpstr>'06 1 Pol'!Oblast_tisku</vt:lpstr>
      <vt:lpstr>'06 2 Pol'!Oblast_tisku</vt:lpstr>
      <vt:lpstr>'Rekapitulace Objekt 00'!Oblast_tisku</vt:lpstr>
      <vt:lpstr>'Rekapitulace Objekt 01'!Oblast_tisku</vt:lpstr>
      <vt:lpstr>'Rekapitulace Objekt 02'!Oblast_tisku</vt:lpstr>
      <vt:lpstr>'Rekapitulace Objekt 03'!Oblast_tisku</vt:lpstr>
      <vt:lpstr>'Rekapitulace Objekt 04'!Oblast_tisku</vt:lpstr>
      <vt:lpstr>'Rekapitulace Objekt 05'!Oblast_tisku</vt:lpstr>
      <vt:lpstr>'Rekapitulace Objekt 06'!Oblast_tisku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2012-06-29T07:38:16Z</cp:lastPrinted>
  <dcterms:created xsi:type="dcterms:W3CDTF">2009-04-08T07:15:50Z</dcterms:created>
  <dcterms:modified xsi:type="dcterms:W3CDTF">2014-02-17T09:56:17Z</dcterms:modified>
</cp:coreProperties>
</file>