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ižní terasy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1 Pol'!$A$1:$I$21</definedName>
    <definedName name="_xlnm.Print_Area" localSheetId="4">'Rekapitulace Objekt 01'!$A$1:$H$19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P18" i="11"/>
  <c r="O18" i="11"/>
  <c r="H18" i="11"/>
  <c r="H19" i="11" s="1"/>
  <c r="AO21" i="12"/>
  <c r="AN21" i="12"/>
  <c r="G21" i="12"/>
  <c r="AK20" i="12"/>
  <c r="AL20" i="12"/>
  <c r="G9" i="12"/>
  <c r="G10" i="12"/>
  <c r="G11" i="12"/>
  <c r="G12" i="12"/>
  <c r="F8" i="12" s="1"/>
  <c r="G13" i="12"/>
  <c r="G14" i="12"/>
  <c r="G15" i="12"/>
  <c r="G16" i="12"/>
  <c r="G17" i="12"/>
  <c r="G18" i="12"/>
  <c r="G19" i="12"/>
  <c r="D19" i="11"/>
  <c r="B7" i="11"/>
  <c r="B6" i="11"/>
  <c r="C1" i="11"/>
  <c r="B1" i="11"/>
  <c r="J24" i="1"/>
  <c r="D8" i="1" s="1"/>
  <c r="B1" i="9"/>
  <c r="C1" i="9"/>
  <c r="B7" i="9"/>
  <c r="B6" i="9"/>
</calcChain>
</file>

<file path=xl/sharedStrings.xml><?xml version="1.0" encoding="utf-8"?>
<sst xmlns="http://schemas.openxmlformats.org/spreadsheetml/2006/main" count="140" uniqueCount="94">
  <si>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</si>
  <si>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</si>
  <si>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</si>
  <si>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</si>
  <si>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</si>
  <si>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</si>
  <si>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</si>
  <si>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</si>
  <si>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</si>
  <si>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</si>
  <si>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</si>
  <si>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</si>
  <si>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</si>
  <si>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</si>
  <si>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</si>
  <si>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</si>
  <si>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</si>
  <si>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</si>
  <si>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</si>
  <si>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</si>
  <si>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</si>
  <si>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</si>
  <si>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</si>
  <si>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</si>
  <si>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</si>
  <si>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</si>
  <si>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</si>
  <si>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</si>
  <si>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</si>
  <si>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</si>
  <si>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</si>
  <si>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</si>
  <si>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</si>
  <si>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</si>
  <si>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</si>
  <si>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</si>
  <si>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</si>
  <si>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</si>
  <si>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</si>
  <si>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</si>
  <si>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</si>
  <si>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</si>
  <si>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SP 2006/40a</t>
  </si>
  <si>
    <t>Stavební úpravy Jižních teras - 10/2012</t>
  </si>
  <si>
    <t>Plešivec, Český Krumlov</t>
  </si>
  <si>
    <t>Stavební objekt</t>
  </si>
  <si>
    <t>01</t>
  </si>
  <si>
    <t>Neuznatelné náklady - Záhon trvalek</t>
  </si>
  <si>
    <t>Celkem za stavbu</t>
  </si>
  <si>
    <t>Rozsah:</t>
  </si>
  <si>
    <t>Rekapitulace soupisů náležejících k objektu</t>
  </si>
  <si>
    <t>Soupis</t>
  </si>
  <si>
    <t>Cena (Kč)</t>
  </si>
  <si>
    <t>1</t>
  </si>
  <si>
    <t>Záhon trvalek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</si>
  <si>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</si>
  <si>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</si>
  <si>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</si>
  <si>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</si>
  <si>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</si>
  <si>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</si>
  <si>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</si>
  <si>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181</t>
  </si>
  <si>
    <t>Sadové úpravy</t>
  </si>
  <si>
    <t>181301111R00</t>
  </si>
  <si>
    <t>Rozprostření ornice, rovina, tl.do 10 cm,nad 500m2</t>
  </si>
  <si>
    <t>m2</t>
  </si>
  <si>
    <t>Vlastní</t>
  </si>
  <si>
    <t>183101111R00</t>
  </si>
  <si>
    <t>Hloub. jamek bez výměny půdy do 0,01 m3, svah 1:5</t>
  </si>
  <si>
    <t>kus</t>
  </si>
  <si>
    <t>183204111R00</t>
  </si>
  <si>
    <t>Výsadba letniček nebo dvouletek</t>
  </si>
  <si>
    <t>183403113R00</t>
  </si>
  <si>
    <t>Obdělání půdy frézováním v rovině</t>
  </si>
  <si>
    <t>183403153R00</t>
  </si>
  <si>
    <t>Obdělání půdy hrabáním, v rovině</t>
  </si>
  <si>
    <t>184802111R00</t>
  </si>
  <si>
    <t>Chem. odplevelení před založ. postřikem, v rovině</t>
  </si>
  <si>
    <t>185802133R00</t>
  </si>
  <si>
    <t>Hnojení umělým hnojivem na svahu 1:1</t>
  </si>
  <si>
    <t>t</t>
  </si>
  <si>
    <t>998231311R00</t>
  </si>
  <si>
    <t>Přesun hmot pro sadovnické a krajin. úpravy do 5km</t>
  </si>
  <si>
    <t>25234000.A</t>
  </si>
  <si>
    <t>ROUNDUP BIAKTIV herbicid totální bal. po 1 litru</t>
  </si>
  <si>
    <t>l</t>
  </si>
  <si>
    <t>R3</t>
  </si>
  <si>
    <t>Zahradnický substrát včetně manipulace</t>
  </si>
  <si>
    <t>m3</t>
  </si>
  <si>
    <t>R4</t>
  </si>
  <si>
    <t>Trvalky</t>
  </si>
  <si>
    <t>Celkem za objekt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</si>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</sst>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\ _K_č"/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0" xfId="0" applyFill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41" xfId="0" applyNumberFormat="1" applyFon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0" fillId="4" borderId="43" xfId="0" applyFill="1" applyBorder="1" applyAlignment="1">
      <alignment vertical="top"/>
    </xf>
    <xf numFmtId="0" fontId="16" fillId="0" borderId="59" xfId="0" applyFont="1" applyBorder="1" applyAlignment="1">
      <alignment vertical="top"/>
    </xf>
    <xf numFmtId="4" fontId="0" fillId="4" borderId="60" xfId="0" applyNumberFormat="1" applyFill="1" applyBorder="1" applyAlignment="1">
      <alignment vertical="top" shrinkToFit="1"/>
    </xf>
    <xf numFmtId="4" fontId="16" fillId="0" borderId="61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0" fontId="0" fillId="4" borderId="48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2" xfId="0" applyNumberFormat="1" applyBorder="1" applyAlignment="1">
      <alignment vertical="top"/>
    </xf>
    <xf numFmtId="4" fontId="0" fillId="0" borderId="63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6" fillId="0" borderId="65" xfId="0" applyFont="1" applyBorder="1" applyAlignment="1">
      <alignment vertical="top" shrinkToFit="1"/>
    </xf>
    <xf numFmtId="172" fontId="16" fillId="0" borderId="64" xfId="0" applyNumberFormat="1" applyFont="1" applyBorder="1" applyAlignment="1">
      <alignment vertical="top" shrinkToFit="1"/>
    </xf>
    <xf numFmtId="4" fontId="16" fillId="5" borderId="64" xfId="0" applyNumberFormat="1" applyFont="1" applyFill="1" applyBorder="1" applyAlignment="1" applyProtection="1">
      <alignment vertical="top" shrinkToFit="1"/>
      <protection locked="0"/>
    </xf>
    <xf numFmtId="4" fontId="16" fillId="0" borderId="64" xfId="0" applyNumberFormat="1" applyFont="1" applyBorder="1" applyAlignment="1">
      <alignment vertical="top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6" xfId="0" applyNumberFormat="1" applyFont="1" applyBorder="1" applyAlignment="1">
      <alignment vertical="top" shrinkToFit="1"/>
    </xf>
    <xf numFmtId="0" fontId="14" fillId="4" borderId="67" xfId="0" applyFont="1" applyFill="1" applyBorder="1" applyAlignment="1">
      <alignment vertical="top"/>
    </xf>
    <xf numFmtId="49" fontId="14" fillId="4" borderId="68" xfId="0" applyNumberFormat="1" applyFont="1" applyFill="1" applyBorder="1" applyAlignment="1">
      <alignment vertical="top"/>
    </xf>
    <xf numFmtId="0" fontId="14" fillId="4" borderId="68" xfId="0" applyFont="1" applyFill="1" applyBorder="1" applyAlignment="1">
      <alignment vertical="top"/>
    </xf>
    <xf numFmtId="4" fontId="14" fillId="4" borderId="69" xfId="0" applyNumberFormat="1" applyFont="1" applyFill="1" applyBorder="1" applyAlignment="1">
      <alignment vertical="top"/>
    </xf>
    <xf numFmtId="0" fontId="0" fillId="4" borderId="42" xfId="0" applyNumberFormat="1" applyFill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6" fillId="0" borderId="6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68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T24" sqref="T24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qJkYe7L5HyEuj5TaAThkx0jH4u9+WvrXqgPKrj6wNYFbEfPncMywCuLoKfYo78Sm/0LUB1PO/joK5fMzGJcWJg==" saltValue="xqLyDtihZGsqNv6S6rR52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4" t="s">
        <v>44</v>
      </c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5"/>
      <c r="B21" s="106" t="s">
        <v>20</v>
      </c>
      <c r="C21" s="107"/>
      <c r="D21" s="107"/>
      <c r="E21" s="108"/>
      <c r="F21" s="109"/>
      <c r="G21" s="109"/>
      <c r="H21" s="113" t="s">
        <v>21</v>
      </c>
      <c r="I21" s="114" t="s">
        <v>22</v>
      </c>
      <c r="J21" s="115" t="s">
        <v>23</v>
      </c>
    </row>
    <row r="22" spans="1:16" x14ac:dyDescent="0.2">
      <c r="A22" s="110"/>
      <c r="B22" s="110" t="s">
        <v>45</v>
      </c>
      <c r="C22" s="111"/>
      <c r="D22" s="111"/>
      <c r="E22" s="111"/>
      <c r="F22" s="111"/>
      <c r="G22" s="112"/>
      <c r="H22" s="116"/>
      <c r="I22" s="117">
        <v>1</v>
      </c>
      <c r="J22" s="118"/>
    </row>
    <row r="23" spans="1:16" x14ac:dyDescent="0.2">
      <c r="A23" s="110"/>
      <c r="B23" s="110" t="s">
        <v>46</v>
      </c>
      <c r="C23" s="111" t="s">
        <v>47</v>
      </c>
      <c r="D23" s="111"/>
      <c r="E23" s="111"/>
      <c r="F23" s="111"/>
      <c r="G23" s="112"/>
      <c r="H23" s="116"/>
      <c r="I23" s="117">
        <v>1</v>
      </c>
      <c r="J23" s="118">
        <f>'Rekapitulace Objekt 01'!H19</f>
        <v>0</v>
      </c>
      <c r="O23" t="s">
        <v>93</v>
      </c>
      <c r="P23" t="s">
        <v>93</v>
      </c>
    </row>
    <row r="24" spans="1:16" ht="25.5" customHeight="1" x14ac:dyDescent="0.25">
      <c r="A24" s="120"/>
      <c r="B24" s="121" t="s">
        <v>48</v>
      </c>
      <c r="C24" s="122"/>
      <c r="D24" s="122"/>
      <c r="E24" s="122"/>
      <c r="F24" s="123"/>
      <c r="G24" s="124"/>
      <c r="H24" s="125"/>
      <c r="I24" s="126"/>
      <c r="J24" s="119">
        <f>SUM(J22:J23)</f>
        <v>0</v>
      </c>
    </row>
  </sheetData>
  <sheetProtection algorithmName="SHA-512" hashValue="nJ0KHwzjiCxvXa+OLuBvIkEoi1rtOhJg79u0pXU68EJ+WY2cnY+KUYPE9bl6gTTK+zLisZa4D3qSJlWxqGqQsA==" saltValue="cGlkDEWxxfcbYzM76FHyg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SP 2006/40a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9OJcW/2mEQza/khF2+RfAwIxmkOS9n+3k8LuNmzEHkMU6jCYVHLM/5cuMgOFT7Be8j2u8GQeomqtB6CHuBkx+A==" saltValue="jTD//HH+6q4UzndgY3osW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yHVM4LxfCzk5MSdpxA4cMGzInVuuDsi5WXgOH5wrCD7NMOoE8K7rPJdT38msGYB3E29oyEjGt8bb8J0qfjqNHQ==" saltValue="XRUTnZR0JidYCx6nhbjYo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SP 2006/40a</v>
      </c>
      <c r="C1" s="31" t="str">
        <f>Stavba!NazevStavby</f>
        <v>Stavební úpravy Jižních teras - 10/2012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7" t="s">
        <v>46</v>
      </c>
      <c r="C2" s="128" t="s">
        <v>47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93" t="str">
        <f>C2</f>
        <v>Neuznatelné náklady - Záhon trvalek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49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9" t="s">
        <v>50</v>
      </c>
      <c r="B16" s="130"/>
      <c r="C16" s="130"/>
      <c r="D16" s="130"/>
      <c r="E16" s="130"/>
      <c r="F16" s="130"/>
      <c r="G16" s="130"/>
      <c r="H16" s="131"/>
      <c r="I16" s="32"/>
      <c r="J16" s="32"/>
    </row>
    <row r="17" spans="1:16" ht="12.75" customHeight="1" x14ac:dyDescent="0.2">
      <c r="A17" s="137" t="s">
        <v>51</v>
      </c>
      <c r="B17" s="138"/>
      <c r="C17" s="139"/>
      <c r="D17" s="139"/>
      <c r="E17" s="139"/>
      <c r="F17" s="139"/>
      <c r="G17" s="140"/>
      <c r="H17" s="141" t="s">
        <v>52</v>
      </c>
      <c r="I17" s="32"/>
      <c r="J17" s="32"/>
    </row>
    <row r="18" spans="1:16" ht="12.75" customHeight="1" x14ac:dyDescent="0.2">
      <c r="A18" s="135" t="s">
        <v>53</v>
      </c>
      <c r="B18" s="133" t="s">
        <v>54</v>
      </c>
      <c r="C18" s="132"/>
      <c r="D18" s="132"/>
      <c r="E18" s="132"/>
      <c r="F18" s="132"/>
      <c r="G18" s="134"/>
      <c r="H18" s="136">
        <f>'01 1 Pol'!G21</f>
        <v>0</v>
      </c>
      <c r="I18" s="32"/>
      <c r="J18" s="32"/>
      <c r="O18">
        <f>'01 1 Pol'!AN21</f>
        <v>0</v>
      </c>
      <c r="P18">
        <f>'01 1 Pol'!AO21</f>
        <v>0</v>
      </c>
    </row>
    <row r="19" spans="1:16" ht="12.75" customHeight="1" thickBot="1" x14ac:dyDescent="0.25">
      <c r="A19" s="142"/>
      <c r="B19" s="143" t="s">
        <v>55</v>
      </c>
      <c r="C19" s="144"/>
      <c r="D19" s="145" t="str">
        <f>B2</f>
        <v>01</v>
      </c>
      <c r="E19" s="144"/>
      <c r="F19" s="144"/>
      <c r="G19" s="146"/>
      <c r="H19" s="147">
        <f>SUM(H18:H18)</f>
        <v>0</v>
      </c>
      <c r="I19" s="32"/>
      <c r="J19" s="32"/>
    </row>
    <row r="20" spans="1:16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JpqjGBm9YB1WjZ8MYJV8SLfFb8auaMoXhRl3Ngi8wyzP05xhZq1XfgCORwGQOQiriZ+hYHe91a5I7dl2AzVanQ==" saltValue="v2NbhLBRxzy/MYf09w3GTA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56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0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46</v>
      </c>
      <c r="C3" s="161" t="s">
        <v>47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48" t="s">
        <v>33</v>
      </c>
      <c r="B4" s="149" t="s">
        <v>53</v>
      </c>
      <c r="C4" s="162" t="s">
        <v>54</v>
      </c>
      <c r="D4" s="150"/>
      <c r="E4" s="150"/>
      <c r="F4" s="150"/>
      <c r="G4" s="15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2" t="s">
        <v>34</v>
      </c>
      <c r="B6" s="155" t="s">
        <v>35</v>
      </c>
      <c r="C6" s="156" t="s">
        <v>36</v>
      </c>
      <c r="D6" s="153" t="s">
        <v>37</v>
      </c>
      <c r="E6" s="154" t="s">
        <v>38</v>
      </c>
      <c r="F6" s="157" t="s">
        <v>39</v>
      </c>
      <c r="G6" s="180" t="s">
        <v>40</v>
      </c>
      <c r="H6" s="181" t="s">
        <v>57</v>
      </c>
      <c r="I6" s="163" t="s">
        <v>58</v>
      </c>
      <c r="J6" s="54"/>
    </row>
    <row r="7" spans="1:60" x14ac:dyDescent="0.2">
      <c r="A7" s="182"/>
      <c r="B7" s="183" t="s">
        <v>59</v>
      </c>
      <c r="C7" s="184" t="s">
        <v>60</v>
      </c>
      <c r="D7" s="185"/>
      <c r="E7" s="186"/>
      <c r="F7" s="187"/>
      <c r="G7" s="187"/>
      <c r="H7" s="188"/>
      <c r="I7" s="189"/>
      <c r="J7" s="54"/>
    </row>
    <row r="8" spans="1:60" x14ac:dyDescent="0.2">
      <c r="A8" s="176" t="s">
        <v>61</v>
      </c>
      <c r="B8" s="164" t="s">
        <v>62</v>
      </c>
      <c r="C8" s="202" t="s">
        <v>63</v>
      </c>
      <c r="D8" s="166"/>
      <c r="E8" s="168"/>
      <c r="F8" s="170">
        <f>SUM(G9:G19)</f>
        <v>0</v>
      </c>
      <c r="G8" s="171"/>
      <c r="H8" s="172"/>
      <c r="I8" s="178"/>
      <c r="J8" s="54"/>
    </row>
    <row r="9" spans="1:60" outlineLevel="1" x14ac:dyDescent="0.2">
      <c r="A9" s="177">
        <v>1</v>
      </c>
      <c r="B9" s="165" t="s">
        <v>64</v>
      </c>
      <c r="C9" s="203" t="s">
        <v>65</v>
      </c>
      <c r="D9" s="167" t="s">
        <v>66</v>
      </c>
      <c r="E9" s="169">
        <v>44.5</v>
      </c>
      <c r="F9" s="173"/>
      <c r="G9" s="174">
        <f>E9*F9</f>
        <v>0</v>
      </c>
      <c r="H9" s="175"/>
      <c r="I9" s="179" t="s">
        <v>67</v>
      </c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>
        <v>21</v>
      </c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">
      <c r="A10" s="177">
        <v>2</v>
      </c>
      <c r="B10" s="165" t="s">
        <v>68</v>
      </c>
      <c r="C10" s="203" t="s">
        <v>69</v>
      </c>
      <c r="D10" s="167" t="s">
        <v>70</v>
      </c>
      <c r="E10" s="169">
        <v>445</v>
      </c>
      <c r="F10" s="173"/>
      <c r="G10" s="174">
        <f>E10*F10</f>
        <v>0</v>
      </c>
      <c r="H10" s="175"/>
      <c r="I10" s="179" t="s">
        <v>67</v>
      </c>
      <c r="J10" s="158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>
        <v>21</v>
      </c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">
      <c r="A11" s="177">
        <v>3</v>
      </c>
      <c r="B11" s="165" t="s">
        <v>71</v>
      </c>
      <c r="C11" s="203" t="s">
        <v>72</v>
      </c>
      <c r="D11" s="167" t="s">
        <v>70</v>
      </c>
      <c r="E11" s="169">
        <v>445</v>
      </c>
      <c r="F11" s="173"/>
      <c r="G11" s="174">
        <f>E11*F11</f>
        <v>0</v>
      </c>
      <c r="H11" s="175"/>
      <c r="I11" s="179" t="s">
        <v>67</v>
      </c>
      <c r="J11" s="158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>
        <v>21</v>
      </c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">
      <c r="A12" s="177">
        <v>4</v>
      </c>
      <c r="B12" s="165" t="s">
        <v>73</v>
      </c>
      <c r="C12" s="203" t="s">
        <v>74</v>
      </c>
      <c r="D12" s="167" t="s">
        <v>66</v>
      </c>
      <c r="E12" s="169">
        <v>44.5</v>
      </c>
      <c r="F12" s="173"/>
      <c r="G12" s="174">
        <f>E12*F12</f>
        <v>0</v>
      </c>
      <c r="H12" s="175"/>
      <c r="I12" s="179" t="s">
        <v>67</v>
      </c>
      <c r="J12" s="158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>
        <v>21</v>
      </c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">
      <c r="A13" s="177">
        <v>5</v>
      </c>
      <c r="B13" s="165" t="s">
        <v>75</v>
      </c>
      <c r="C13" s="203" t="s">
        <v>76</v>
      </c>
      <c r="D13" s="167" t="s">
        <v>66</v>
      </c>
      <c r="E13" s="169">
        <v>44.5</v>
      </c>
      <c r="F13" s="173"/>
      <c r="G13" s="174">
        <f>E13*F13</f>
        <v>0</v>
      </c>
      <c r="H13" s="175"/>
      <c r="I13" s="179" t="s">
        <v>67</v>
      </c>
      <c r="J13" s="158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>
        <v>21</v>
      </c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">
      <c r="A14" s="177">
        <v>6</v>
      </c>
      <c r="B14" s="165" t="s">
        <v>77</v>
      </c>
      <c r="C14" s="203" t="s">
        <v>78</v>
      </c>
      <c r="D14" s="167" t="s">
        <v>66</v>
      </c>
      <c r="E14" s="169">
        <v>89</v>
      </c>
      <c r="F14" s="173"/>
      <c r="G14" s="174">
        <f>E14*F14</f>
        <v>0</v>
      </c>
      <c r="H14" s="175"/>
      <c r="I14" s="179" t="s">
        <v>67</v>
      </c>
      <c r="J14" s="158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>
        <v>21</v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">
      <c r="A15" s="177">
        <v>7</v>
      </c>
      <c r="B15" s="165" t="s">
        <v>79</v>
      </c>
      <c r="C15" s="203" t="s">
        <v>80</v>
      </c>
      <c r="D15" s="167" t="s">
        <v>81</v>
      </c>
      <c r="E15" s="169">
        <v>8.9999999999999998E-4</v>
      </c>
      <c r="F15" s="173"/>
      <c r="G15" s="174">
        <f>E15*F15</f>
        <v>0</v>
      </c>
      <c r="H15" s="175"/>
      <c r="I15" s="179" t="s">
        <v>67</v>
      </c>
      <c r="J15" s="158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>
        <v>21</v>
      </c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">
      <c r="A16" s="177">
        <v>8</v>
      </c>
      <c r="B16" s="165" t="s">
        <v>82</v>
      </c>
      <c r="C16" s="203" t="s">
        <v>83</v>
      </c>
      <c r="D16" s="167" t="s">
        <v>81</v>
      </c>
      <c r="E16" s="169">
        <v>1.1E-4</v>
      </c>
      <c r="F16" s="173"/>
      <c r="G16" s="174">
        <f>E16*F16</f>
        <v>0</v>
      </c>
      <c r="H16" s="175"/>
      <c r="I16" s="179" t="s">
        <v>67</v>
      </c>
      <c r="J16" s="158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>
        <v>21</v>
      </c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">
      <c r="A17" s="177">
        <v>9</v>
      </c>
      <c r="B17" s="165" t="s">
        <v>84</v>
      </c>
      <c r="C17" s="203" t="s">
        <v>85</v>
      </c>
      <c r="D17" s="167" t="s">
        <v>86</v>
      </c>
      <c r="E17" s="169">
        <v>8.8999999999999996E-2</v>
      </c>
      <c r="F17" s="173"/>
      <c r="G17" s="174">
        <f>E17*F17</f>
        <v>0</v>
      </c>
      <c r="H17" s="175"/>
      <c r="I17" s="179" t="s">
        <v>67</v>
      </c>
      <c r="J17" s="158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>
        <v>21</v>
      </c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">
      <c r="A18" s="177">
        <v>10</v>
      </c>
      <c r="B18" s="165" t="s">
        <v>87</v>
      </c>
      <c r="C18" s="203" t="s">
        <v>88</v>
      </c>
      <c r="D18" s="167" t="s">
        <v>89</v>
      </c>
      <c r="E18" s="169">
        <v>4.45</v>
      </c>
      <c r="F18" s="173"/>
      <c r="G18" s="174">
        <f>E18*F18</f>
        <v>0</v>
      </c>
      <c r="H18" s="175"/>
      <c r="I18" s="179" t="s">
        <v>67</v>
      </c>
      <c r="J18" s="158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>
        <v>21</v>
      </c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ht="13.5" outlineLevel="1" thickBot="1" x14ac:dyDescent="0.25">
      <c r="A19" s="190">
        <v>11</v>
      </c>
      <c r="B19" s="191" t="s">
        <v>90</v>
      </c>
      <c r="C19" s="204" t="s">
        <v>91</v>
      </c>
      <c r="D19" s="192" t="s">
        <v>70</v>
      </c>
      <c r="E19" s="193">
        <v>445</v>
      </c>
      <c r="F19" s="194"/>
      <c r="G19" s="195">
        <f>E19*F19</f>
        <v>0</v>
      </c>
      <c r="H19" s="196"/>
      <c r="I19" s="197" t="s">
        <v>67</v>
      </c>
      <c r="J19" s="158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>
        <v>21</v>
      </c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ht="12.75" hidden="1" customHeight="1" x14ac:dyDescent="0.2">
      <c r="A20" s="54"/>
      <c r="B20" s="61"/>
      <c r="C20" s="205"/>
      <c r="D20" s="54"/>
      <c r="E20" s="54"/>
      <c r="F20" s="54"/>
      <c r="G20" s="54"/>
      <c r="H20" s="54"/>
      <c r="I20" s="54"/>
      <c r="J20" s="54"/>
      <c r="AK20">
        <f>SUM(AK1:AK19)</f>
        <v>0</v>
      </c>
      <c r="AL20">
        <f>SUM(AL1:AL19)</f>
        <v>0</v>
      </c>
      <c r="AN20">
        <v>15</v>
      </c>
      <c r="AO20">
        <v>21</v>
      </c>
    </row>
    <row r="21" spans="1:60" ht="12.75" hidden="1" customHeight="1" x14ac:dyDescent="0.2">
      <c r="A21" s="198"/>
      <c r="B21" s="199" t="s">
        <v>92</v>
      </c>
      <c r="C21" s="206"/>
      <c r="D21" s="200"/>
      <c r="E21" s="200"/>
      <c r="F21" s="200"/>
      <c r="G21" s="201">
        <f>F8</f>
        <v>0</v>
      </c>
      <c r="H21" s="54"/>
      <c r="I21" s="54"/>
      <c r="J21" s="54"/>
      <c r="AN21">
        <f>SUMIF(AM8:AM20,AN20,G8:G20)</f>
        <v>0</v>
      </c>
      <c r="AO21">
        <f>SUMIF(AM8:AM20,AO20,G8:G20)</f>
        <v>0</v>
      </c>
    </row>
    <row r="22" spans="1:60" ht="12.75" customHeight="1" x14ac:dyDescent="0.2">
      <c r="A22" s="54"/>
      <c r="B22" s="61"/>
      <c r="C22" s="62"/>
      <c r="D22" s="54"/>
      <c r="E22" s="54"/>
      <c r="F22" s="54"/>
      <c r="G22" s="54"/>
      <c r="H22" s="54"/>
      <c r="I22" s="54"/>
      <c r="J22" s="54"/>
    </row>
    <row r="23" spans="1:60" ht="12.75" customHeight="1" x14ac:dyDescent="0.2">
      <c r="A23" s="54"/>
      <c r="B23" s="61"/>
      <c r="C23" s="62"/>
      <c r="D23" s="54"/>
      <c r="E23" s="54"/>
      <c r="F23" s="54"/>
      <c r="G23" s="54"/>
      <c r="H23" s="54"/>
      <c r="I23" s="54"/>
      <c r="J23" s="54"/>
    </row>
    <row r="24" spans="1:60" ht="12.75" customHeight="1" x14ac:dyDescent="0.2">
      <c r="A24" s="54"/>
      <c r="B24" s="61"/>
      <c r="C24" s="62"/>
      <c r="D24" s="54"/>
      <c r="E24" s="54"/>
      <c r="F24" s="54"/>
      <c r="G24" s="54"/>
      <c r="H24" s="54"/>
      <c r="I24" s="54"/>
      <c r="J24" s="54"/>
    </row>
    <row r="25" spans="1:60" ht="12.75" customHeight="1" x14ac:dyDescent="0.2">
      <c r="A25" s="54"/>
      <c r="B25" s="61"/>
      <c r="C25" s="62"/>
      <c r="D25" s="54"/>
      <c r="E25" s="54"/>
      <c r="F25" s="54"/>
      <c r="G25" s="54"/>
      <c r="H25" s="54"/>
      <c r="I25" s="54"/>
      <c r="J25" s="54"/>
    </row>
    <row r="26" spans="1:60" ht="12.75" customHeight="1" x14ac:dyDescent="0.2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 x14ac:dyDescent="0.2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 x14ac:dyDescent="0.2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 x14ac:dyDescent="0.2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 x14ac:dyDescent="0.2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 x14ac:dyDescent="0.2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 x14ac:dyDescent="0.2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 x14ac:dyDescent="0.2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JPE5MXTbUXLW+XK2xKgW3kkCad0PF9hxEHjdNhvhRhdM2gFK/vzorx4MwS50CAS/XRnIqo3t2tV5YakntFLwpQ==" saltValue="WI4NUfo2Vba+0EFXElDkvQ==" spinCount="100000" sheet="1"/>
  <mergeCells count="6"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2014-02-17T10:02:12Z</dcterms:modified>
</cp:coreProperties>
</file>