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kapitulace" sheetId="1" r:id="rId1"/>
    <sheet name="SO 101" sheetId="2" r:id="rId2"/>
    <sheet name="SO 102" sheetId="3" r:id="rId3"/>
    <sheet name="SO 300" sheetId="4" r:id="rId4"/>
    <sheet name="SO 301" sheetId="5" r:id="rId5"/>
    <sheet name="SO 301_1" sheetId="6" r:id="rId6"/>
    <sheet name="SO 302" sheetId="7" r:id="rId7"/>
    <sheet name="SO 302_1" sheetId="8" r:id="rId8"/>
    <sheet name="SO 303" sheetId="9" r:id="rId9"/>
    <sheet name="SO 303_1" sheetId="10" r:id="rId10"/>
    <sheet name="SO 304" sheetId="11" r:id="rId11"/>
    <sheet name="SO 304_1" sheetId="12" r:id="rId12"/>
    <sheet name="SO 310" sheetId="13" r:id="rId13"/>
    <sheet name="SO 310.1" sheetId="14" r:id="rId14"/>
    <sheet name="SO 401" sheetId="15" r:id="rId15"/>
    <sheet name="SO 402" sheetId="16" r:id="rId16"/>
  </sheets>
  <definedNames>
    <definedName name="_xlnm.Print_Titles" localSheetId="1">'SO 101'!$1:$9</definedName>
    <definedName name="_xlnm.Print_Titles" localSheetId="2">'SO 102'!$1:$9</definedName>
    <definedName name="_xlnm.Print_Titles" localSheetId="3">'SO 300'!$1:$9</definedName>
    <definedName name="_xlnm.Print_Titles" localSheetId="4">'SO 301'!$1:$9</definedName>
    <definedName name="_xlnm.Print_Titles" localSheetId="5">'SO 301_1'!$1:$9</definedName>
    <definedName name="_xlnm.Print_Titles" localSheetId="6">'SO 302'!$1:$9</definedName>
    <definedName name="_xlnm.Print_Titles" localSheetId="7">'SO 302_1'!$1:$9</definedName>
    <definedName name="_xlnm.Print_Titles" localSheetId="8">'SO 303'!$1:$9</definedName>
    <definedName name="_xlnm.Print_Titles" localSheetId="9">'SO 303_1'!$1:$9</definedName>
    <definedName name="_xlnm.Print_Titles" localSheetId="10">'SO 304'!$1:$9</definedName>
    <definedName name="_xlnm.Print_Titles" localSheetId="11">'SO 304_1'!$1:$9</definedName>
    <definedName name="_xlnm.Print_Titles" localSheetId="12">'SO 310'!$2:$14</definedName>
    <definedName name="_xlnm.Print_Titles" localSheetId="13">'SO 310.1'!$2:$14</definedName>
    <definedName name="_xlnm.Print_Titles" localSheetId="14">'SO 401'!$2:$9</definedName>
    <definedName name="_xlnm.Print_Titles" localSheetId="15">'SO 402'!$2:$9</definedName>
  </definedNames>
  <calcPr fullCalcOnLoad="1"/>
</workbook>
</file>

<file path=xl/sharedStrings.xml><?xml version="1.0" encoding="utf-8"?>
<sst xmlns="http://schemas.openxmlformats.org/spreadsheetml/2006/main" count="3914" uniqueCount="793">
  <si>
    <t>Stavba :</t>
  </si>
  <si>
    <t>19 - 2016 - Rekonstrukce MK a IS ve městě Český Krumlov, Plešivecké nám., ul. Horská</t>
  </si>
  <si>
    <t>číslo a název SO:</t>
  </si>
  <si>
    <t>SO 101 - Rekonstrukce komunikace - Plešivecké náměstí</t>
  </si>
  <si>
    <t>číslo a název rozpočtu:</t>
  </si>
  <si>
    <t>Poř.</t>
  </si>
  <si>
    <t>Kód</t>
  </si>
  <si>
    <t>Varianta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</si>
  <si>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</si>
  <si>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</si>
  <si>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</si>
  <si>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</si>
  <si>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</si>
  <si>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</si>
  <si>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</si>
  <si>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</si>
  <si>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</si>
  <si>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</si>
  <si>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</si>
  <si>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</si>
  <si>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</si>
  <si>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</si>
  <si>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</si>
  <si>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</si>
  <si>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8</t>
  </si>
  <si>
    <t>0</t>
  </si>
  <si>
    <t>Všeobecné konstrukce a práce</t>
  </si>
  <si>
    <t>014102</t>
  </si>
  <si>
    <t/>
  </si>
  <si>
    <t>POPLATKY ZA SKLÁDKU
uložení nevhodných materiálů na skládce</t>
  </si>
  <si>
    <t xml:space="preserve">T         </t>
  </si>
  <si>
    <t>02620</t>
  </si>
  <si>
    <t xml:space="preserve">ZKOUŠENÍ KONSTRUKCÍ A PRACÍ NEZÁVISLOU ZKUŠEBNOU
zkoušky nových konstrukcí dle TKP včetně vyhotovení příslušných zpráv o provedených zkouškách
</t>
  </si>
  <si>
    <t xml:space="preserve">KS        </t>
  </si>
  <si>
    <t>02730</t>
  </si>
  <si>
    <t>02</t>
  </si>
  <si>
    <t>POMOC PRÁCE ZŘÍZ NEBO ZAJIŠŤ OCHRANU INŽENÝRSKÝCH SÍTÍ
ochrana a případná přeložka kabelů IS je součástí výkazu výměr objektu SO 300 - Vedlejší rozpočtové náklady</t>
  </si>
  <si>
    <t xml:space="preserve">M         </t>
  </si>
  <si>
    <t>01</t>
  </si>
  <si>
    <t>POMOC PRÁCE ZŘÍZ NEBO ZAJIŠŤ OCHRANU INŽENÝRSKÝCH SÍTÍ
vytýčení všech stávajících sítí technického vybavení před zahájením stavebních prací</t>
  </si>
  <si>
    <t xml:space="preserve">HOD       </t>
  </si>
  <si>
    <t>02821</t>
  </si>
  <si>
    <t>PRŮZKUMNÉ PRÁCE ARCHEOLOGICKÉ NA POVRCHU
zajištění případných archeologických prací</t>
  </si>
  <si>
    <t xml:space="preserve">KUS       </t>
  </si>
  <si>
    <t>02910</t>
  </si>
  <si>
    <t>OSTATNÍ POŽADAVKY - ZEMĚMĚŘIČSKÁ MĚŘENÍ
vytyčovací práce v průběhu stavby
odhadem 24 hodin</t>
  </si>
  <si>
    <t>02911</t>
  </si>
  <si>
    <t>OSTATNÍ POŽADAVKY - GEODETICKÉ ZAMĚŘENÍ
geodetické zaměření skutečného stavu po dokončení stavby (předání investorovi digitálně i v tištěné podobě)</t>
  </si>
  <si>
    <t>02940</t>
  </si>
  <si>
    <t>OSTATNÍ POŽADAVKY - VYPRACOVÁNÍ DOKUMENTACE
vypracování DSPS v počtu 2 x paré, 1 x CD</t>
  </si>
  <si>
    <t>OSTATNÍ POŽADAVKY - VYPRACOVÁNÍ DOKUMENTACE
položka se souhlasem investora
vypracování kladečského výkresu - kladení dlažby</t>
  </si>
  <si>
    <t>02946</t>
  </si>
  <si>
    <t>OSTAT POŽADAVKY - FOTODOKUMENTACE
provedení pasportizace sousedních budov bezprostředně dotčených stavbou před a po stavbě včetně zdokumentování jejich stavu pro eliminaci případných škod na budovách, oplocení,atd. vlivem stavebních prací</t>
  </si>
  <si>
    <t>02991</t>
  </si>
  <si>
    <t>OSTATNÍ POŽADAVKY - INFORMAČNÍ TABULE</t>
  </si>
  <si>
    <t>03100</t>
  </si>
  <si>
    <t>ZAŘÍZENÍ STAVENIŠTĚ - ZŘÍZENÍ, PROVOZ, DEMONTÁŽ
pro SO 101 a SO 401</t>
  </si>
  <si>
    <t>03350</t>
  </si>
  <si>
    <t>SLUŽBY ZAJIŠŤUJÍCÍ REGUL, PŘEVED A OCHRANU VEŘEJ DOPRAVY
opatření BOZP včetně vypracování plánu BOZP po dobu stavby</t>
  </si>
  <si>
    <t>Zemní práce</t>
  </si>
  <si>
    <t>11010</t>
  </si>
  <si>
    <t>VŠEOBECNÉ VYKLIZENÍ ZASTAVĚNÉHO ÚZEMÍ
vyklizení staveniště před zahájením stavby</t>
  </si>
  <si>
    <t xml:space="preserve">SOUBOR    </t>
  </si>
  <si>
    <t>111204</t>
  </si>
  <si>
    <t>ODSTRANĚNÍ KŘOVIN S ODVOZEM DO 5KM
úprava stávajících křovin a živých plotů</t>
  </si>
  <si>
    <t xml:space="preserve">M2        </t>
  </si>
  <si>
    <t>113135</t>
  </si>
  <si>
    <t>ODSTRANĚNÍ KRYTU ZPEVNĚNÝCH PLOCH S ASFALT POJIVEM, ODVOZ DO 8KM
stávající asfaltové plochy</t>
  </si>
  <si>
    <t xml:space="preserve">M3        </t>
  </si>
  <si>
    <t>113155</t>
  </si>
  <si>
    <t>ODSTRANĚNÍ KRYTU ZPEVNĚNÝCH PLOCH Z BETONU, ODVOZ DO 8KM
stávající betonové plochy - vjezdy, vchody, plochy pod popel. ,atd.</t>
  </si>
  <si>
    <t>113328</t>
  </si>
  <si>
    <t>ODSTRAN PODKL VOZOVEK A CHODNÍKŮ Z KAMENIVA NESTMEL, ODVOZ DO 20KM
stáv. podkladní vrstvy původních zpevněných ploch na úroveň nové pláně</t>
  </si>
  <si>
    <t>11337</t>
  </si>
  <si>
    <t>ODSTRANĚNÍ PODKLADU ZPEVNĚNÝCH PLOCH Z DLAŽEBNÍCH KOSTEK
položka se souhlasem investora
využije se v případě, kdy podklad pod asfaltem jsou kamenné kostky
kostky budou očištěny a mohou být následně použity na odláždění přídlažeb - stav a vhodnost použití kostek posoudí zástupce investora</t>
  </si>
  <si>
    <t>113471</t>
  </si>
  <si>
    <t>ODSTRAN KRYTU ZPEVNĚNÝCH PLOCH Z DLAŽEB KOSTEK VČET PODKL, ODVOZ DO 1KM
u garáží nad i pod trafostanicí
použije se na zpětné odláždění</t>
  </si>
  <si>
    <t>113524</t>
  </si>
  <si>
    <t>ODSTRANĚNÍ CHODNÍKOVÝCH OBRUBNÍKŮ BETONOVÝCH, ODVOZ DO 5KM</t>
  </si>
  <si>
    <t>11352B</t>
  </si>
  <si>
    <t>ODSTRANĚNÍ CHODNÍKOVÝCH OBRUBNÍKŮ BETONOVÝCH - DOPRAVA
odvoz obrub do 8 km</t>
  </si>
  <si>
    <t xml:space="preserve">tkm       </t>
  </si>
  <si>
    <t>113534</t>
  </si>
  <si>
    <t>ODSTRANĚNÍ CHODNÍKOVÝCH KAMENNÝCH OBRUBNÍKŮ, ODVOZ DO 5KM</t>
  </si>
  <si>
    <t>123735</t>
  </si>
  <si>
    <t>ODKOP PRO SPOD STAVBU SILNIC A ŽELEZNIC TŘ. I, ODVOZ DO 8KM
položka se souhlasem investora
využije se v případě potřeby sanace podloží</t>
  </si>
  <si>
    <t>ODKOP PRO SPOD STAVBU SILNIC A ŽELEZNIC TŘ. I, ODVOZ DO 8KM
pro konstrukci v místě zelených ploch a před garážemi</t>
  </si>
  <si>
    <t>132735</t>
  </si>
  <si>
    <t>HLOUBENÍ RÝH ŠÍŘ DO 2M PAŽ I NEPAŽ TŘ. I, ODVOZ DO 8KM</t>
  </si>
  <si>
    <t>HLOUBENÍ RÝH ŠÍŘ DO 2M PAŽ I NEPAŽ TŘ. I, ODVOZ DO 8KM
pro trativod</t>
  </si>
  <si>
    <t>18110</t>
  </si>
  <si>
    <t>ÚPRAVA PLÁNĚ SE ZHUTNĚNÍM V HORNINĚ TŘ. I</t>
  </si>
  <si>
    <t>18214</t>
  </si>
  <si>
    <t>ÚPRAVA POVRCHŮ SROVNÁNÍM ÚZEMÍ V TL DO 0,25M
včetně potřebného materiálu</t>
  </si>
  <si>
    <t>Základy</t>
  </si>
  <si>
    <t>212635</t>
  </si>
  <si>
    <t>TRATIVODY KOMPL Z TRUB Z PLAST HM DN DO 160MM, RÝHA TŘ I</t>
  </si>
  <si>
    <t>21450</t>
  </si>
  <si>
    <t>SANAČNÍ VRSTVY Z KAMENIVA
položka se souhlasem investora
využije se v případě potřeby sanace podloží</t>
  </si>
  <si>
    <t>28997</t>
  </si>
  <si>
    <t>OPLÁŠTĚNÍ (ZPEVNĚNÍ) Z GEOTEXTILIE A GEOMŘÍŽOVIN
položka se souhlasem investora
využije se v případě potřeby sanace podloží</t>
  </si>
  <si>
    <t>Svislé konstrukce</t>
  </si>
  <si>
    <t>327212</t>
  </si>
  <si>
    <t>ZDI OPĚRNÉ, ZÁRUBNÍ, NÁBŘEŽNÍ Z KAMENE NA MC
položka se souhlasem investora
oprava kamenných zdí</t>
  </si>
  <si>
    <t>Komunikace</t>
  </si>
  <si>
    <t>561431</t>
  </si>
  <si>
    <t>KAMENIVO ZPEVNĚNÉ CEMENTEM TŘ. I TL. DO 150MM
SC C 8/10  tl.130 mm</t>
  </si>
  <si>
    <t>56334</t>
  </si>
  <si>
    <t>VOZOVKOVÉ VRSTVY ZE ŠTĚRKODRTI TL. DO 200MM
ŠDa 0-63</t>
  </si>
  <si>
    <t>58211</t>
  </si>
  <si>
    <t>DLÁŽDĚNÉ KRYTY Z VELKÝCH KOSTEK DO LOŽE Z KAMENIVA
včetně lože HDK 4/8 tl. 40 mm
druh a odstín před nákupem odsouhlasí investor
se souhlasem investora mohou být použity kostky z pol.č.11337</t>
  </si>
  <si>
    <t>58221</t>
  </si>
  <si>
    <t>DLÁŽDĚNÉ KRYTY Z DROBNÝCH KOSTEK DO LOŽE Z KAMENIVA
včetně lože HDK 4/8 tl. 40 mm
druh a odstín před nákupem odsouhlasí investor</t>
  </si>
  <si>
    <t>58222</t>
  </si>
  <si>
    <t>DLÁŽDĚNÉ KRYTY Z DROBNÝCH KOSTEK DO LOŽE Z MC
včetně lože z betonu C20/25 XF3
druh a odstín před nákupem odsouhlasí investor</t>
  </si>
  <si>
    <t>587202</t>
  </si>
  <si>
    <t>PŘEDLÁŽDĚNÍ KRYTU Z DROBNÝCH KOSTEK
včetně lože</t>
  </si>
  <si>
    <t xml:space="preserve">Potrubí    </t>
  </si>
  <si>
    <t>87433</t>
  </si>
  <si>
    <t>POTRUBÍ Z TRUB PLASTOVÝCH ODPADNÍCH DN DO 150MM
kompletní provedení přípojek nového liniového odvodnění, UV a gaigrů včetně podsypu, zásypu a napojení na kanalizaci</t>
  </si>
  <si>
    <t>89712</t>
  </si>
  <si>
    <t>VPUSŤ KANALIZAČNÍ ULIČNÍ KOMPLETNÍ Z BETONOVÝCH DÍLCŮ
kompletní provedení nových UV (10-12)</t>
  </si>
  <si>
    <t>897543</t>
  </si>
  <si>
    <t>VPUSŤ ODVOD ŽLABŮ Z POLYMERBETONU SV. ŠÍŘKY DO 200MM
vpustě odvodňovacího liniového žlabu</t>
  </si>
  <si>
    <t>89921</t>
  </si>
  <si>
    <t>VÝŠKOVÁ ÚPRAVA POKLOPŮ
kompletní provedení umístění a opravy stávajících šachet do nivelety nového povrchu
tyto šachty nejsou součástí SO 301 a SO 302</t>
  </si>
  <si>
    <t>89923</t>
  </si>
  <si>
    <t xml:space="preserve">VÝŠKOVÁ ÚPRAVA KRYCÍCH HRNCŮ
je součástí SO 301
</t>
  </si>
  <si>
    <t>9</t>
  </si>
  <si>
    <t>Ostatní konstrukce a práce</t>
  </si>
  <si>
    <t>914121</t>
  </si>
  <si>
    <t>DOPRAVNÍ ZNAČKY ZÁKLADNÍ VELIKOSTI OCELOVÉ FÓLIE TŘ 1 - DODÁVKA A MONTÁŽ
nové DZ</t>
  </si>
  <si>
    <t>914123</t>
  </si>
  <si>
    <t>DOPRAVNÍ ZNAČKY ZÁKLADNÍ VELIKOSTI OCELOVÉ FÓLIE TŘ 1 - DEMONTÁŽ
demontáž stávajícího DZ před zahájením prací</t>
  </si>
  <si>
    <t>914921</t>
  </si>
  <si>
    <t>SLOUPKY A STOJKY DOPRAVNÍCH ZNAČEK Z OCEL TRUBEK DO PATKY - DODÁVKA A MONTÁŽ
pro nové DZ v případě neumístění na sloupech VO</t>
  </si>
  <si>
    <t>914923</t>
  </si>
  <si>
    <t>SLOUPKY A STOJKY DZ Z OCEL TRUBEK DO PATKY DEMONTÁŽ
demontáž stávajícího DZ před zahájením prací</t>
  </si>
  <si>
    <t>917424</t>
  </si>
  <si>
    <t>CHODNÍKOVÉ OBRUBY Z KAMENNÝCH OBRUBNÍKŮ ŠÍŘ 150MM
včetně bet. lože</t>
  </si>
  <si>
    <t>917425</t>
  </si>
  <si>
    <t>CHODNÍKOVÉ OBRUBY Z KAMENNÝCH OBRUBNÍKŮ ŠÍŘ 200MM
včetně lože z betonu</t>
  </si>
  <si>
    <t>919113</t>
  </si>
  <si>
    <t>ŘEZÁNÍ ASFALTOVÉHO KRYTU VOZOVEK TL DO 150MM</t>
  </si>
  <si>
    <t>919133</t>
  </si>
  <si>
    <t>ŘEZÁNÍ BETONOVÝCH KONSTRUKCÍ TL DO 150MM
řezaná spára š.50 mm ve vrstvě SC C</t>
  </si>
  <si>
    <t>93543</t>
  </si>
  <si>
    <t>ŽLABY Z DÍLCŮ Z POLYMERBETONU SVĚTLÉ ŠÍŘKY DO 200MM VČETNĚ MŘÍŽÍ
nové liniové odvodnění</t>
  </si>
  <si>
    <t>966155</t>
  </si>
  <si>
    <t>BOURÁNÍ KONSTRUKCÍ Z PROST BETONU S ODVOZEM DO 8KM</t>
  </si>
  <si>
    <t>96687</t>
  </si>
  <si>
    <t>VYBOURÁNÍ ULIČNÍCH VPUSTÍ KOMPLETNÍCH
stávající vpusti</t>
  </si>
  <si>
    <t>R002</t>
  </si>
  <si>
    <t>VYBOURÁNÍ LINIOVÉHO ODVODNĚNÍ
liniový žlab ve vjezdu a u trafostanice</t>
  </si>
  <si>
    <t>R003</t>
  </si>
  <si>
    <t>ODSTRANĚNÍ STÁVAJÍCÍCH GAIGRŮ</t>
  </si>
  <si>
    <t>R004</t>
  </si>
  <si>
    <t>GAIGRY OKAPOVÝCH SVODŮ
kompletní provedení včetně napojení svodů</t>
  </si>
  <si>
    <t>R005</t>
  </si>
  <si>
    <t>NOPOVÁ FÓLIE</t>
  </si>
  <si>
    <t>C e l k e m</t>
  </si>
  <si>
    <t>VYBOURÁNÍ LINIOVÉHO ODVODNĚNÍ
liniový žlab na KÚ včetně mříží uličních vpustí</t>
  </si>
  <si>
    <t>OPRAVA ZÁBRADLÍ NÁTĚREM</t>
  </si>
  <si>
    <t>R001</t>
  </si>
  <si>
    <t xml:space="preserve">VÝŠKOVÁ ÚPRAVA KRYCÍCH HRNCŮ
je součástí SO 303
</t>
  </si>
  <si>
    <t>VÝŠKOVÁ ÚPRAVA POKLOPŮ
kompletní provedení umístění a opravy stávajících šachet do nivelety nového povrchu</t>
  </si>
  <si>
    <t>ZDI OPĚRNÉ, ZÁRUBNÍ, NÁBŘEŽNÍ Z KAMENE NA MC
kompletní oprava zdi v km 0,080 - 0,140</t>
  </si>
  <si>
    <t>ÚPRAVA POVRCHŮ SROVNÁNÍM ÚZEMÍ V TL DO 0,25M</t>
  </si>
  <si>
    <t>ODSTRAN KRYTU ZPEVNĚNÝCH PLOCH Z DLAŽEB KOSTEK VČET PODKL, ODVOZ DO 1KM
předláždění na KÚ, vchod do st.p.599/1, příp.podél penzionu Merlin
použije se na zpětné odláždění</t>
  </si>
  <si>
    <t>ODSTRANĚNÍ KRYTU ZPEVNĚNÝCH PLOCH Z BETONU, ODVOZ DO 8KM
stávající betonové plochy</t>
  </si>
  <si>
    <t>ZAŘÍZENÍ STAVENIŠTĚ - ZŘÍZENÍ, PROVOZ, DEMONTÁŽ
pro SO 102 a SO 402</t>
  </si>
  <si>
    <t>OSTATNÍ POŽADAVKY - ZEMĚMĚŘIČSKÁ MĚŘENÍ
vytyčovací práce v průběhu stavby
odhadem 20 hodin</t>
  </si>
  <si>
    <t>SO 102 - Rekonstrukce komunikace - Horská ulice</t>
  </si>
  <si>
    <t>Inženýrská činnost - pro SO 300</t>
  </si>
  <si>
    <t>VRN4</t>
  </si>
  <si>
    <t xml:space="preserve">SOUB      </t>
  </si>
  <si>
    <t>Zkoušky a měření - pro SO 300
Zkoušky a měření po dokončení stavby dle požadavku Čevak a.s. dle vyjádření č.j.O16050000360 ze dne 14.10.2016</t>
  </si>
  <si>
    <t>043103000</t>
  </si>
  <si>
    <t>Plán BOZP na staveništi - pro SO 300
Inženýrská činnost posudky plán BOZP na staveništi</t>
  </si>
  <si>
    <t>042503000</t>
  </si>
  <si>
    <t>Zařízení staveniště - pro SO 300</t>
  </si>
  <si>
    <t>VRN3</t>
  </si>
  <si>
    <t>Rozebrání, bourání a odvoz zařízení staveniště - pro SO 300
Zařízení staveniště zrušení zařízení staveniště rozebrání, bourání a odvoz</t>
  </si>
  <si>
    <t>039103000</t>
  </si>
  <si>
    <t>Osvětlení staveniště - pro SO 300
Zařízení staveniště zabezpečení staveniště osvětlení staveniště</t>
  </si>
  <si>
    <t>034703000</t>
  </si>
  <si>
    <t>Oplocení staveniště - pro SO 300
Zařízení staveniště zabezpečení staveniště oplocení staveniště</t>
  </si>
  <si>
    <t>034203000</t>
  </si>
  <si>
    <t>Zařízení staveniště - pro SO 300
Základní rozdělení průvodních činností a nákladů zařízení staveniště</t>
  </si>
  <si>
    <t>030001000</t>
  </si>
  <si>
    <t>Příprava staveniště - pro SO 300</t>
  </si>
  <si>
    <t>VRN2</t>
  </si>
  <si>
    <t>Přeložení sítí - pro SO 300
položka se souhlasem investora
využije se v případě nutnosti úpravy či přeložky ostatních inženýrských sítí, které jsou v kolizy s novou kanalizací a vodovodem</t>
  </si>
  <si>
    <t>022003000</t>
  </si>
  <si>
    <t>Průzkumné, geodetické a projektové práce - pro SO 300</t>
  </si>
  <si>
    <t>VRN1</t>
  </si>
  <si>
    <t>Dokumentace skutečného provedení stavby - pro SO 300
Průzkumné, geodetické a projektové práce projektové práce dokumentace stavby (výkresová a textová) skutečného provedení stavby</t>
  </si>
  <si>
    <t>013254000</t>
  </si>
  <si>
    <t>Geodetické práce po výstavbě - pro SO 300
Průzkumné, geodetické a projektové práce geodetické práce po výstavbě</t>
  </si>
  <si>
    <t>012303000</t>
  </si>
  <si>
    <t>Geodetické práce při provádění stavby - pro SO 300
Průzkumné, geodetické a projektové práce geodetické práce při provádění stavby</t>
  </si>
  <si>
    <t>012203000</t>
  </si>
  <si>
    <t>Geodetické práce před výstavbou - pro SO 300
Průzkumné, geodetické a projektové práce geodetické práce před výstavbou</t>
  </si>
  <si>
    <t>012103000</t>
  </si>
  <si>
    <t>SO 300 - Vedlejší rozpočtové náklady</t>
  </si>
  <si>
    <t>Přesun hmot</t>
  </si>
  <si>
    <t>998</t>
  </si>
  <si>
    <t>Přesun hmot pro trubní vedení z trub z plastických hmot otevřený výkop
Přesun hmot pro trubní vedení hloubené z trub z plastických hmot nebo sklolaminátových pro vodovody nebo kanalizace v otevřeném výkopu dopravní vzdálenost do 15 m</t>
  </si>
  <si>
    <t>998276101</t>
  </si>
  <si>
    <t>Trubní vedení</t>
  </si>
  <si>
    <t>Odstranění a odvoz stáv.potrubí na skládku do 15 km vč.poplatku za uložení
Montáž ocelové chráničky v otevřeném výkopu vnějšího průměru D 159 x 10 mm</t>
  </si>
  <si>
    <t>89991413R</t>
  </si>
  <si>
    <t>Zafoukání stávajícího potrubí bentonitovou směsí Li80
Montáž ocelové chráničky v otevřeném výkopu vnějšího průměru D 159 x 10 mm</t>
  </si>
  <si>
    <t>89991412R</t>
  </si>
  <si>
    <t>Dod.+ Mtž - suchovod
Montáž ocelové chráničky v otevřeném výkopu vnějšího průměru D 159 x 10 mm</t>
  </si>
  <si>
    <t>89991411R</t>
  </si>
  <si>
    <t>Dod+Mtž. - betonový blok 0,75x0,75x0,75m C12/15
Dod+Mtž. - betonový blok 0,75x0,75x0,75m C12/15</t>
  </si>
  <si>
    <t>89988889R</t>
  </si>
  <si>
    <t>Krytí potrubí z plastů výstražnou fólií z PVC
Krytí potrubí z plastů výstražnou fólií z PVC šířky 40 cm</t>
  </si>
  <si>
    <t>899722114</t>
  </si>
  <si>
    <t>Signalizační vodič DN do 150 mm na potrubí PVC
Signalizační vodič na potrubí PVC DN do 150 mm</t>
  </si>
  <si>
    <t>899721111</t>
  </si>
  <si>
    <t>Orientační tabulky na sloupku betonovém nebo ocelovém
Orientační tabulky na vodovodních a kanalizačních řadech na sloupku ocelovém nebo betonovém</t>
  </si>
  <si>
    <t>899713111</t>
  </si>
  <si>
    <t>Osazení poklopů litinových hydrantových
Osazení poklopů litinových hydrantových</t>
  </si>
  <si>
    <t>899401113</t>
  </si>
  <si>
    <t>Osazení poklopů litinových šoupátkových
Osazení poklopů litinových šoupátkových</t>
  </si>
  <si>
    <t>899401112</t>
  </si>
  <si>
    <t>Zabezpečení konců potrubí DN do 300 při tlakových zkouškách vodou
Tlakové zkoušky vodou zabezpečení konců potrubí při tlakových zkouškách DN do 300</t>
  </si>
  <si>
    <t>892372111</t>
  </si>
  <si>
    <t>Proplach a dezinfekce vodovodního potrubí DN od 80 do 125
Proplach a dezinfekce vodovodního potrubí DN od 80 do 125</t>
  </si>
  <si>
    <t>892273122</t>
  </si>
  <si>
    <t>Tlaková zkouška vodou potrubí DN 100 nebo 125
Tlakové zkoušky vodou na potrubí DN 100 nebo 125</t>
  </si>
  <si>
    <t>892271111</t>
  </si>
  <si>
    <t>Revize kamerou
Tlakové zkoušky vodou na potrubí DN do 80</t>
  </si>
  <si>
    <t>89224111R</t>
  </si>
  <si>
    <t>Montáž vodovodních šoupátek otevřený výkop DN 100
Montáž vodovodních armatur na potrubí šoupátek v otevřeném výkopu nebo v šachtách s osazením zemní soupravy (bez poklopů) DN 100</t>
  </si>
  <si>
    <t>891261111</t>
  </si>
  <si>
    <t>Montáž hydrantů podzemních DN 80
Montáž vodovodních armatur na potrubí hydrantů podzemních (bez osazení poklopů) DN 80</t>
  </si>
  <si>
    <t>891247111</t>
  </si>
  <si>
    <t>Montáž vodovodních šoupátek otevřený výkop DN 80
Montáž vodovodních armatur na potrubí šoupátek v otevřeném výkopu nebo v šachtách s osazením zemní soupravy (bez poklopů) DN 80</t>
  </si>
  <si>
    <t>891241111</t>
  </si>
  <si>
    <t>Montáž elektrotvarovek na potrubí z trubek z tlakového PE otevřený výkop
Montáž elektrotvarovek na potrubí z trubek z tlakového PE otevřený výkop vnější průměr 110 mm</t>
  </si>
  <si>
    <t>877251121</t>
  </si>
  <si>
    <t>Montáž tvarovek a armatur s prodlouženou živ.
Montáž tvarovek a armatur s prodlouženou živ.</t>
  </si>
  <si>
    <t>877151121</t>
  </si>
  <si>
    <t>Montáž potrubí z PE100 otevřený výkop svařovaných na tupo D 110 x 6,6 mm
Montáž vodovodního potrubí z plastů v otevřeném výkopu z polyetylenu PE 100 svařovaných na tupo SDR 17/PN10 D 110 x 6,6 mm</t>
  </si>
  <si>
    <t>871251151</t>
  </si>
  <si>
    <t>Montáž potrubí z PE100 otevřený výkop svařovaných na tupo D 90 x 5,4 mm
Montáž vodovodního potrubí z plastů v otevřeném výkopu z polyetylenu PE 100 svařovaných na tupo SDR 17/PN10 D 90 x 5,4 mm</t>
  </si>
  <si>
    <t>871241151</t>
  </si>
  <si>
    <t>Montáž litinových tvarovek
Montáž litinových tvarovek</t>
  </si>
  <si>
    <t>857261131</t>
  </si>
  <si>
    <t>sloupek ocelový
Díly (sestavy) k částem a prefabrikátům kovovým svodidla silniční ocelová - díly svodidlo NH-4-99 tloušťka pásu  4 mm sloupek UE100 pozinkovaný krajní, 1900mm</t>
  </si>
  <si>
    <t>553023R</t>
  </si>
  <si>
    <t>P90° - 80
spojka PE-PE 80</t>
  </si>
  <si>
    <t>552006R</t>
  </si>
  <si>
    <t>PP 80
PP 80</t>
  </si>
  <si>
    <t>552005R</t>
  </si>
  <si>
    <t>RP 100/80
T 100/80</t>
  </si>
  <si>
    <t>552004R</t>
  </si>
  <si>
    <t>T 100/100
spojka PE-PE 80</t>
  </si>
  <si>
    <t>552003R</t>
  </si>
  <si>
    <t>T 100/80
PP 80</t>
  </si>
  <si>
    <t>552002R</t>
  </si>
  <si>
    <t>T 80/80
T 100/80</t>
  </si>
  <si>
    <t>552001R</t>
  </si>
  <si>
    <t>poklop litinový typ 522-hydrantový   DN 80
Díly (sestavy) k armaturám průmyslovým poklopy litinové, GGG-400 typ 522 - hydrantový  DN 80</t>
  </si>
  <si>
    <t>422914520</t>
  </si>
  <si>
    <t>poklop litinový typ 504-šoupátkový
Díly (sestavy) k armaturám průmyslovým poklopy litinové, GGG-400 typ 504 - šoupátkový</t>
  </si>
  <si>
    <t>422913520</t>
  </si>
  <si>
    <t>hydrant podzemní  DN80 L=1500mm
Armatury speciální ostatní do PN 40 hydranty podzemní DN 80, PN 16, tvárná litina, HVĚZDA podzemní hydrant dvojitý uzávěr s koulí 12.1.1 výška krytí 1000 mm</t>
  </si>
  <si>
    <t>42221R</t>
  </si>
  <si>
    <t>měkcetěsnící šoupě DN100 PN10
Šoupátka do PN 40 šoupátka z šedé litiny do PN 16 EKO-Plus typ 005, PN 10, s volným koncem vřetene, EKO šoupátko měkkotěsnící uzavírací víkové, materiál GG-25, SD řada 1 ČSN 13 3045, zpětný uzávěr, příruby typu 21 tvaru B, těžká protikorozní ochrana, pro pitnou a neagresivní užitkovou vodu do 50°C DN 100 x 230 mm</t>
  </si>
  <si>
    <t>422022R</t>
  </si>
  <si>
    <t>měkcetěsnící šoupě DN80 PN10
Šoupátka do PN 40 šoupátka z šedé litiny do PN 16 EKO-Plus typ 005, PN 10, s volným koncem vřetene, EKO šoupátko měkkotěsnící uzavírací víkové, materiál GG-25, SD řada 1 ČSN 13 3045, zpětný uzávěr, příruby typu 21 tvaru B, těžká protikorozní ochrana, pro pitnou a neagresivní užitkovou vodu do 50°C DN  80 x 210 mm</t>
  </si>
  <si>
    <t>422020R</t>
  </si>
  <si>
    <t>Koextrudované potrubí třívrstvé PE100 RC s 10% signalizační vrstvou, 110x6,6 PN10 -viz.spec.materiálu
Trubky z polyetylénu vodovodní potrubí PE PE100 potrubí - pro rozvody vody dvouvrstvé potrubí PE 100 s 10% signalizační vrstvou (od d32 do d450) SDR 17, délka 12 m 110x6,6</t>
  </si>
  <si>
    <t>28613621R</t>
  </si>
  <si>
    <t>Koextrudované potrubí třívrstvé PE100 RC s 10% signalizační vrstvou, 90x5,4 PN10 -viz.spec.materiálu
Trubky z polyetylénu vodovodní potrubí PE PE100 potrubí - pro rozvody vody dvouvrstvé potrubí PE 100 s 10% signalizační vrstvou (od d32 do d450) SDR 17, délka 12 m 90x5,4</t>
  </si>
  <si>
    <t>286136200R</t>
  </si>
  <si>
    <t>PE - Li 80
nákružek lemový LN 80 s točivou přírubou</t>
  </si>
  <si>
    <t>286025R</t>
  </si>
  <si>
    <t>PE - PE 100
nákružek tlakový lemový LN 100 s točivou přírubou</t>
  </si>
  <si>
    <t>286024R</t>
  </si>
  <si>
    <t>PE 90 - K15°
nákružek lemový LN 80 s točivou přírubou</t>
  </si>
  <si>
    <t>286019R</t>
  </si>
  <si>
    <t>PE 90 - K30°
nákružek tlakový lemový LN 100 s točivou přírubou</t>
  </si>
  <si>
    <t>286018R</t>
  </si>
  <si>
    <t>PE 110 - K30°
nákružek lemový LN 80 s točivou přírubou</t>
  </si>
  <si>
    <t>286017R</t>
  </si>
  <si>
    <t>PE 110 - K90°
nákružek tlakový lemový LN 100 s točivou přírubou</t>
  </si>
  <si>
    <t>286016R</t>
  </si>
  <si>
    <t>LN 80
nákružek lemový LN 80 s točivou přírubou</t>
  </si>
  <si>
    <t>286015R</t>
  </si>
  <si>
    <t>LN 100
nákružek tlakový lemový LN 100 s točivou přírubou</t>
  </si>
  <si>
    <t>286014R</t>
  </si>
  <si>
    <t>zemní souprava teleskopická DN 100
zemní souprava teleskopická DN 100</t>
  </si>
  <si>
    <t>286013R</t>
  </si>
  <si>
    <t>univerzální podkladová deska pro ul.poklopy
univerzální podkladová deska pro ul.poklopy</t>
  </si>
  <si>
    <t>286012R</t>
  </si>
  <si>
    <t>zemní souprava teleskopická DN 80
zemní souprava teleskopická DN 80</t>
  </si>
  <si>
    <t>286010R</t>
  </si>
  <si>
    <t>podkladová deska pro hydr.poklop
podkladová deska pro hydr.poklop</t>
  </si>
  <si>
    <t>286009R</t>
  </si>
  <si>
    <t>TP - 80 dl.0,2m
nákružek lemový LN 80 s točivou přírubou</t>
  </si>
  <si>
    <t>286008R</t>
  </si>
  <si>
    <t>P30° - 80
nákružek tlakový lemový LN 100 s točivou přírubou</t>
  </si>
  <si>
    <t>286007R</t>
  </si>
  <si>
    <t>Vodorovné konstrukce</t>
  </si>
  <si>
    <t>Lože pod potrubí otevřený výkop ze štěrkopísku
Lože pod potrubí, stoky a drobné objekty v otevřeném výkopu z písku a štěrkopísku do 63 mm</t>
  </si>
  <si>
    <t>451573111</t>
  </si>
  <si>
    <t>Zakládání</t>
  </si>
  <si>
    <t>Trativod z drenážních trubek plastových flexibilních D do 100 mm včetně lože otevřený výkop
Trativody z drenážních trubek se zřízením štěrkopískového lože pod trubky a s jejich obsypem v průměrném celkovém množství do 0,15 m3/m v otevřeném výkopu z trubek plastových flexibilních D přes 65 do 100 mm</t>
  </si>
  <si>
    <t>212752212</t>
  </si>
  <si>
    <t>štěrkopísek
Kamenivo přírodní těžené pro stavební účely  PTK  (drobné, hrubé, štěrkopísky) kamenivo mimo normu štěrkopísek netříděný (stabilizační zemina)</t>
  </si>
  <si>
    <t>583312010</t>
  </si>
  <si>
    <t>Úprava pláně v hornině tř. 1 až 4 se zhutněním
Úprava pláně vyrovnáním výškových rozdílů v hornině tř. 1 až 4 se zhutněním</t>
  </si>
  <si>
    <t>181951102</t>
  </si>
  <si>
    <t>Příplatek k obsypání potrubí za ruční prohození sypaniny, uložené do 3 m
Obsypání potrubí ručně sypaninou z vhodných hornin tř. 1 až 4 nebo materiálem připraveným podél výkopu ve vzdálenosti do 3 m od jeho kraje, pro jakoukoliv hloubku výkopu a míru zhutnění Příplatek k ceně za prohození sypaniny</t>
  </si>
  <si>
    <t>175111109</t>
  </si>
  <si>
    <t>Obsypání potrubí ručně sypaninou bez prohození, uloženou do 3 m
Obsypání potrubí ručně sypaninou z vhodných hornin tř. 1 až 4 nebo materiálem připraveným podél výkopu ve vzdálenosti do 3 m od jeho kraje, pro jakoukoliv hloubku výkopu a míru zhutnění bez prohození sypaniny</t>
  </si>
  <si>
    <t>175111101</t>
  </si>
  <si>
    <t>Zásyp jam, šachet rýh nebo kolem objektů sypaninou se zhutněním
Zásyp sypaninou z jakékoliv horniny s uložením výkopku ve vrstvách se zhutněním jam, šachet, rýh nebo kolem objektů v těchto vykopávkách</t>
  </si>
  <si>
    <t>174101101</t>
  </si>
  <si>
    <t>Poplatek za uložení odpadu ze sypaniny na skládce (skládkovné)
Uložení sypaniny poplatek za uložení sypaniny na skládce (skládkovné)</t>
  </si>
  <si>
    <t>171201211</t>
  </si>
  <si>
    <t>Uložení sypaniny na skládky
Uložení sypaniny na skládky</t>
  </si>
  <si>
    <t>171201201</t>
  </si>
  <si>
    <t>Nakládání výkopku z hornin tř. 1 až 5 přes 100 m3
Nakládání, skládání a překládání neulehlého výkopku nebo sypaniny nakládání, množství přes 100 m3, z hornin tř. 1 až 4</t>
  </si>
  <si>
    <t>167101102</t>
  </si>
  <si>
    <t>Příplatek k vodorovnému přemístění výkopku/sypaniny z horniny tř. 1 až 4 ZKD 1000 m přes 10000 m
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</si>
  <si>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162701109</t>
  </si>
  <si>
    <t>Vodorovné přemístění do 10000 m výkopku/sypaniny z horniny tř. 1 až 4
Vodorovné přemístění výkopku nebo sypaniny po suchu na obvyklém dopravním prostředku, bez naložení výkopku, avšak se složením bez rozhrnutí z horniny tř. 1 až 4 na vzdálenost přes 9 000 do 10 000 m</t>
  </si>
  <si>
    <t>162701105</t>
  </si>
  <si>
    <t>Vodorovné přemístění do 5000 m výkopku/sypaniny z horniny tř. 1 až 4
Vodorovné přemístění výkopku nebo sypaniny po suchu na obvyklém dopravním prostředku, bez naložení výkopku, avšak se složením bez rozhrnutí z horniny tř. 1 až 4 na vzdálenost přes 4 000 do 5 000 m</t>
  </si>
  <si>
    <t>162601102</t>
  </si>
  <si>
    <t>Svislé přemístění výkopku z horniny tř. 1 až 4 hl výkopu do 2,5 m
Svislé přemístění výkopku bez naložení do dopravní nádoby avšak s vyprázdněním dopravní nádoby na hromadu nebo do dopravního prostředku z horniny tř. 1 až 4, při hloubce výkopu přes 1 do 2,5 m</t>
  </si>
  <si>
    <t>161101101</t>
  </si>
  <si>
    <t>Odstranění příložného pažení a rozepření stěn rýh hl do 2 m
Odstranění pažení a rozepření stěn rýh pro podzemní vedení s uložením materiálu na vzdálenost do 3 m od kraje výkopu příložné, hloubky do 2 m</t>
  </si>
  <si>
    <t>151101111</t>
  </si>
  <si>
    <t>Zřízení příložného pažení a rozepření stěn rýh hl do 2 m
Zřízení pažení a rozepření stěn rýh pro podzemní vedení pro všechny šířky rýhy příložné pro jakoukoliv mezerovitost, hloubky do 2 m</t>
  </si>
  <si>
    <t>151101101</t>
  </si>
  <si>
    <t>Hloubení rýh š do 2000 mm v hornině tř. 5
Hloubení zapažených i nezapažených rýh šířky přes 600 do 2 000 mm s urovnáním dna do předepsaného profilu a spádu s použitím trhavin v hornině tř. 5 pro jakékoliv množství</t>
  </si>
  <si>
    <t>132401201</t>
  </si>
  <si>
    <t>Příplatek za lepivost k hloubení rýh š do 2000 mm v hornině tř. 4
Hloubení zapažených i nezapažených rýh šířky přes 600 do 2 000 mm s urovnáním dna do předepsaného profilu a spádu v hornině tř. 4 Příplatek k cenám za lepivost horniny tř. 4</t>
  </si>
  <si>
    <t>132301209</t>
  </si>
  <si>
    <t>Hloubení rýh š do 2000 mm v hornině tř. 4 objemu do 1000 m3
Hloubení zapažených i nezapažených rýh šířky přes 600 do 2 000 mm s urovnáním dna do předepsaného profilu a spádu v hornině tř. 4 přes 100 do 1 000 m3</t>
  </si>
  <si>
    <t>132301202</t>
  </si>
  <si>
    <t>Příplatek za lepivost k hloubení rýh š do 2000 mm v hornině tř. 3
Hloubení zapažených i nezapažených rýh šířky přes 600 do 2 000 mm s urovnáním dna do předepsaného profilu a spádu v hornině tř. 3 Příplatek k cenám za lepivost horniny tř. 3</t>
  </si>
  <si>
    <t>132201209</t>
  </si>
  <si>
    <t>Hloubení rýh š do 2000 mm v hornině tř. 3 objemu do 1000 m3
Hloubení zapažených i nezapažených rýh šířky přes 600 do 2 000 mm s urovnáním dna do předepsaného profilu a spádu v hornině tř. 3 přes 100 do 1 000 m3</t>
  </si>
  <si>
    <t>132201202</t>
  </si>
  <si>
    <t>Příplatek za ztížení vykopávky v blízkosti podzemního vedení - ruční výkop
Příplatek k cenám hloubených vykopávek za ztížení vykopávky v blízkosti podzemního vedení nebo výbušnin pro jakoukoliv třídu horniny</t>
  </si>
  <si>
    <t>130001101</t>
  </si>
  <si>
    <t>Dočasné zajištění podzemních sítí a křížení s kabely
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6 kabelů</t>
  </si>
  <si>
    <t>11900142R</t>
  </si>
  <si>
    <t xml:space="preserve">DEN       </t>
  </si>
  <si>
    <t>Pohotovost čerpací soupravy pro dopravní výšku do 10 m přítok do 500 l/min
Pohotovost záložní čerpací soupravy pro dopravní výšku do 10 m s uvažovaným průměrným přítokem do 500 l/min</t>
  </si>
  <si>
    <t>115101301</t>
  </si>
  <si>
    <t>Čerpání vody na dopravní výšku do 10 m průměrný přítok do 500 l/min
Čerpání vody na dopravní výšku do 10 m s uvažovaným průměrným přítokem do 500 l/min</t>
  </si>
  <si>
    <t>115101201</t>
  </si>
  <si>
    <t>SO 301 - Rekonstrukce vodovodního řadu</t>
  </si>
  <si>
    <t>SO 301 - Vodovod - Plešivecké náměstí</t>
  </si>
  <si>
    <t>Přesun sutě</t>
  </si>
  <si>
    <t>997</t>
  </si>
  <si>
    <t>Poplatek za uložení odpadu z kameniva na skládce (skládkovné)
Poplatek za uložení stavebního odpadu na skládce (skládkovné) z kameniva</t>
  </si>
  <si>
    <t>997221855</t>
  </si>
  <si>
    <t>Poplatek za uložení odpadu z asfaltových povrchů na skládce (skládkovné)
Poplatek za uložení stavebního odpadu na skládce (skládkovné) z asfaltových povrchů</t>
  </si>
  <si>
    <t>997221845</t>
  </si>
  <si>
    <t>Příplatek ZKD 1 km u vodorovné dopravy vybouraných hmot
Vodorovná doprava vybouraných hmot bez naložení, ale se složením a s hrubým urovnáním na vzdálenost Příplatek k ceně za každý další i započatý 1 km přes 1 km</t>
  </si>
  <si>
    <t>997221579</t>
  </si>
  <si>
    <t>Vodorovná doprava vybouraných hmot do 1 km
Vodorovná doprava vybouraných hmot bez naložení, ale se složením a s hrubým urovnáním na vzdálenost do 1 km</t>
  </si>
  <si>
    <t>997221571</t>
  </si>
  <si>
    <t>Ostatní konstrukce a práce, bourání</t>
  </si>
  <si>
    <t>Čištění vozovek metením ručně podkladu nebo krytu betonového nebo živičného
Čištění vozovek metením bláta, prachu nebo hlinitého nánosu s odklizením na hromady na vzdálenost do 20 m nebo naložením na dopravní prostředek ručně povrchu podkladu nebo krytu betonového nebo živičného</t>
  </si>
  <si>
    <t>938909331</t>
  </si>
  <si>
    <t>Čištění vozovek splachováním vodou
Čištění vozovek splachováním vodou povrchu podkladu nebo krytu živičného, betonového nebo dlážděného</t>
  </si>
  <si>
    <t>938908411</t>
  </si>
  <si>
    <t>Řezání stávajícího živičného krytu hl do 100 mm
Řezání stávajícího živičného krytu nebo podkladu hloubky přes 50 do 100 mm</t>
  </si>
  <si>
    <t>919735112</t>
  </si>
  <si>
    <t>Zkoušky vodotěsnosti potrubí DN300 vč.zabezpečení konců potrubí
Krytí potrubí z plastů výstražnou fólií z PVC šířky 40 cm</t>
  </si>
  <si>
    <t>89972212R</t>
  </si>
  <si>
    <t>revize kamerou
Krytí potrubí z plastů výstražnou fólií z PVC šířky 40 cm</t>
  </si>
  <si>
    <t>89972211R</t>
  </si>
  <si>
    <t>Stupadla do šachet ocelová s PE povlakem vidlicová
Stupadla do šachet a drobných objektů ocelová s PE povlakem vidlicová pro přímé zabudování do hmoždinek</t>
  </si>
  <si>
    <t>899501221</t>
  </si>
  <si>
    <t>Osazení poklopů litinových nebo ocelových včetně rámů hmotnosti nad 150 kg
Osazení poklopů litinových a ocelových včetně rámů hmotnosti jednotlivě přes 150 kg</t>
  </si>
  <si>
    <t>899104111</t>
  </si>
  <si>
    <t>Zřízení šachet kanalizačních z betonových dílců na potrubí DN nad 200 do 300 dno beton tř. C 25/30
Zřízení šachet kanalizačních z betonových dílců výšky vstupu do 1,50 m s obložením dna betonem tř. C 25/30, na potrubí DN přes 200 do 300</t>
  </si>
  <si>
    <t>894411121</t>
  </si>
  <si>
    <t>Montáž odboček na potrubí z PP trub hladkých plnostěnných DN 300
Montáž tvarovek na kanalizačním plastovém potrubí z polypropylenu PP hladkého plnostěnného odboček DN 300</t>
  </si>
  <si>
    <t>877370320</t>
  </si>
  <si>
    <t>Kanalizační potrubí z tvrdého PVC-systém KG tuhost třídy SN8 DN300
Kanalizační potrubí z tvrdého PVC systém KG v otevřeném výkopu ve sklonu do 20 %, tuhost třídy SN 8 DN 300</t>
  </si>
  <si>
    <t>871375221</t>
  </si>
  <si>
    <t>Montáž kanalizačního potrubí korugovaného SN 10 z polypropylenu DN 300
Montáž kanalizačního potrubí z plastů z polypropylenu PP korugovaného SN 10 DN 300</t>
  </si>
  <si>
    <t>871370410</t>
  </si>
  <si>
    <t>těsnění elastomerové pro spojení šachetních dílů EMT DN 1000
Prefabrikáty pro vstupní šachty a drenážní šachtice (betonové a železobetonové) šachty pro odpadní kanály a potrubí uložená v zemi těsnění elastomerové pro spojení šachetních dílů EMT DN 1000</t>
  </si>
  <si>
    <t>592243480</t>
  </si>
  <si>
    <t>dno betonové šachty kanalizační přímé TBZ-Q.1 100/60 V max. 40
Prefabrikáty pro vstupní šachty a drenážní šachtice (betonové a železobetonové) šachty pro odpadní kanály a potrubí uložená v zemi dno šachty kanalizační přímé V - průměr odtoku TBZ-Q.1  100/60 V max.40    100 / 60 x 40</t>
  </si>
  <si>
    <t>592243370</t>
  </si>
  <si>
    <t>prstenec šachetní betonový vyrovnávací TBW-Q.1 63/12
Prefabrikáty pro vstupní šachty a drenážní šachtice (betonové a železobetonové) šachty pro odpadní kanály a potrubí uložená v zemi vyrovnávací prstence TBW-Q.1 63/10  62,5 x 12 x 10</t>
  </si>
  <si>
    <t>59224323R</t>
  </si>
  <si>
    <t>prstenec šachetní betonový vyrovnávací TBW-Q.1 63/10
Prefabrikáty pro vstupní šachty a drenážní šachtice (betonové a železobetonové) šachty pro odpadní kanály a potrubí uložená v zemi vyrovnávací prstence TBW-Q.1 63/10  62,5 x 12 x 10</t>
  </si>
  <si>
    <t>592243230</t>
  </si>
  <si>
    <t>prstenec šachetní betonový vyrovnávací TBW-Q.1 63/8
Prefabrikáty pro vstupní šachty a drenážní šachtice (betonové a železobetonové) šachty pro odpadní kanály a potrubí uložená v zemi vyrovnávací prstence TBW-Q.1 63/8    62,5 x 12 x 8</t>
  </si>
  <si>
    <t>592243210</t>
  </si>
  <si>
    <t>prstenec šachetní betonový vyrovnávací TBW-Q.1 63/4
Prefabrikáty pro vstupní šachty a drenážní šachtice (betonové a železobetonové) šachty pro odpadní kanály a potrubí uložená v zemi vyrovnávací prstence TBW-Q.1 63/6    62,5 x 12 x 6</t>
  </si>
  <si>
    <t>59224320R</t>
  </si>
  <si>
    <t>prstenec šachetní betonový vyrovnávací TBW-Q.1 63/6
Prefabrikáty pro vstupní šachty a drenážní šachtice (betonové a železobetonové) šachty pro odpadní kanály a potrubí uložená v zemi vyrovnávací prstence TBW-Q.1 63/6    62,5 x 12 x 6</t>
  </si>
  <si>
    <t>592243200</t>
  </si>
  <si>
    <t>deska betonová zákrytová TZK-Q.1 100-63/17
Prefabrikáty pro vstupní šachty a drenážní šachtice (betonové a železobetonové) šachty pro odpadní kanály a potrubí uložená v zemi deska zákrytová TZK-Q.1 100-63/17 100/62,5 x 16,5</t>
  </si>
  <si>
    <t>592243150</t>
  </si>
  <si>
    <t>konus šachetní betonový TBR-Q.1 100-63/58
Prefabrikáty pro vstupní šachty a drenážní šachtice (betonové a železobetonové) šachty pro odpadní kanály a potrubí uložená v zemi konus šachetní (síla stěny 12 cm) KPS - kapsové plastové stupadlo TBR-Q.1 100-63/58/12 KPS     100 x 62,5 x 58</t>
  </si>
  <si>
    <t>592243120</t>
  </si>
  <si>
    <t>skruž betonová šachetní TBS-Q.1 100/25
Prefabrikáty pro vstupní šachty a drenážní šachtice (betonové a železobetonové) šachty pro odpadní kanály a potrubí uložená v zemi skruže šachetní TBS-Q.1 100/25    D 100 x  25 x 12</t>
  </si>
  <si>
    <t>592243050</t>
  </si>
  <si>
    <t>poklop litinový s rámem D400 bez odvětrání
Revizní šachty a dvorní vpusti systém Wavin - kanalizační šachty revizní šachty "TEGRA" DN 600 poklop litinový TEGRA 600 D400</t>
  </si>
  <si>
    <t>28661935R</t>
  </si>
  <si>
    <t>odbočka PP DN 300/DN200
Trubky z polypropylénu a kombinované potrubí kanalizační podzemní systém PP MASTER odbočky PP Master 45° DN 300/DN200</t>
  </si>
  <si>
    <t>286172150</t>
  </si>
  <si>
    <t>odbočka PP DN 300/DN150
Trubky z polypropylénu a kombinované potrubí kanalizační podzemní systém PP MASTER odbočky PP Master 45° DN 300/DN150</t>
  </si>
  <si>
    <t>286172140</t>
  </si>
  <si>
    <t>trubka kanalizační žebrovaná (plné žebro) PP SN10  DN 300 mm/ 5 m
Trubky z polypropylénu a kombinované systém Wavin kanalizační potrubí ULTRA-RIB 2 PP SN 10 UR2 300 mm/ 5 m</t>
  </si>
  <si>
    <t>286152220</t>
  </si>
  <si>
    <t>Komunikace pozemní</t>
  </si>
  <si>
    <t>Asfaltový beton vrstva obrusná ACO 11 (ABS) tř. I tl 40 mm š do 3 m z nemodifikovaného asfaltu
Asfaltový beton vrstva obrusná ACO 11 (ABS) s rozprostřením a se zhutněním z nemodifikovaného asfaltu v pruhu šířky do 3 m tř. I, po zhutnění tl. 40 mm</t>
  </si>
  <si>
    <t>577134111</t>
  </si>
  <si>
    <t>Postřik živičný spojovací z asfaltu v množství do 0,70 kg/m2
Postřik živičný spojovací bez posypu kamenivem z asfaltu silničního, v množství od 0,50 do 0,70 kg/m2</t>
  </si>
  <si>
    <t>573211111</t>
  </si>
  <si>
    <t>Postřik živičný infiltrační s posypem z asfaltu množství 1 kg/m2
Postřik živičný infiltrační z asfaltu silničního s posypem kamenivem, v množství 1,00 kg/m2</t>
  </si>
  <si>
    <t>573111112</t>
  </si>
  <si>
    <t>Asfaltový beton vrstva podkladní ACP 16 (obalované kamenivo OKS) tl 50 mm š do 3 m
Asfaltový beton vrstva podkladní ACP 16 (obalované kamenivo střednězrnné - OKS) s rozprostřením a zhutněním v pruhu šířky do 3 m, po zhutnění tl. 50 mm</t>
  </si>
  <si>
    <t>565135111</t>
  </si>
  <si>
    <t>Podklad ze štěrkodrtě ŠD tl 200 mm
Podklad ze štěrkodrti ŠD s rozprostřením a zhutněním, po zhutnění tl. 200 mm</t>
  </si>
  <si>
    <t>564861111</t>
  </si>
  <si>
    <t>Podklad ze štěrkodrtě ŠD tl 150 mm
Podklad ze štěrkodrti ŠD s rozprostřením a zhutněním, po zhutnění tl. 150 mm</t>
  </si>
  <si>
    <t>564851111</t>
  </si>
  <si>
    <t>Přečerpávání splaškových a dešťových vod na dopravní výšku do 10 m průměrný přítok do 500 l/min
Čerpání vody na dopravní výšku do 10 m s uvažovaným průměrným přítokem do 500 l/min</t>
  </si>
  <si>
    <t>11510120R</t>
  </si>
  <si>
    <t>Odstranění podkladu pl do 50 m2 živičných tl 100 mm
Odstranění podkladů nebo krytů s přemístěním hmot na skládku na vzdálenost do 3 m nebo s naložením na dopravní prostředek v ploše jednotlivě do 50 m2 živičných, o tl. vrstvy přes 50 do 100 mm</t>
  </si>
  <si>
    <t>113107142</t>
  </si>
  <si>
    <t>Odstranění podkladu pl do 50 m2 z kameniva drceného se štětem tl 450 mm
Odstranění podkladů nebo krytů s přemístěním hmot na skládku na vzdálenost do 3 m nebo s naložením na dopravní prostředek v ploše jednotlivě do 50 m2 z kameniva hrubého drceného se štětem, o tl. vrstvy přes 250 do 450 mm</t>
  </si>
  <si>
    <t>113107126</t>
  </si>
  <si>
    <t>SO 302 - Rekonstrukce kanalizační stoky</t>
  </si>
  <si>
    <t>SO 302 - Kanalizace - Plešivecké náměstí</t>
  </si>
  <si>
    <t>Sondy na vyhledávání stávajících přípojek
Krytí potrubí z plastů výstražnou fólií z PVC šířky 40 cm</t>
  </si>
  <si>
    <t>89972213R</t>
  </si>
  <si>
    <t>Zkoušky vodotěsnosti potrubí do DN200 vč.zabezpečení konců potrubí
Krytí potrubí z plastů výstražnou fólií z PVC šířky 40 cm</t>
  </si>
  <si>
    <t>Revizní a čistící šachta z PP DN 600 poklop litinový D400 s betonovým prstencem
Revizní a čistící šachta z polypropylenu PP pro hladké trouby (např. systém KG) DN 600 poklop (mříž) litinový pro zatížení od 12,5 t do 25 t s betonovým prstencem</t>
  </si>
  <si>
    <t>894812361</t>
  </si>
  <si>
    <t>Příplatek k rourám revizní a čistící šachty z PP DN 600 za uříznutí šachtové roury
Revizní a čistící šachta z polypropylenu PP pro hladké trouby (např. systém KG) DN 600 Příplatek k cenám 2331 - 2334 za uříznutí šachtové roury</t>
  </si>
  <si>
    <t>894812339</t>
  </si>
  <si>
    <t>Revizní a čistící šachta z PP DN 600 šachtová roura korugovaná světlé hloubky 1000 mm
Revizní a čistící šachta z polypropylenu PP pro hladké trouby (např. systém KG) DN 600 roura šachtová korugovaná, světlé hloubky 1 000 mm</t>
  </si>
  <si>
    <t>894812331</t>
  </si>
  <si>
    <t>Revizní a čistící šachta z PP typ DN 600/200 šachtové dno průtočné
Revizní a čistící šachta z polypropylenu PP pro hladké trouby (např. systém KG) DN 600 šachtové dno (DN šachty / DN trubního vedení) DN 600/200 průtočné</t>
  </si>
  <si>
    <t>894812315</t>
  </si>
  <si>
    <t>Montáž tvarovek z tvrdého PVC- DN 200
Montáž tvarovek na kanalizačním potrubí z trub z plastu z tvrdého PVC systém KG nebo z polypropylenu systém KG 2000 v otevřeném výkopu jednoosých DN 200</t>
  </si>
  <si>
    <t>877355211</t>
  </si>
  <si>
    <t>Montáž tvarovek z tvrdého PVC- DN 150
Montáž tvarovek na kanalizačním potrubí z trub z plastu z tvrdého PVC systém KG nebo z polypropylenu systém KG 2000 v otevřeném výkopu jednoosých DN 150</t>
  </si>
  <si>
    <t>877315211</t>
  </si>
  <si>
    <t>Kanalizační potrubí z tvrdého PVC-systém KG tuhost třídy SN8 DN200
Kanalizační potrubí z tvrdého PVC systém KG v otevřeném výkopu ve sklonu do 20 %, tuhost třídy SN 8 DN 200</t>
  </si>
  <si>
    <t>871355221</t>
  </si>
  <si>
    <t>Kanalizační potrubí z tvrdého PVC-systém KG tuhost třídy SN8 DN150
Kanalizační potrubí z tvrdého PVC systém KG v otevřeném výkopu ve sklonu do 20 %, tuhost třídy SN 8 DN 150</t>
  </si>
  <si>
    <t>871315221</t>
  </si>
  <si>
    <t>tvarovka kanalizační plastová PVC viz.výkres č.9
Trubky z polyvinylchloridu kanalizace domovní a uliční KG - Systém (PVC) PipeLife odbočky KGEA 45° KGEA-200/100/45°</t>
  </si>
  <si>
    <t>28611393R</t>
  </si>
  <si>
    <t>tvarovka kanalizační plastová PVC viz.výkres č.9
Trubky z polyvinylchloridu kanalizace domovní a uliční KG - Systém (PVC) PipeLife odbočky KGEA 45° KGEA-150/100/45°</t>
  </si>
  <si>
    <t>28611390R</t>
  </si>
  <si>
    <t>Hloubení rýh š do 2000 mm v hornině tř. 4 objemu do 100 m3
Hloubení zapažených i nezapažených rýh šířky přes 600 do 2 000 mm s urovnáním dna do předepsaného profilu a spádu v hornině tř. 4 do 100 m3</t>
  </si>
  <si>
    <t>132301201</t>
  </si>
  <si>
    <t>Hloubení rýh š do 2000 mm v hornině tř. 3 objemu do 100 m3
Hloubení zapažených i nezapažených rýh šířky přes 600 do 2 000 mm s urovnáním dna do předepsaného profilu a spádu v hornině tř. 3 do 100 m3</t>
  </si>
  <si>
    <t>132201201</t>
  </si>
  <si>
    <t>SO 302.1 - Přepojení přípojek</t>
  </si>
  <si>
    <t>hrdlová spojka - 80
nákružek tlakový lemový LN 100 s točivou přírubou</t>
  </si>
  <si>
    <t>PE K30° - 90
nákružek tlakový lemový LN 100 s točivou přírubou</t>
  </si>
  <si>
    <t>SO 303 - Rekonstrukce vodovodního řadu</t>
  </si>
  <si>
    <t>Montáž navrtávacích pasů na potrubí
Montáž navrtávacích pasů na potrubí</t>
  </si>
  <si>
    <t>891269111</t>
  </si>
  <si>
    <t>Montáž elektrotvarovek na potrubí z trubek z tlakového PE otevřený výkop vnější průměr 32 mm
Montáž elektrotvarovek na potrubí z trubek z tlakového PE otevřený výkop vnější průměr 32 mm</t>
  </si>
  <si>
    <t>877161121</t>
  </si>
  <si>
    <t>Montáž potrubí z PE100 otevřený výkop svařovaných elektrotvarovkou D 32 x 2,4 mm
Montáž vodovodního potrubí z plastů v otevřeném výkopu z polyetylenu PE 100 svařovaných elektrotvarovkou SDR 11/PN16 D 32 x 3,0 mm</t>
  </si>
  <si>
    <t>871161211</t>
  </si>
  <si>
    <t>navrtávací pasy pro vodovodní PE a PVC potrubí 90-1”
Armatury speciální ostatní do PN 40 pasy navrtávací HAKU se závitovým výstupem  5250 pro vodovodní PE a PVC potrubí 90-1”</t>
  </si>
  <si>
    <t>422735450</t>
  </si>
  <si>
    <t>měkcetěsnící šoupě DN80
šoupě</t>
  </si>
  <si>
    <t>42221212R</t>
  </si>
  <si>
    <t>mosazná spojka ISO -  32 mm
spojka PE - PE 32 mm</t>
  </si>
  <si>
    <t>28653014R</t>
  </si>
  <si>
    <t>Koextrudované potrubí třívrstvé PE100 RC s 10% signalizační vrstvou, 32 x 2,4 mm PN10 -viz.spec.materiálu
Trubky z polyetylénu vodovodní potrubí PE ROBUST PIPE z PE 100+ SDR 11, tyče 6 m, návin 100 m vnější průměr x šířka stěny 32 x 3,0 mm, návin</t>
  </si>
  <si>
    <t>28613656R</t>
  </si>
  <si>
    <t>28605R</t>
  </si>
  <si>
    <t>přípojkový uzávěr 1"
zemní souprava telskopická DN 100</t>
  </si>
  <si>
    <t>28603R</t>
  </si>
  <si>
    <t>zemní souprava teleskopická
zemní souprava teleskopická DN 80</t>
  </si>
  <si>
    <t>28602R</t>
  </si>
  <si>
    <t>SO 303.1 - Přepojení přípojek</t>
  </si>
  <si>
    <t>Veřejné osvětlení - Plešivecké náměstí</t>
  </si>
  <si>
    <t>SO 401</t>
  </si>
  <si>
    <t>Přesuny materiálu</t>
  </si>
  <si>
    <t>039</t>
  </si>
  <si>
    <t>Plán skutečného provedení</t>
  </si>
  <si>
    <t>038</t>
  </si>
  <si>
    <t>Výchozí revize</t>
  </si>
  <si>
    <t>037</t>
  </si>
  <si>
    <t>Přidružené výkony</t>
  </si>
  <si>
    <t>036</t>
  </si>
  <si>
    <t>Pomocný materiál</t>
  </si>
  <si>
    <t>035</t>
  </si>
  <si>
    <t>HZS - koordinace s ostatními sítěmi</t>
  </si>
  <si>
    <t>034</t>
  </si>
  <si>
    <t>Dopravní značení</t>
  </si>
  <si>
    <t>033</t>
  </si>
  <si>
    <t>Vytýčení bodu - geodetické</t>
  </si>
  <si>
    <t>032</t>
  </si>
  <si>
    <t>Vytýčení trasy - geodetické</t>
  </si>
  <si>
    <t>031</t>
  </si>
  <si>
    <t>Drážka ve zdivu, včetně opravy a uvedení do původního stavu</t>
  </si>
  <si>
    <t>030</t>
  </si>
  <si>
    <t>Kabelová značka</t>
  </si>
  <si>
    <t>029</t>
  </si>
  <si>
    <t>Vyzvednutí dlažby a znovuzadláždění</t>
  </si>
  <si>
    <t>028</t>
  </si>
  <si>
    <t>Beton prostý</t>
  </si>
  <si>
    <t>027</t>
  </si>
  <si>
    <t>Písek zásypový</t>
  </si>
  <si>
    <t>026</t>
  </si>
  <si>
    <t>Výstražná fólie PVC š=22cm</t>
  </si>
  <si>
    <t>025</t>
  </si>
  <si>
    <t>Montáž v KS</t>
  </si>
  <si>
    <t>024</t>
  </si>
  <si>
    <t>Připojení v rozvaděči RVO</t>
  </si>
  <si>
    <t>023</t>
  </si>
  <si>
    <t>Propojení na stávající VO</t>
  </si>
  <si>
    <t>022</t>
  </si>
  <si>
    <t>Ruční výkop - přirážka</t>
  </si>
  <si>
    <t>021</t>
  </si>
  <si>
    <t>Výkop kabelové rýhy 65x120 včetně záhozů a hutnění</t>
  </si>
  <si>
    <t>020</t>
  </si>
  <si>
    <t>Výkop kabelové rýhy 35x60 včetně záhozů a hutnění</t>
  </si>
  <si>
    <t>019</t>
  </si>
  <si>
    <t>Demontáž nástěnného svítidla</t>
  </si>
  <si>
    <t>018</t>
  </si>
  <si>
    <t>Demontáž pouzdrového základu</t>
  </si>
  <si>
    <t>017</t>
  </si>
  <si>
    <t>Demontáž stáv. osv. bodu</t>
  </si>
  <si>
    <t>016</t>
  </si>
  <si>
    <t>Výkop pro pouzdr. základ</t>
  </si>
  <si>
    <t>015</t>
  </si>
  <si>
    <t>Pouzdrový základ pro stožár</t>
  </si>
  <si>
    <t>014</t>
  </si>
  <si>
    <t>El. výzbroj</t>
  </si>
  <si>
    <t>013</t>
  </si>
  <si>
    <t>Označení osv. bodu - štítek</t>
  </si>
  <si>
    <t>012</t>
  </si>
  <si>
    <t>Výbojka 70W SHC</t>
  </si>
  <si>
    <t>011</t>
  </si>
  <si>
    <t>Historizující svítidlo Pechlát č. 28 - komplet (stožár v=6m, lit. patice,výložník, svítidlo)</t>
  </si>
  <si>
    <t>010</t>
  </si>
  <si>
    <t>Historizující nástěnné svítidlo Pechlát č. 48 - komplet (lovaný výložník, svítidlo)</t>
  </si>
  <si>
    <t>009</t>
  </si>
  <si>
    <t>Svorka hromosvodná SR03</t>
  </si>
  <si>
    <t>008</t>
  </si>
  <si>
    <t>Svorka hromosvodná SP1</t>
  </si>
  <si>
    <t>007</t>
  </si>
  <si>
    <t>Svorka hromosvodná SS</t>
  </si>
  <si>
    <t>006</t>
  </si>
  <si>
    <t>Vodič zemnící FeZn průměr 10</t>
  </si>
  <si>
    <t>005</t>
  </si>
  <si>
    <t>Trubka PE průměr 110</t>
  </si>
  <si>
    <t>004</t>
  </si>
  <si>
    <t>Trubka PE průměr 40</t>
  </si>
  <si>
    <t>003</t>
  </si>
  <si>
    <t>Kabel CYKY 4Bx10</t>
  </si>
  <si>
    <t>002</t>
  </si>
  <si>
    <t>Kabel CYKY 3Cx1,5</t>
  </si>
  <si>
    <t>001</t>
  </si>
  <si>
    <t>SO 401 - Veřejné osvětlení - Plešivecké náměstí</t>
  </si>
  <si>
    <t>Veřejné osvětlení - ulice Horská</t>
  </si>
  <si>
    <t>SO 402</t>
  </si>
  <si>
    <t>navrtávací pasy pro vodovodní PE a PVC potrubí 110-1”
navrtávací pasy pro vodovodní PE a PVC potrubí 110-1”</t>
  </si>
  <si>
    <t>422735490</t>
  </si>
  <si>
    <t>SO 301.1 - Přepojení přípojek</t>
  </si>
  <si>
    <t>Přepojení domovní splaškové přípojky DN 100 do šachty (Š18)
Montáž ocelové chráničky v otevřeném výkopu vnějšího průměru D 426 x 10 mm</t>
  </si>
  <si>
    <t>SO 304 - Rekonstrukce kanalizační stoky</t>
  </si>
  <si>
    <t>SO 304 - Kanalizace - Horská ulice</t>
  </si>
  <si>
    <t>Montáž tvarovek z tvrdého PVC- DN 100
Montáž tvarovek na kanalizačním potrubí z trub z plastu z tvrdého PVC systém KG nebo z polypropylenu systém KG 2000 v otevřeném výkopu jednoosých DN 100</t>
  </si>
  <si>
    <t>877265211</t>
  </si>
  <si>
    <t>Kanalizační potrubí z tvrdého PVC-systém KG tuhost třídy SN8 DN100
Kanalizační potrubí z tvrdého PVC systém KG v otevřeném výkopu ve sklonu do 20 %, tuhost třídy SN 8 DN 100</t>
  </si>
  <si>
    <t>871265221</t>
  </si>
  <si>
    <t>tvarovka kanalizační plastová PVC viz.výkres č.7
Trubky z polyvinylchloridu kanalizace domovní a uliční KG - Systém (PVC) PipeLife odbočky KGEA 45° KGEA-200/100/45°</t>
  </si>
  <si>
    <t>tvarovka kanalizační plastová PVC viz.výkres č.7
Trubky z polyvinylchloridu kanalizace domovní a uliční KG - Systém (PVC) PipeLife odbočky KGEA 45° KGEA-150/100/45°</t>
  </si>
  <si>
    <t>286113900</t>
  </si>
  <si>
    <t>SO 304.1 - Přepojení přípojek</t>
  </si>
  <si>
    <t>Objekt, popis</t>
  </si>
  <si>
    <t>DPH 21 %</t>
  </si>
  <si>
    <t>Rekapitulace - soupis objektů</t>
  </si>
  <si>
    <t>Stavba:</t>
  </si>
  <si>
    <t>Objekt:</t>
  </si>
  <si>
    <t>Část:</t>
  </si>
  <si>
    <t>Místo:</t>
  </si>
  <si>
    <t>Datum:</t>
  </si>
  <si>
    <t>Objednatel:</t>
  </si>
  <si>
    <t>Projektant:</t>
  </si>
  <si>
    <t>Zhotovitel:</t>
  </si>
  <si>
    <t>Zpracovatel:</t>
  </si>
  <si>
    <t>PČ</t>
  </si>
  <si>
    <t>Typ</t>
  </si>
  <si>
    <t>Popis</t>
  </si>
  <si>
    <t>MJ</t>
  </si>
  <si>
    <t>Množství</t>
  </si>
  <si>
    <t>J.cena [CZK]</t>
  </si>
  <si>
    <t>Cena celkem [CZK]</t>
  </si>
  <si>
    <t>HSV - Práce a dodávky HSV</t>
  </si>
  <si>
    <t xml:space="preserve">    1 - Zemní práce</t>
  </si>
  <si>
    <t>K</t>
  </si>
  <si>
    <t>Čerpání vody na dopravní výšku do 10 m průměrný přítok do 500 l/min</t>
  </si>
  <si>
    <t>hod</t>
  </si>
  <si>
    <t>"stočné dle ceníku ČEVAK"</t>
  </si>
  <si>
    <t>Součet</t>
  </si>
  <si>
    <t>Přečerpávání splaškových a dešťových vod na dopravní výšku do 10 m průměrný přítok do 500 l/min</t>
  </si>
  <si>
    <t>Pohotovost čerpací soupravy pro dopravní výšku do 10 m přítok do 500 l/min</t>
  </si>
  <si>
    <t>den</t>
  </si>
  <si>
    <t>Dočasné zajištění podzemních sítí a křížení s kabely</t>
  </si>
  <si>
    <t>m</t>
  </si>
  <si>
    <t>Příplatek za ztížení vykopávky v blízkosti podzemního vedení - ruční výkop</t>
  </si>
  <si>
    <t>m3</t>
  </si>
  <si>
    <t>125,00</t>
  </si>
  <si>
    <t>Hloubení rýh š do 2000 mm v hornině tř. 3 objemu do 100 m3</t>
  </si>
  <si>
    <t>44*1,2*1,3*0,4</t>
  </si>
  <si>
    <t>Příplatek za lepivost k hloubení rýh š do 2000 mm v hornině tř. 3</t>
  </si>
  <si>
    <t>27,456*0,3</t>
  </si>
  <si>
    <t>Hloubení rýh š do 2000 mm v hornině tř. 4 objemu do 100 m3</t>
  </si>
  <si>
    <t>Příplatek za lepivost k hloubení rýh š do 2000 mm v hornině tř. 4</t>
  </si>
  <si>
    <t>10</t>
  </si>
  <si>
    <t>Hloubení rýh š do 2000 mm v hornině tř. 5</t>
  </si>
  <si>
    <t>44*1,2*1,3*0,2</t>
  </si>
  <si>
    <t>11</t>
  </si>
  <si>
    <t>Zřízení příložného pažení a rozepření stěn rýh hl do 2 m</t>
  </si>
  <si>
    <t>m2</t>
  </si>
  <si>
    <t>44*1,3*2</t>
  </si>
  <si>
    <t>12</t>
  </si>
  <si>
    <t>Odstranění příložného pažení a rozepření stěn rýh hl do 2 m</t>
  </si>
  <si>
    <t>13</t>
  </si>
  <si>
    <t>Svislé přemístění výkopku z horniny tř. 1 až 4 hl výkopu do 2,5 m</t>
  </si>
  <si>
    <t>44*1,2*1,3</t>
  </si>
  <si>
    <t>14</t>
  </si>
  <si>
    <t>Vodorovné přemístění do 5000 m výkopku/sypaniny z horniny tř. 1 až 4</t>
  </si>
  <si>
    <t>"mezideponie tam a zpět"</t>
  </si>
  <si>
    <t>44*1,2*0,8*2</t>
  </si>
  <si>
    <t>15</t>
  </si>
  <si>
    <t>Vodorovné přemístění do 10000 m výkopku/sypaniny z horniny tř. 1 až 4</t>
  </si>
  <si>
    <t>"skládka"</t>
  </si>
  <si>
    <t>44*1,2*0,5</t>
  </si>
  <si>
    <t>16</t>
  </si>
  <si>
    <t>Příplatek k vodorovnému přemístění výkopku/sypaniny z horniny tř. 1 až 4 ZKD 1000 m přes 10000 m</t>
  </si>
  <si>
    <t>26,4*5</t>
  </si>
  <si>
    <t>17</t>
  </si>
  <si>
    <t>Nakládání výkopku z hornin tř. 1 až 5 přes 100 m3</t>
  </si>
  <si>
    <t>44*1,2*0,8</t>
  </si>
  <si>
    <t>18</t>
  </si>
  <si>
    <t>Uložení sypaniny na skládky</t>
  </si>
  <si>
    <t>19</t>
  </si>
  <si>
    <t>Poplatek za uložení odpadu ze sypaniny na skládce (skládkovné)</t>
  </si>
  <si>
    <t>t</t>
  </si>
  <si>
    <t>89,88*1,8</t>
  </si>
  <si>
    <t>20</t>
  </si>
  <si>
    <t>Zásyp jam, šachet rýh nebo kolem objektů sypaninou se zhutněním</t>
  </si>
  <si>
    <t>21</t>
  </si>
  <si>
    <t>Obsypání potrubí ručně sypaninou bez prohození, uloženou do 3 m</t>
  </si>
  <si>
    <t>44*1,2*0,4</t>
  </si>
  <si>
    <t>22</t>
  </si>
  <si>
    <t>M</t>
  </si>
  <si>
    <t>štěrkopísek</t>
  </si>
  <si>
    <t>21,12*2,0</t>
  </si>
  <si>
    <t>23</t>
  </si>
  <si>
    <t>Příplatek k obsypání potrubí za ruční prohození sypaniny, uložené do 3 m</t>
  </si>
  <si>
    <t>24</t>
  </si>
  <si>
    <t>Úprava pláně v hornině tř. 1 až 4 se zhutněním</t>
  </si>
  <si>
    <t>44*1,5</t>
  </si>
  <si>
    <t xml:space="preserve">    2 - Zakládání</t>
  </si>
  <si>
    <t>25</t>
  </si>
  <si>
    <t>Trativod z drenážních trubek plastových flexibilních D do 100 mm včetně lože otevřený výkop</t>
  </si>
  <si>
    <t xml:space="preserve">    4 - Vodorovné konstrukce</t>
  </si>
  <si>
    <t>26</t>
  </si>
  <si>
    <t>Lože pod potrubí otevřený výkop ze štěrkopísku</t>
  </si>
  <si>
    <t>44*1,2*0,1</t>
  </si>
  <si>
    <t xml:space="preserve">    8 - Trubní vedení</t>
  </si>
  <si>
    <t>27</t>
  </si>
  <si>
    <t>Montáž kanalizačního potrubí korugovaného SN 10 z polypropylenu DN 250</t>
  </si>
  <si>
    <t>28</t>
  </si>
  <si>
    <t>trubka kanalizační žebrovaná (plné žebro) PP SN10  DN 250 mm/ 5 m</t>
  </si>
  <si>
    <t>kus</t>
  </si>
  <si>
    <t>29</t>
  </si>
  <si>
    <t>Montáž odboček na potrubí z PP trub hladkých plnostěnných do DN 300</t>
  </si>
  <si>
    <t>1+1+1</t>
  </si>
  <si>
    <t>30</t>
  </si>
  <si>
    <t>odbočka PP DN 300/DN150 45°</t>
  </si>
  <si>
    <t>31</t>
  </si>
  <si>
    <t>odbočka PP DN 300/DN200 45°</t>
  </si>
  <si>
    <t>32</t>
  </si>
  <si>
    <t>Zřízení šachet kanalizačních z betonových dílců na potrubí DN nad 200 do 300 dno beton tř. C 25/30</t>
  </si>
  <si>
    <t>33</t>
  </si>
  <si>
    <t>prstenec šachetní betonový vyrovnávací TBW-Q.1 63/6</t>
  </si>
  <si>
    <t>34</t>
  </si>
  <si>
    <t>prstenec šachetní betonový vyrovnávací TBW-Q.1 63/8</t>
  </si>
  <si>
    <t>35</t>
  </si>
  <si>
    <t>prstenec šachetní betonový vyrovnávací TBW-Q.1 63/10</t>
  </si>
  <si>
    <t>prstenec šachetní betonový vyrovnávací TBW-Q.1 63/12</t>
  </si>
  <si>
    <t>36</t>
  </si>
  <si>
    <t>konus šachetní betonový TBR-Q.1 100-63/58</t>
  </si>
  <si>
    <t>37</t>
  </si>
  <si>
    <t>skruž betonová šachetní TBS-Q.1 100/25</t>
  </si>
  <si>
    <t>38</t>
  </si>
  <si>
    <t>592243051</t>
  </si>
  <si>
    <t>skruž betonová šachetní TBS-Q.1 100/50</t>
  </si>
  <si>
    <t>39</t>
  </si>
  <si>
    <t>dno betonové šachty kanalizační přímé TBZ-Q.1 100/60 V max. 40</t>
  </si>
  <si>
    <t>40</t>
  </si>
  <si>
    <t>těsnění elastomerové pro spojení šachetních dílů EMT DN 1000</t>
  </si>
  <si>
    <t>41</t>
  </si>
  <si>
    <t>Osazení poklopů litinových nebo ocelových včetně rámů hmotnosti nad 150 kg</t>
  </si>
  <si>
    <t>42</t>
  </si>
  <si>
    <t>poklop litinový s rámem D400 bez odvětrání</t>
  </si>
  <si>
    <t>43</t>
  </si>
  <si>
    <t>Stupadla do šachet ocelová s PE povlakem vidlicová</t>
  </si>
  <si>
    <t>44</t>
  </si>
  <si>
    <t>Krytí potrubí z plastů výstražnou fólií z PVC</t>
  </si>
  <si>
    <t>45</t>
  </si>
  <si>
    <t>revize kamerou</t>
  </si>
  <si>
    <t>46</t>
  </si>
  <si>
    <t>Zkoušky vodotěsnosti potrubí DN300 vč.zabezpečení konců potrubí</t>
  </si>
  <si>
    <t>47</t>
  </si>
  <si>
    <t>Dod.+Mtž. - uliční vpust</t>
  </si>
  <si>
    <t>Navrtávka do kanalizační šachty Š3.3 - DN100</t>
  </si>
  <si>
    <t>Oprava povrchu komunikace-asfalt</t>
  </si>
  <si>
    <t>89991414R</t>
  </si>
  <si>
    <t>Stabilizace základůve výkopu v průjezdu</t>
  </si>
  <si>
    <t>89991415R</t>
  </si>
  <si>
    <t>Odstranění a odvoz stáv.potrubí na skládku do 15 km vč.poplatku za uložení</t>
  </si>
  <si>
    <t>89991416R</t>
  </si>
  <si>
    <t>Přeložka plynovodní přípojky s přepojením</t>
  </si>
  <si>
    <t xml:space="preserve">    998 - Přesun hmot</t>
  </si>
  <si>
    <t>Přesun hmot pro trubní vedení z trub z plastických hmot otevřený výkop</t>
  </si>
  <si>
    <t>SO 310 - Rekonstrukce kanalizační stoky</t>
  </si>
  <si>
    <t>Český Krumlov</t>
  </si>
  <si>
    <t>Město Český Krumlov</t>
  </si>
  <si>
    <t>Ing.Vít Hrabčák</t>
  </si>
  <si>
    <t>SOUPIS PRACÍ</t>
  </si>
  <si>
    <t>56,00</t>
  </si>
  <si>
    <t>7,00</t>
  </si>
  <si>
    <t>4,00</t>
  </si>
  <si>
    <t>7,5*1,2*1,3*0,4</t>
  </si>
  <si>
    <t>4,68*0,3</t>
  </si>
  <si>
    <t>7,5*1,2*1,3*0,2</t>
  </si>
  <si>
    <t>7,5*1,3*2</t>
  </si>
  <si>
    <t>7,5*1,2*1,3</t>
  </si>
  <si>
    <t>7,5*1,2*0,7*2</t>
  </si>
  <si>
    <t>7,5*1,2*0,6</t>
  </si>
  <si>
    <t>5,4*5</t>
  </si>
  <si>
    <t>7,5*1,2*0,7</t>
  </si>
  <si>
    <t>5,4*1,8</t>
  </si>
  <si>
    <t>7,5*1,2*0,5</t>
  </si>
  <si>
    <t>4,5*2,0</t>
  </si>
  <si>
    <t>7,5*1,5</t>
  </si>
  <si>
    <t>7,5*1,2*0,1</t>
  </si>
  <si>
    <t>Kanalizační potrubí z tvrdého PVC-systém KG tuhost třídy SN8 DN100</t>
  </si>
  <si>
    <t>871265222</t>
  </si>
  <si>
    <t>Kanalizační potrubí z tvrdého PVC-systém KG tuhost třídy SN8 DN150</t>
  </si>
  <si>
    <t>Kanalizační potrubí z tvrdého PVC-systém KG tuhost třídy SN8 DN200</t>
  </si>
  <si>
    <t>Montáž tvarovek z tvrdého PVC- DN 100</t>
  </si>
  <si>
    <t>tvarovka kanalizační plastová PVC</t>
  </si>
  <si>
    <t>Montáž tvarovek z tvrdého PVC- DN 150</t>
  </si>
  <si>
    <t>877355212</t>
  </si>
  <si>
    <t>Montáž tvarovek z tvrdého PVC- DN 200</t>
  </si>
  <si>
    <t>28611398R</t>
  </si>
  <si>
    <t>Zkoušky vodotěsnosti potrubí do DN200 vč.zabezpečení konců potrubí</t>
  </si>
  <si>
    <t>Sondy na vyhledávání stávajících přípojek</t>
  </si>
  <si>
    <t>SO 310.1 - Přepojení přípojek</t>
  </si>
  <si>
    <t>Náklady ze soupisu prací</t>
  </si>
  <si>
    <t>SOUHRNNÝ LIST STAVBY</t>
  </si>
  <si>
    <t>DPH cena vč. DPH</t>
  </si>
  <si>
    <r>
      <rPr>
        <sz val="11"/>
        <color indexed="8"/>
        <rFont val="Arial"/>
        <family val="2"/>
      </rPr>
      <t xml:space="preserve">Stavba: </t>
    </r>
    <r>
      <rPr>
        <b/>
        <sz val="11"/>
        <color indexed="8"/>
        <rFont val="Arial"/>
        <family val="2"/>
      </rPr>
      <t>Rekonstrukce MK a IS ve městě Český Krumlov, Plešivecké nám., ul. Horská</t>
    </r>
  </si>
  <si>
    <t>Rekonstrukce MK a IS ve městě Český Krumlov, Plešivecké nám., ul. Horská - rozšíření</t>
  </si>
  <si>
    <t>SO 310 - Kanalizace - Plešivecké náměstí - rozšíření</t>
  </si>
  <si>
    <t>SO 310 - Kanalizace - Plešivecké náměstí - Rozšíření</t>
  </si>
  <si>
    <t>SO 301 - Vodovod - Plešivecké náměstí - Rekonstrukce vodovodního řadu</t>
  </si>
  <si>
    <t>SO 302 - Kanalizace - Plešivecké náměstí - Rekonstrukce kanalizační stoky</t>
  </si>
  <si>
    <t>SO 304 - Kanalizace - Horská ulice - Rekonstrukce kanalizační stoky</t>
  </si>
  <si>
    <t>SO 303 - Vodovod - Horská ulice - Rekonstrukce vodovodního řadu</t>
  </si>
  <si>
    <t>SO 402 - Veřejné osvětlení - Horská ulice</t>
  </si>
  <si>
    <t>SO 303 - Vodovod - Horská ulice</t>
  </si>
  <si>
    <t>CENA CELKEM</t>
  </si>
  <si>
    <t>cena bez DPH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</si>
</sst>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"/>
    <numFmt numFmtId="173" formatCode="###\ ###\ ##0.00"/>
    <numFmt numFmtId="174" formatCode="dd\.mm\.yyyy"/>
    <numFmt numFmtId="175" formatCode="#,##0.000"/>
  </numFmts>
  <fonts count="64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b/>
      <sz val="12"/>
      <color indexed="37"/>
      <name val="Trebuchet MS"/>
      <family val="2"/>
    </font>
    <font>
      <sz val="8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969696"/>
      <name val="Trebuchet MS"/>
      <family val="2"/>
    </font>
    <font>
      <sz val="9"/>
      <color rgb="FF000000"/>
      <name val="Trebuchet MS"/>
      <family val="2"/>
    </font>
    <font>
      <b/>
      <sz val="12"/>
      <color rgb="FF960000"/>
      <name val="Trebuchet MS"/>
      <family val="2"/>
    </font>
    <font>
      <sz val="8"/>
      <color rgb="FF003366"/>
      <name val="Trebuchet MS"/>
      <family val="2"/>
    </font>
    <font>
      <sz val="12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sz val="10"/>
      <color rgb="FF00336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  <fill>
      <patternFill patternType="solid">
        <fgColor rgb="FFD2D2D2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dotted">
        <color rgb="FF96969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173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 wrapText="1"/>
      <protection/>
    </xf>
    <xf numFmtId="172" fontId="3" fillId="33" borderId="13" xfId="0" applyNumberFormat="1" applyFont="1" applyFill="1" applyBorder="1" applyAlignment="1" applyProtection="1">
      <alignment vertical="top"/>
      <protection/>
    </xf>
    <xf numFmtId="173" fontId="3" fillId="33" borderId="13" xfId="0" applyNumberFormat="1" applyFont="1" applyFill="1" applyBorder="1" applyAlignment="1" applyProtection="1">
      <alignment vertical="top"/>
      <protection locked="0"/>
    </xf>
    <xf numFmtId="173" fontId="3" fillId="33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173" fontId="3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7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center"/>
    </xf>
    <xf numFmtId="0" fontId="0" fillId="0" borderId="0" xfId="45">
      <alignment/>
      <protection/>
    </xf>
    <xf numFmtId="173" fontId="0" fillId="0" borderId="0" xfId="45" applyNumberFormat="1" applyFont="1" applyFill="1" applyBorder="1" applyAlignment="1" applyProtection="1">
      <alignment vertical="top"/>
      <protection/>
    </xf>
    <xf numFmtId="173" fontId="0" fillId="0" borderId="0" xfId="45" applyNumberFormat="1" applyFont="1" applyFill="1" applyBorder="1" applyAlignment="1" applyProtection="1">
      <alignment vertical="top"/>
      <protection locked="0"/>
    </xf>
    <xf numFmtId="172" fontId="0" fillId="0" borderId="0" xfId="45" applyNumberFormat="1" applyFont="1" applyFill="1" applyBorder="1" applyAlignment="1" applyProtection="1">
      <alignment vertical="top"/>
      <protection/>
    </xf>
    <xf numFmtId="0" fontId="0" fillId="0" borderId="0" xfId="45" applyNumberFormat="1" applyFont="1" applyFill="1" applyBorder="1" applyAlignment="1" applyProtection="1">
      <alignment vertical="top"/>
      <protection/>
    </xf>
    <xf numFmtId="0" fontId="0" fillId="0" borderId="0" xfId="45" applyNumberFormat="1" applyFont="1" applyFill="1" applyBorder="1" applyAlignment="1" applyProtection="1">
      <alignment vertical="top" wrapText="1"/>
      <protection/>
    </xf>
    <xf numFmtId="173" fontId="0" fillId="0" borderId="17" xfId="45" applyNumberFormat="1" applyFont="1" applyFill="1" applyBorder="1" applyAlignment="1" applyProtection="1">
      <alignment vertical="top"/>
      <protection/>
    </xf>
    <xf numFmtId="173" fontId="0" fillId="0" borderId="16" xfId="45" applyNumberFormat="1" applyFont="1" applyFill="1" applyBorder="1" applyAlignment="1" applyProtection="1">
      <alignment vertical="top"/>
      <protection locked="0"/>
    </xf>
    <xf numFmtId="172" fontId="0" fillId="0" borderId="16" xfId="45" applyNumberFormat="1" applyFont="1" applyFill="1" applyBorder="1" applyAlignment="1" applyProtection="1">
      <alignment vertical="top"/>
      <protection/>
    </xf>
    <xf numFmtId="0" fontId="0" fillId="0" borderId="16" xfId="45" applyNumberFormat="1" applyFont="1" applyFill="1" applyBorder="1" applyAlignment="1" applyProtection="1">
      <alignment vertical="top"/>
      <protection/>
    </xf>
    <xf numFmtId="0" fontId="0" fillId="0" borderId="16" xfId="45" applyNumberFormat="1" applyFont="1" applyFill="1" applyBorder="1" applyAlignment="1" applyProtection="1">
      <alignment vertical="top" wrapText="1"/>
      <protection/>
    </xf>
    <xf numFmtId="0" fontId="0" fillId="0" borderId="15" xfId="45" applyNumberFormat="1" applyFont="1" applyFill="1" applyBorder="1" applyAlignment="1" applyProtection="1">
      <alignment vertical="top"/>
      <protection/>
    </xf>
    <xf numFmtId="173" fontId="0" fillId="0" borderId="14" xfId="45" applyNumberFormat="1" applyFont="1" applyFill="1" applyBorder="1" applyAlignment="1" applyProtection="1">
      <alignment vertical="top"/>
      <protection/>
    </xf>
    <xf numFmtId="173" fontId="0" fillId="0" borderId="13" xfId="45" applyNumberFormat="1" applyFont="1" applyFill="1" applyBorder="1" applyAlignment="1" applyProtection="1">
      <alignment vertical="top"/>
      <protection locked="0"/>
    </xf>
    <xf numFmtId="172" fontId="0" fillId="0" borderId="13" xfId="45" applyNumberFormat="1" applyFont="1" applyFill="1" applyBorder="1" applyAlignment="1" applyProtection="1">
      <alignment vertical="top"/>
      <protection/>
    </xf>
    <xf numFmtId="0" fontId="0" fillId="0" borderId="13" xfId="45" applyNumberFormat="1" applyFont="1" applyFill="1" applyBorder="1" applyAlignment="1" applyProtection="1">
      <alignment vertical="top"/>
      <protection/>
    </xf>
    <xf numFmtId="0" fontId="0" fillId="0" borderId="13" xfId="45" applyNumberFormat="1" applyFont="1" applyFill="1" applyBorder="1" applyAlignment="1" applyProtection="1">
      <alignment vertical="top" wrapText="1"/>
      <protection/>
    </xf>
    <xf numFmtId="0" fontId="0" fillId="0" borderId="12" xfId="45" applyNumberFormat="1" applyFont="1" applyFill="1" applyBorder="1" applyAlignment="1" applyProtection="1">
      <alignment vertical="top"/>
      <protection/>
    </xf>
    <xf numFmtId="173" fontId="3" fillId="33" borderId="14" xfId="45" applyNumberFormat="1" applyFont="1" applyFill="1" applyBorder="1" applyAlignment="1" applyProtection="1">
      <alignment vertical="top"/>
      <protection/>
    </xf>
    <xf numFmtId="173" fontId="3" fillId="33" borderId="13" xfId="45" applyNumberFormat="1" applyFont="1" applyFill="1" applyBorder="1" applyAlignment="1" applyProtection="1">
      <alignment vertical="top"/>
      <protection locked="0"/>
    </xf>
    <xf numFmtId="172" fontId="3" fillId="33" borderId="13" xfId="45" applyNumberFormat="1" applyFont="1" applyFill="1" applyBorder="1" applyAlignment="1" applyProtection="1">
      <alignment vertical="top"/>
      <protection/>
    </xf>
    <xf numFmtId="0" fontId="3" fillId="33" borderId="13" xfId="45" applyNumberFormat="1" applyFont="1" applyFill="1" applyBorder="1" applyAlignment="1" applyProtection="1">
      <alignment vertical="top"/>
      <protection/>
    </xf>
    <xf numFmtId="0" fontId="3" fillId="33" borderId="13" xfId="45" applyNumberFormat="1" applyFont="1" applyFill="1" applyBorder="1" applyAlignment="1" applyProtection="1">
      <alignment vertical="top" wrapText="1"/>
      <protection/>
    </xf>
    <xf numFmtId="0" fontId="3" fillId="33" borderId="12" xfId="45" applyNumberFormat="1" applyFont="1" applyFill="1" applyBorder="1" applyAlignment="1" applyProtection="1">
      <alignment vertical="top"/>
      <protection/>
    </xf>
    <xf numFmtId="173" fontId="3" fillId="0" borderId="14" xfId="45" applyNumberFormat="1" applyFont="1" applyFill="1" applyBorder="1" applyAlignment="1" applyProtection="1">
      <alignment vertical="top"/>
      <protection/>
    </xf>
    <xf numFmtId="173" fontId="3" fillId="0" borderId="13" xfId="45" applyNumberFormat="1" applyFont="1" applyFill="1" applyBorder="1" applyAlignment="1" applyProtection="1">
      <alignment vertical="top"/>
      <protection locked="0"/>
    </xf>
    <xf numFmtId="172" fontId="3" fillId="0" borderId="13" xfId="45" applyNumberFormat="1" applyFont="1" applyFill="1" applyBorder="1" applyAlignment="1" applyProtection="1">
      <alignment vertical="top"/>
      <protection/>
    </xf>
    <xf numFmtId="0" fontId="3" fillId="0" borderId="13" xfId="45" applyNumberFormat="1" applyFont="1" applyFill="1" applyBorder="1" applyAlignment="1" applyProtection="1">
      <alignment vertical="top"/>
      <protection/>
    </xf>
    <xf numFmtId="0" fontId="3" fillId="0" borderId="13" xfId="45" applyNumberFormat="1" applyFont="1" applyFill="1" applyBorder="1" applyAlignment="1" applyProtection="1">
      <alignment vertical="top" wrapText="1"/>
      <protection/>
    </xf>
    <xf numFmtId="0" fontId="3" fillId="0" borderId="12" xfId="45" applyNumberFormat="1" applyFont="1" applyFill="1" applyBorder="1" applyAlignment="1" applyProtection="1">
      <alignment vertical="top"/>
      <protection/>
    </xf>
    <xf numFmtId="173" fontId="3" fillId="0" borderId="18" xfId="45" applyNumberFormat="1" applyFont="1" applyFill="1" applyBorder="1" applyAlignment="1" applyProtection="1">
      <alignment vertical="top"/>
      <protection/>
    </xf>
    <xf numFmtId="173" fontId="3" fillId="0" borderId="11" xfId="45" applyNumberFormat="1" applyFont="1" applyFill="1" applyBorder="1" applyAlignment="1" applyProtection="1">
      <alignment vertical="top"/>
      <protection locked="0"/>
    </xf>
    <xf numFmtId="172" fontId="3" fillId="0" borderId="11" xfId="45" applyNumberFormat="1" applyFont="1" applyFill="1" applyBorder="1" applyAlignment="1" applyProtection="1">
      <alignment vertical="top"/>
      <protection/>
    </xf>
    <xf numFmtId="0" fontId="3" fillId="0" borderId="11" xfId="45" applyNumberFormat="1" applyFont="1" applyFill="1" applyBorder="1" applyAlignment="1" applyProtection="1">
      <alignment vertical="top"/>
      <protection/>
    </xf>
    <xf numFmtId="0" fontId="3" fillId="0" borderId="11" xfId="45" applyNumberFormat="1" applyFont="1" applyFill="1" applyBorder="1" applyAlignment="1" applyProtection="1">
      <alignment vertical="top" wrapText="1"/>
      <protection/>
    </xf>
    <xf numFmtId="0" fontId="3" fillId="0" borderId="10" xfId="45" applyNumberFormat="1" applyFont="1" applyFill="1" applyBorder="1" applyAlignment="1" applyProtection="1">
      <alignment vertical="top"/>
      <protection/>
    </xf>
    <xf numFmtId="173" fontId="0" fillId="0" borderId="17" xfId="45" applyNumberFormat="1" applyFont="1" applyFill="1" applyBorder="1" applyAlignment="1" applyProtection="1">
      <alignment horizontal="center" vertical="top"/>
      <protection/>
    </xf>
    <xf numFmtId="173" fontId="0" fillId="0" borderId="16" xfId="45" applyNumberFormat="1" applyFont="1" applyFill="1" applyBorder="1" applyAlignment="1" applyProtection="1">
      <alignment horizontal="center" vertical="top"/>
      <protection locked="0"/>
    </xf>
    <xf numFmtId="172" fontId="0" fillId="0" borderId="16" xfId="45" applyNumberFormat="1" applyFont="1" applyFill="1" applyBorder="1" applyAlignment="1" applyProtection="1">
      <alignment horizontal="center" vertical="top"/>
      <protection/>
    </xf>
    <xf numFmtId="0" fontId="0" fillId="0" borderId="16" xfId="45" applyNumberFormat="1" applyFont="1" applyFill="1" applyBorder="1" applyAlignment="1" applyProtection="1">
      <alignment horizontal="center" vertical="top"/>
      <protection/>
    </xf>
    <xf numFmtId="0" fontId="0" fillId="0" borderId="16" xfId="45" applyNumberFormat="1" applyFont="1" applyFill="1" applyBorder="1" applyAlignment="1" applyProtection="1">
      <alignment horizontal="center" vertical="top" wrapText="1"/>
      <protection/>
    </xf>
    <xf numFmtId="0" fontId="0" fillId="0" borderId="15" xfId="45" applyNumberFormat="1" applyFont="1" applyFill="1" applyBorder="1" applyAlignment="1" applyProtection="1">
      <alignment horizontal="center" vertical="top"/>
      <protection/>
    </xf>
    <xf numFmtId="173" fontId="0" fillId="0" borderId="14" xfId="45" applyNumberFormat="1" applyFont="1" applyFill="1" applyBorder="1" applyAlignment="1" applyProtection="1">
      <alignment horizontal="center" vertical="top"/>
      <protection/>
    </xf>
    <xf numFmtId="173" fontId="0" fillId="0" borderId="13" xfId="45" applyNumberFormat="1" applyFont="1" applyFill="1" applyBorder="1" applyAlignment="1" applyProtection="1">
      <alignment horizontal="center" vertical="top"/>
      <protection locked="0"/>
    </xf>
    <xf numFmtId="172" fontId="0" fillId="0" borderId="13" xfId="45" applyNumberFormat="1" applyFont="1" applyFill="1" applyBorder="1" applyAlignment="1" applyProtection="1">
      <alignment horizontal="center" vertical="top"/>
      <protection/>
    </xf>
    <xf numFmtId="0" fontId="0" fillId="0" borderId="13" xfId="45" applyNumberFormat="1" applyFont="1" applyFill="1" applyBorder="1" applyAlignment="1" applyProtection="1">
      <alignment horizontal="center" vertical="top"/>
      <protection/>
    </xf>
    <xf numFmtId="0" fontId="0" fillId="0" borderId="13" xfId="45" applyNumberFormat="1" applyFont="1" applyFill="1" applyBorder="1" applyAlignment="1" applyProtection="1">
      <alignment horizontal="center" vertical="top" wrapText="1"/>
      <protection/>
    </xf>
    <xf numFmtId="0" fontId="0" fillId="0" borderId="12" xfId="45" applyNumberFormat="1" applyFont="1" applyFill="1" applyBorder="1" applyAlignment="1" applyProtection="1">
      <alignment horizontal="center" vertical="top"/>
      <protection/>
    </xf>
    <xf numFmtId="172" fontId="0" fillId="0" borderId="11" xfId="45" applyNumberFormat="1" applyFont="1" applyFill="1" applyBorder="1" applyAlignment="1" applyProtection="1">
      <alignment horizontal="center" vertical="top"/>
      <protection/>
    </xf>
    <xf numFmtId="0" fontId="0" fillId="0" borderId="11" xfId="45" applyNumberFormat="1" applyFont="1" applyFill="1" applyBorder="1" applyAlignment="1" applyProtection="1">
      <alignment horizontal="center" vertical="top"/>
      <protection/>
    </xf>
    <xf numFmtId="0" fontId="0" fillId="0" borderId="11" xfId="45" applyNumberFormat="1" applyFont="1" applyFill="1" applyBorder="1" applyAlignment="1" applyProtection="1">
      <alignment horizontal="center" vertical="top" wrapText="1"/>
      <protection/>
    </xf>
    <xf numFmtId="0" fontId="0" fillId="0" borderId="10" xfId="45" applyNumberFormat="1" applyFont="1" applyFill="1" applyBorder="1" applyAlignment="1" applyProtection="1">
      <alignment horizontal="center" vertical="top"/>
      <protection/>
    </xf>
    <xf numFmtId="0" fontId="1" fillId="0" borderId="0" xfId="45" applyNumberFormat="1" applyFont="1" applyFill="1" applyBorder="1" applyAlignment="1" applyProtection="1">
      <alignment vertical="top"/>
      <protection/>
    </xf>
    <xf numFmtId="0" fontId="2" fillId="0" borderId="0" xfId="45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2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9" xfId="45" applyNumberFormat="1" applyFont="1" applyFill="1" applyBorder="1" applyAlignment="1" applyProtection="1">
      <alignment horizontal="center"/>
      <protection/>
    </xf>
    <xf numFmtId="0" fontId="0" fillId="0" borderId="20" xfId="45" applyNumberFormat="1" applyFont="1" applyFill="1" applyBorder="1" applyAlignment="1" applyProtection="1">
      <alignment horizontal="center"/>
      <protection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23" fillId="0" borderId="2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5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174" fontId="27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 wrapText="1"/>
    </xf>
    <xf numFmtId="0" fontId="27" fillId="34" borderId="26" xfId="0" applyFont="1" applyFill="1" applyBorder="1" applyAlignment="1">
      <alignment horizontal="center" vertical="center" wrapText="1"/>
    </xf>
    <xf numFmtId="0" fontId="27" fillId="34" borderId="27" xfId="0" applyFont="1" applyFill="1" applyBorder="1" applyAlignment="1">
      <alignment horizontal="center" vertical="center" wrapText="1"/>
    </xf>
    <xf numFmtId="0" fontId="27" fillId="34" borderId="27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55" fillId="34" borderId="27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4" fontId="56" fillId="0" borderId="29" xfId="0" applyNumberFormat="1" applyFont="1" applyBorder="1" applyAlignment="1">
      <alignment/>
    </xf>
    <xf numFmtId="4" fontId="26" fillId="0" borderId="29" xfId="0" applyNumberFormat="1" applyFont="1" applyBorder="1" applyAlignment="1">
      <alignment vertical="center"/>
    </xf>
    <xf numFmtId="0" fontId="57" fillId="0" borderId="24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4" fontId="58" fillId="0" borderId="0" xfId="0" applyNumberFormat="1" applyFont="1" applyBorder="1" applyAlignment="1">
      <alignment/>
    </xf>
    <xf numFmtId="4" fontId="58" fillId="0" borderId="0" xfId="0" applyNumberFormat="1" applyFont="1" applyBorder="1" applyAlignment="1">
      <alignment vertical="center"/>
    </xf>
    <xf numFmtId="0" fontId="57" fillId="0" borderId="25" xfId="0" applyFont="1" applyBorder="1" applyAlignment="1">
      <alignment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49" fontId="23" fillId="0" borderId="30" xfId="0" applyNumberFormat="1" applyFont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 applyProtection="1">
      <alignment vertical="center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175" fontId="23" fillId="0" borderId="30" xfId="0" applyNumberFormat="1" applyFont="1" applyBorder="1" applyAlignment="1" applyProtection="1">
      <alignment vertical="center"/>
      <protection locked="0"/>
    </xf>
    <xf numFmtId="4" fontId="23" fillId="0" borderId="30" xfId="0" applyNumberFormat="1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59" fillId="0" borderId="24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175" fontId="60" fillId="0" borderId="0" xfId="0" applyNumberFormat="1" applyFont="1" applyBorder="1" applyAlignment="1">
      <alignment vertical="center"/>
    </xf>
    <xf numFmtId="0" fontId="60" fillId="0" borderId="25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/>
    </xf>
    <xf numFmtId="175" fontId="61" fillId="0" borderId="0" xfId="0" applyNumberFormat="1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60" fillId="0" borderId="29" xfId="0" applyFont="1" applyBorder="1" applyAlignment="1">
      <alignment horizontal="left" vertical="center" wrapText="1"/>
    </xf>
    <xf numFmtId="0" fontId="62" fillId="0" borderId="30" xfId="0" applyFont="1" applyBorder="1" applyAlignment="1" applyProtection="1">
      <alignment horizontal="center" vertical="center"/>
      <protection locked="0"/>
    </xf>
    <xf numFmtId="49" fontId="62" fillId="0" borderId="30" xfId="0" applyNumberFormat="1" applyFont="1" applyBorder="1" applyAlignment="1" applyProtection="1">
      <alignment horizontal="left" vertical="center" wrapText="1"/>
      <protection locked="0"/>
    </xf>
    <xf numFmtId="0" fontId="62" fillId="0" borderId="30" xfId="0" applyFont="1" applyBorder="1" applyAlignment="1" applyProtection="1">
      <alignment horizontal="left" vertical="center" wrapText="1"/>
      <protection locked="0"/>
    </xf>
    <xf numFmtId="0" fontId="62" fillId="0" borderId="30" xfId="0" applyFont="1" applyBorder="1" applyAlignment="1" applyProtection="1">
      <alignment vertical="center"/>
      <protection locked="0"/>
    </xf>
    <xf numFmtId="0" fontId="62" fillId="0" borderId="30" xfId="0" applyFont="1" applyBorder="1" applyAlignment="1" applyProtection="1">
      <alignment horizontal="center" vertical="center" wrapText="1"/>
      <protection locked="0"/>
    </xf>
    <xf numFmtId="175" fontId="62" fillId="0" borderId="30" xfId="0" applyNumberFormat="1" applyFont="1" applyBorder="1" applyAlignment="1" applyProtection="1">
      <alignment vertical="center"/>
      <protection locked="0"/>
    </xf>
    <xf numFmtId="4" fontId="62" fillId="0" borderId="30" xfId="0" applyNumberFormat="1" applyFont="1" applyBorder="1" applyAlignment="1" applyProtection="1">
      <alignment vertical="center"/>
      <protection locked="0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23" fillId="0" borderId="21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25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174" fontId="27" fillId="0" borderId="0" xfId="0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7" fillId="34" borderId="26" xfId="0" applyFont="1" applyFill="1" applyBorder="1" applyAlignment="1" applyProtection="1">
      <alignment horizontal="center" vertical="center" wrapText="1"/>
      <protection locked="0"/>
    </xf>
    <xf numFmtId="0" fontId="27" fillId="34" borderId="27" xfId="0" applyFont="1" applyFill="1" applyBorder="1" applyAlignment="1" applyProtection="1">
      <alignment horizontal="center" vertical="center" wrapText="1"/>
      <protection locked="0"/>
    </xf>
    <xf numFmtId="0" fontId="27" fillId="34" borderId="27" xfId="0" applyFont="1" applyFill="1" applyBorder="1" applyAlignment="1" applyProtection="1">
      <alignment horizontal="center" vertical="center" wrapText="1"/>
      <protection locked="0"/>
    </xf>
    <xf numFmtId="0" fontId="23" fillId="34" borderId="27" xfId="0" applyFont="1" applyFill="1" applyBorder="1" applyAlignment="1" applyProtection="1">
      <alignment horizontal="center" vertical="center" wrapText="1"/>
      <protection locked="0"/>
    </xf>
    <xf numFmtId="0" fontId="55" fillId="34" borderId="27" xfId="0" applyFont="1" applyFill="1" applyBorder="1" applyAlignment="1" applyProtection="1">
      <alignment horizontal="center" vertical="center" wrapText="1"/>
      <protection locked="0"/>
    </xf>
    <xf numFmtId="0" fontId="23" fillId="34" borderId="28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left" vertical="center"/>
      <protection locked="0"/>
    </xf>
    <xf numFmtId="4" fontId="56" fillId="0" borderId="29" xfId="0" applyNumberFormat="1" applyFont="1" applyBorder="1" applyAlignment="1" applyProtection="1">
      <alignment/>
      <protection locked="0"/>
    </xf>
    <xf numFmtId="4" fontId="26" fillId="0" borderId="29" xfId="0" applyNumberFormat="1" applyFont="1" applyBorder="1" applyAlignment="1" applyProtection="1">
      <alignment vertical="center"/>
      <protection locked="0"/>
    </xf>
    <xf numFmtId="0" fontId="57" fillId="0" borderId="24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 horizontal="left"/>
      <protection locked="0"/>
    </xf>
    <xf numFmtId="4" fontId="58" fillId="0" borderId="0" xfId="0" applyNumberFormat="1" applyFont="1" applyBorder="1" applyAlignment="1" applyProtection="1">
      <alignment/>
      <protection locked="0"/>
    </xf>
    <xf numFmtId="4" fontId="58" fillId="0" borderId="0" xfId="0" applyNumberFormat="1" applyFont="1" applyBorder="1" applyAlignment="1" applyProtection="1">
      <alignment vertical="center"/>
      <protection locked="0"/>
    </xf>
    <xf numFmtId="0" fontId="57" fillId="0" borderId="25" xfId="0" applyFont="1" applyBorder="1" applyAlignment="1" applyProtection="1">
      <alignment/>
      <protection locked="0"/>
    </xf>
    <xf numFmtId="0" fontId="59" fillId="0" borderId="24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horizontal="left" vertical="center"/>
      <protection locked="0"/>
    </xf>
    <xf numFmtId="0" fontId="59" fillId="0" borderId="29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59" fillId="0" borderId="25" xfId="0" applyFont="1" applyBorder="1" applyAlignment="1" applyProtection="1">
      <alignment vertical="center"/>
      <protection locked="0"/>
    </xf>
    <xf numFmtId="0" fontId="60" fillId="0" borderId="24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vertical="center"/>
      <protection locked="0"/>
    </xf>
    <xf numFmtId="175" fontId="60" fillId="0" borderId="0" xfId="0" applyNumberFormat="1" applyFont="1" applyBorder="1" applyAlignment="1" applyProtection="1">
      <alignment vertical="center"/>
      <protection locked="0"/>
    </xf>
    <xf numFmtId="0" fontId="60" fillId="0" borderId="25" xfId="0" applyFont="1" applyBorder="1" applyAlignment="1" applyProtection="1">
      <alignment vertical="center"/>
      <protection locked="0"/>
    </xf>
    <xf numFmtId="0" fontId="61" fillId="0" borderId="24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vertical="center"/>
      <protection locked="0"/>
    </xf>
    <xf numFmtId="175" fontId="61" fillId="0" borderId="0" xfId="0" applyNumberFormat="1" applyFont="1" applyBorder="1" applyAlignment="1" applyProtection="1">
      <alignment vertical="center"/>
      <protection locked="0"/>
    </xf>
    <xf numFmtId="0" fontId="61" fillId="0" borderId="25" xfId="0" applyFont="1" applyBorder="1" applyAlignment="1" applyProtection="1">
      <alignment vertical="center"/>
      <protection locked="0"/>
    </xf>
    <xf numFmtId="0" fontId="60" fillId="0" borderId="29" xfId="0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vertical="center"/>
      <protection locked="0"/>
    </xf>
    <xf numFmtId="0" fontId="23" fillId="0" borderId="32" xfId="0" applyFont="1" applyBorder="1" applyAlignment="1" applyProtection="1">
      <alignment vertical="center"/>
      <protection locked="0"/>
    </xf>
    <xf numFmtId="0" fontId="23" fillId="0" borderId="3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4" fontId="2" fillId="0" borderId="0" xfId="45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34" xfId="0" applyBorder="1" applyAlignment="1">
      <alignment/>
    </xf>
    <xf numFmtId="4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4" fontId="0" fillId="0" borderId="40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45" applyNumberFormat="1" applyFont="1" applyFill="1" applyBorder="1" applyAlignment="1" applyProtection="1">
      <alignment horizontal="center" vertical="top"/>
      <protection/>
    </xf>
    <xf numFmtId="0" fontId="3" fillId="0" borderId="11" xfId="45" applyNumberFormat="1" applyFont="1" applyFill="1" applyBorder="1" applyAlignment="1" applyProtection="1">
      <alignment horizontal="center" vertical="top"/>
      <protection/>
    </xf>
    <xf numFmtId="0" fontId="3" fillId="33" borderId="13" xfId="45" applyNumberFormat="1" applyFont="1" applyFill="1" applyBorder="1" applyAlignment="1" applyProtection="1">
      <alignment horizontal="center" vertical="top"/>
      <protection/>
    </xf>
    <xf numFmtId="0" fontId="3" fillId="0" borderId="13" xfId="45" applyNumberFormat="1" applyFont="1" applyFill="1" applyBorder="1" applyAlignment="1" applyProtection="1">
      <alignment horizontal="center" vertical="top"/>
      <protection/>
    </xf>
    <xf numFmtId="0" fontId="0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11" xfId="45" applyNumberFormat="1" applyFont="1" applyFill="1" applyBorder="1" applyAlignment="1" applyProtection="1">
      <alignment horizontal="center" vertical="center"/>
      <protection/>
    </xf>
    <xf numFmtId="0" fontId="0" fillId="0" borderId="13" xfId="45" applyNumberFormat="1" applyFont="1" applyFill="1" applyBorder="1" applyAlignment="1" applyProtection="1">
      <alignment horizontal="center" vertical="center"/>
      <protection/>
    </xf>
    <xf numFmtId="0" fontId="0" fillId="0" borderId="16" xfId="45" applyNumberFormat="1" applyFont="1" applyFill="1" applyBorder="1" applyAlignment="1" applyProtection="1">
      <alignment horizontal="center" vertical="center"/>
      <protection/>
    </xf>
    <xf numFmtId="0" fontId="3" fillId="0" borderId="11" xfId="45" applyNumberFormat="1" applyFont="1" applyFill="1" applyBorder="1" applyAlignment="1" applyProtection="1">
      <alignment horizontal="center" vertical="center"/>
      <protection/>
    </xf>
    <xf numFmtId="0" fontId="3" fillId="33" borderId="13" xfId="45" applyNumberFormat="1" applyFont="1" applyFill="1" applyBorder="1" applyAlignment="1" applyProtection="1">
      <alignment horizontal="center" vertical="center"/>
      <protection/>
    </xf>
    <xf numFmtId="0" fontId="3" fillId="0" borderId="13" xfId="45" applyNumberFormat="1" applyFont="1" applyFill="1" applyBorder="1" applyAlignment="1" applyProtection="1">
      <alignment horizontal="center" vertical="center"/>
      <protection/>
    </xf>
    <xf numFmtId="0" fontId="3" fillId="33" borderId="12" xfId="45" applyNumberFormat="1" applyFont="1" applyFill="1" applyBorder="1" applyAlignment="1" applyProtection="1">
      <alignment horizontal="center" vertical="top"/>
      <protection/>
    </xf>
    <xf numFmtId="0" fontId="3" fillId="0" borderId="12" xfId="45" applyNumberFormat="1" applyFont="1" applyFill="1" applyBorder="1" applyAlignment="1" applyProtection="1">
      <alignment horizontal="center" vertical="top"/>
      <protection/>
    </xf>
    <xf numFmtId="0" fontId="3" fillId="33" borderId="13" xfId="45" applyNumberFormat="1" applyFont="1" applyFill="1" applyBorder="1" applyAlignment="1" applyProtection="1">
      <alignment horizontal="left" vertical="top"/>
      <protection/>
    </xf>
    <xf numFmtId="0" fontId="3" fillId="0" borderId="13" xfId="45" applyNumberFormat="1" applyFont="1" applyFill="1" applyBorder="1" applyAlignment="1" applyProtection="1">
      <alignment horizontal="left" vertical="top"/>
      <protection/>
    </xf>
    <xf numFmtId="0" fontId="3" fillId="33" borderId="12" xfId="0" applyNumberFormat="1" applyFont="1" applyFill="1" applyBorder="1" applyAlignment="1" applyProtection="1">
      <alignment horizontal="center" vertical="top"/>
      <protection/>
    </xf>
    <xf numFmtId="0" fontId="3" fillId="33" borderId="13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57" fillId="35" borderId="0" xfId="0" applyFont="1" applyFill="1" applyBorder="1" applyAlignment="1" applyProtection="1">
      <alignment/>
      <protection locked="0"/>
    </xf>
    <xf numFmtId="0" fontId="63" fillId="35" borderId="0" xfId="0" applyFont="1" applyFill="1" applyBorder="1" applyAlignment="1" applyProtection="1">
      <alignment horizontal="left"/>
      <protection locked="0"/>
    </xf>
    <xf numFmtId="4" fontId="63" fillId="35" borderId="42" xfId="0" applyNumberFormat="1" applyFont="1" applyFill="1" applyBorder="1" applyAlignment="1" applyProtection="1">
      <alignment/>
      <protection locked="0"/>
    </xf>
    <xf numFmtId="4" fontId="63" fillId="35" borderId="42" xfId="0" applyNumberFormat="1" applyFont="1" applyFill="1" applyBorder="1" applyAlignment="1" applyProtection="1">
      <alignment vertical="center"/>
      <protection locked="0"/>
    </xf>
    <xf numFmtId="0" fontId="57" fillId="35" borderId="0" xfId="0" applyFont="1" applyFill="1" applyBorder="1" applyAlignment="1">
      <alignment/>
    </xf>
    <xf numFmtId="0" fontId="63" fillId="35" borderId="0" xfId="0" applyFont="1" applyFill="1" applyBorder="1" applyAlignment="1">
      <alignment horizontal="left"/>
    </xf>
    <xf numFmtId="4" fontId="63" fillId="35" borderId="42" xfId="0" applyNumberFormat="1" applyFont="1" applyFill="1" applyBorder="1" applyAlignment="1">
      <alignment/>
    </xf>
    <xf numFmtId="4" fontId="63" fillId="35" borderId="42" xfId="0" applyNumberFormat="1" applyFont="1" applyFill="1" applyBorder="1" applyAlignment="1">
      <alignment vertical="center"/>
    </xf>
    <xf numFmtId="4" fontId="63" fillId="35" borderId="27" xfId="0" applyNumberFormat="1" applyFont="1" applyFill="1" applyBorder="1" applyAlignment="1">
      <alignment/>
    </xf>
    <xf numFmtId="4" fontId="63" fillId="35" borderId="27" xfId="0" applyNumberFormat="1" applyFont="1" applyFill="1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.7109375" style="0" customWidth="1"/>
    <col min="3" max="3" width="72.57421875" style="112" bestFit="1" customWidth="1"/>
    <col min="4" max="6" width="16.7109375" style="112" customWidth="1"/>
    <col min="7" max="7" width="1.7109375" style="54" customWidth="1"/>
    <col min="8" max="10" width="9.140625" style="54" customWidth="1"/>
  </cols>
  <sheetData>
    <row r="1" ht="13.5" thickBot="1"/>
    <row r="2" spans="2:7" ht="12.75">
      <c r="B2" s="267"/>
      <c r="C2" s="268"/>
      <c r="D2" s="268"/>
      <c r="E2" s="268"/>
      <c r="F2" s="268"/>
      <c r="G2" s="269"/>
    </row>
    <row r="3" spans="2:7" ht="18">
      <c r="B3" s="270"/>
      <c r="C3" s="271" t="s">
        <v>779</v>
      </c>
      <c r="D3" s="271"/>
      <c r="E3" s="271"/>
      <c r="F3" s="271"/>
      <c r="G3" s="272"/>
    </row>
    <row r="4" spans="2:7" s="54" customFormat="1" ht="32.25" customHeight="1">
      <c r="B4" s="273"/>
      <c r="C4" s="271" t="s">
        <v>595</v>
      </c>
      <c r="D4" s="271"/>
      <c r="E4" s="271"/>
      <c r="F4" s="271"/>
      <c r="G4" s="272"/>
    </row>
    <row r="5" spans="2:7" s="54" customFormat="1" ht="32.25" customHeight="1">
      <c r="B5" s="273"/>
      <c r="C5" s="274"/>
      <c r="D5" s="274"/>
      <c r="E5" s="274"/>
      <c r="F5" s="274"/>
      <c r="G5" s="272"/>
    </row>
    <row r="6" spans="1:7" s="54" customFormat="1" ht="22.5" customHeight="1">
      <c r="A6" s="110"/>
      <c r="B6" s="275"/>
      <c r="C6" s="266" t="s">
        <v>781</v>
      </c>
      <c r="D6" s="265"/>
      <c r="E6" s="265"/>
      <c r="F6" s="265"/>
      <c r="G6" s="272"/>
    </row>
    <row r="7" spans="2:7" s="111" customFormat="1" ht="15" customHeight="1">
      <c r="B7" s="276"/>
      <c r="C7" s="277"/>
      <c r="D7" s="277"/>
      <c r="E7" s="277"/>
      <c r="F7" s="277"/>
      <c r="G7" s="278"/>
    </row>
    <row r="8" spans="2:7" s="110" customFormat="1" ht="22.5" customHeight="1">
      <c r="B8" s="275"/>
      <c r="C8" s="279"/>
      <c r="D8" s="280"/>
      <c r="E8" s="280"/>
      <c r="F8" s="280"/>
      <c r="G8" s="281"/>
    </row>
    <row r="9" spans="2:7" s="110" customFormat="1" ht="30">
      <c r="B9" s="275"/>
      <c r="C9" s="282" t="s">
        <v>593</v>
      </c>
      <c r="D9" s="283" t="s">
        <v>792</v>
      </c>
      <c r="E9" s="283" t="s">
        <v>594</v>
      </c>
      <c r="F9" s="283" t="s">
        <v>780</v>
      </c>
      <c r="G9" s="281"/>
    </row>
    <row r="10" spans="2:7" s="110" customFormat="1" ht="22.5" customHeight="1">
      <c r="B10" s="275"/>
      <c r="C10" s="113" t="s">
        <v>3</v>
      </c>
      <c r="D10" s="284">
        <f>'SO 101'!H90</f>
        <v>0</v>
      </c>
      <c r="E10" s="284">
        <f>D10*0.21</f>
        <v>0</v>
      </c>
      <c r="F10" s="284">
        <f>D10+E10</f>
        <v>0</v>
      </c>
      <c r="G10" s="281"/>
    </row>
    <row r="11" spans="2:7" s="110" customFormat="1" ht="22.5" customHeight="1">
      <c r="B11" s="275"/>
      <c r="C11" s="113" t="s">
        <v>172</v>
      </c>
      <c r="D11" s="284">
        <f>'SO 102'!H88</f>
        <v>0</v>
      </c>
      <c r="E11" s="284">
        <f>D11*0.21</f>
        <v>0</v>
      </c>
      <c r="F11" s="284">
        <f>D11+E11</f>
        <v>0</v>
      </c>
      <c r="G11" s="281"/>
    </row>
    <row r="12" spans="2:7" s="110" customFormat="1" ht="22.5" customHeight="1">
      <c r="B12" s="275"/>
      <c r="C12" s="113" t="s">
        <v>204</v>
      </c>
      <c r="D12" s="284">
        <f>'SO 300'!H33</f>
        <v>0</v>
      </c>
      <c r="E12" s="284">
        <f>D12*0.21</f>
        <v>0</v>
      </c>
      <c r="F12" s="284">
        <f>D12+E12</f>
        <v>0</v>
      </c>
      <c r="G12" s="281"/>
    </row>
    <row r="13" spans="2:7" s="110" customFormat="1" ht="22.5" customHeight="1">
      <c r="B13" s="275"/>
      <c r="C13" s="113" t="s">
        <v>785</v>
      </c>
      <c r="D13" s="284">
        <f>'SO 301'!H100</f>
        <v>0</v>
      </c>
      <c r="E13" s="284">
        <f>D13*0.21</f>
        <v>0</v>
      </c>
      <c r="F13" s="284">
        <f>D13+E13</f>
        <v>0</v>
      </c>
      <c r="G13" s="281"/>
    </row>
    <row r="14" spans="2:7" s="110" customFormat="1" ht="22.5" customHeight="1">
      <c r="B14" s="275"/>
      <c r="C14" s="114" t="s">
        <v>581</v>
      </c>
      <c r="D14" s="284">
        <f>'SO 301_1'!H70</f>
        <v>0</v>
      </c>
      <c r="E14" s="284">
        <f>D14*0.21</f>
        <v>0</v>
      </c>
      <c r="F14" s="284">
        <f>D14+E14</f>
        <v>0</v>
      </c>
      <c r="G14" s="281"/>
    </row>
    <row r="15" spans="2:7" s="110" customFormat="1" ht="22.5" customHeight="1">
      <c r="B15" s="275"/>
      <c r="C15" s="113" t="s">
        <v>786</v>
      </c>
      <c r="D15" s="284">
        <f>'SO 302'!H100</f>
        <v>0</v>
      </c>
      <c r="E15" s="284">
        <f>D15*0.21</f>
        <v>0</v>
      </c>
      <c r="F15" s="284">
        <f>D15+E15</f>
        <v>0</v>
      </c>
      <c r="G15" s="281"/>
    </row>
    <row r="16" spans="2:7" s="110" customFormat="1" ht="22.5" customHeight="1">
      <c r="B16" s="275"/>
      <c r="C16" s="113" t="s">
        <v>472</v>
      </c>
      <c r="D16" s="284">
        <f>'SO 302_1'!H65</f>
        <v>0</v>
      </c>
      <c r="E16" s="284">
        <f>D16*0.21</f>
        <v>0</v>
      </c>
      <c r="F16" s="284">
        <f>D16+E16</f>
        <v>0</v>
      </c>
      <c r="G16" s="281"/>
    </row>
    <row r="17" spans="2:7" s="110" customFormat="1" ht="22.5" customHeight="1">
      <c r="B17" s="275"/>
      <c r="C17" s="113" t="s">
        <v>788</v>
      </c>
      <c r="D17" s="284">
        <f>'SO 303'!H86</f>
        <v>0</v>
      </c>
      <c r="E17" s="284">
        <f>D17*0.21</f>
        <v>0</v>
      </c>
      <c r="F17" s="284">
        <f>D17+E17</f>
        <v>0</v>
      </c>
      <c r="G17" s="281"/>
    </row>
    <row r="18" spans="2:7" s="110" customFormat="1" ht="22.5" customHeight="1">
      <c r="B18" s="275"/>
      <c r="C18" s="113" t="s">
        <v>495</v>
      </c>
      <c r="D18" s="284">
        <f>'SO 303_1'!H69</f>
        <v>0</v>
      </c>
      <c r="E18" s="284">
        <f>D18*0.21</f>
        <v>0</v>
      </c>
      <c r="F18" s="284">
        <f>D18+E18</f>
        <v>0</v>
      </c>
      <c r="G18" s="281"/>
    </row>
    <row r="19" spans="2:7" s="110" customFormat="1" ht="22.5" customHeight="1">
      <c r="B19" s="275"/>
      <c r="C19" s="114" t="s">
        <v>787</v>
      </c>
      <c r="D19" s="284">
        <f>'SO 304'!H74</f>
        <v>0</v>
      </c>
      <c r="E19" s="284">
        <f>D19*0.21</f>
        <v>0</v>
      </c>
      <c r="F19" s="284">
        <f>D19+E19</f>
        <v>0</v>
      </c>
      <c r="G19" s="281"/>
    </row>
    <row r="20" spans="2:7" s="110" customFormat="1" ht="22.5" customHeight="1">
      <c r="B20" s="275"/>
      <c r="C20" s="114" t="s">
        <v>592</v>
      </c>
      <c r="D20" s="284">
        <f>'SO 304_1'!H61</f>
        <v>0</v>
      </c>
      <c r="E20" s="284">
        <f>D20*0.21</f>
        <v>0</v>
      </c>
      <c r="F20" s="284">
        <f>D20+E20</f>
        <v>0</v>
      </c>
      <c r="G20" s="281"/>
    </row>
    <row r="21" spans="2:7" s="110" customFormat="1" ht="22.5" customHeight="1">
      <c r="B21" s="275"/>
      <c r="C21" s="114" t="s">
        <v>784</v>
      </c>
      <c r="D21" s="284">
        <f>'SO 310'!N15</f>
        <v>0</v>
      </c>
      <c r="E21" s="284">
        <f>D21*0.21</f>
        <v>0</v>
      </c>
      <c r="F21" s="284">
        <f>D21+E21</f>
        <v>0</v>
      </c>
      <c r="G21" s="281"/>
    </row>
    <row r="22" spans="2:7" s="110" customFormat="1" ht="22.5" customHeight="1">
      <c r="B22" s="275"/>
      <c r="C22" s="262" t="s">
        <v>777</v>
      </c>
      <c r="D22" s="284">
        <f>'SO 310.1'!N15</f>
        <v>0</v>
      </c>
      <c r="E22" s="284">
        <f>D22*0.21</f>
        <v>0</v>
      </c>
      <c r="F22" s="284">
        <f>D22+E22</f>
        <v>0</v>
      </c>
      <c r="G22" s="281"/>
    </row>
    <row r="23" spans="2:7" s="115" customFormat="1" ht="22.5" customHeight="1">
      <c r="B23" s="285"/>
      <c r="C23" s="113" t="s">
        <v>576</v>
      </c>
      <c r="D23" s="284">
        <f>'SO 401'!H52</f>
        <v>0</v>
      </c>
      <c r="E23" s="284">
        <f>D23*0.21</f>
        <v>0</v>
      </c>
      <c r="F23" s="284">
        <f>D23+E23</f>
        <v>0</v>
      </c>
      <c r="G23" s="286"/>
    </row>
    <row r="24" spans="2:7" s="54" customFormat="1" ht="22.5" customHeight="1">
      <c r="B24" s="273"/>
      <c r="C24" s="113" t="s">
        <v>789</v>
      </c>
      <c r="D24" s="284">
        <f>'SO 402'!H52</f>
        <v>0</v>
      </c>
      <c r="E24" s="284">
        <f>D24*0.21</f>
        <v>0</v>
      </c>
      <c r="F24" s="284">
        <f>D24+E24</f>
        <v>0</v>
      </c>
      <c r="G24" s="272"/>
    </row>
    <row r="25" spans="2:7" s="54" customFormat="1" ht="22.5" customHeight="1">
      <c r="B25" s="273"/>
      <c r="C25" s="287" t="s">
        <v>791</v>
      </c>
      <c r="D25" s="287">
        <f>SUM(D10:D24)</f>
        <v>0</v>
      </c>
      <c r="E25" s="287">
        <f>SUM(E10:E24)</f>
        <v>0</v>
      </c>
      <c r="F25" s="287">
        <f>SUM(F10:F24)</f>
        <v>0</v>
      </c>
      <c r="G25" s="272"/>
    </row>
    <row r="26" spans="2:7" s="54" customFormat="1" ht="22.5" customHeight="1" thickBot="1">
      <c r="B26" s="288"/>
      <c r="C26" s="289"/>
      <c r="D26" s="289"/>
      <c r="E26" s="289"/>
      <c r="F26" s="289"/>
      <c r="G26" s="290"/>
    </row>
    <row r="27" spans="3:6" s="54" customFormat="1" ht="22.5" customHeight="1">
      <c r="C27" s="112"/>
      <c r="D27" s="112"/>
      <c r="E27" s="112"/>
      <c r="F27" s="112"/>
    </row>
    <row r="28" spans="3:6" s="54" customFormat="1" ht="22.5" customHeight="1">
      <c r="C28" s="112"/>
      <c r="D28" s="112"/>
      <c r="E28" s="112"/>
      <c r="F28" s="112"/>
    </row>
    <row r="29" spans="3:6" s="54" customFormat="1" ht="22.5" customHeight="1">
      <c r="C29" s="112"/>
      <c r="D29" s="112"/>
      <c r="E29" s="112"/>
      <c r="F29" s="112"/>
    </row>
    <row r="30" spans="3:6" s="54" customFormat="1" ht="22.5" customHeight="1">
      <c r="C30" s="112"/>
      <c r="D30" s="112"/>
      <c r="E30" s="112"/>
      <c r="F30" s="112"/>
    </row>
    <row r="31" spans="3:6" s="54" customFormat="1" ht="22.5" customHeight="1">
      <c r="C31" s="112"/>
      <c r="D31" s="112"/>
      <c r="E31" s="112"/>
      <c r="F31" s="112"/>
    </row>
    <row r="32" spans="3:6" s="54" customFormat="1" ht="22.5" customHeight="1">
      <c r="C32" s="112"/>
      <c r="D32" s="112"/>
      <c r="E32" s="112"/>
      <c r="F32" s="112"/>
    </row>
    <row r="33" spans="3:6" s="54" customFormat="1" ht="22.5" customHeight="1">
      <c r="C33" s="112"/>
      <c r="D33" s="112"/>
      <c r="E33" s="112"/>
      <c r="F33" s="112"/>
    </row>
    <row r="34" spans="3:6" s="54" customFormat="1" ht="22.5" customHeight="1">
      <c r="C34" s="112"/>
      <c r="D34" s="112"/>
      <c r="E34" s="112"/>
      <c r="F34" s="112"/>
    </row>
    <row r="35" spans="3:6" s="54" customFormat="1" ht="22.5" customHeight="1">
      <c r="C35" s="112"/>
      <c r="D35" s="112"/>
      <c r="E35" s="112"/>
      <c r="F35" s="112"/>
    </row>
    <row r="36" spans="3:6" s="54" customFormat="1" ht="22.5" customHeight="1">
      <c r="C36" s="112"/>
      <c r="D36" s="112"/>
      <c r="E36" s="112"/>
      <c r="F36" s="112"/>
    </row>
    <row r="37" spans="3:6" s="54" customFormat="1" ht="22.5" customHeight="1">
      <c r="C37" s="112"/>
      <c r="D37" s="112"/>
      <c r="E37" s="112"/>
      <c r="F37" s="112"/>
    </row>
    <row r="38" spans="3:6" s="54" customFormat="1" ht="22.5" customHeight="1">
      <c r="C38" s="112"/>
      <c r="D38" s="112"/>
      <c r="E38" s="112"/>
      <c r="F38" s="112"/>
    </row>
    <row r="39" spans="3:6" s="54" customFormat="1" ht="22.5" customHeight="1">
      <c r="C39" s="112"/>
      <c r="D39" s="112"/>
      <c r="E39" s="112"/>
      <c r="F39" s="112"/>
    </row>
    <row r="40" spans="3:6" s="54" customFormat="1" ht="22.5" customHeight="1">
      <c r="C40" s="112"/>
      <c r="D40" s="112"/>
      <c r="E40" s="112"/>
      <c r="F40" s="112"/>
    </row>
    <row r="41" spans="3:6" s="54" customFormat="1" ht="22.5" customHeight="1">
      <c r="C41" s="112"/>
      <c r="D41" s="112"/>
      <c r="E41" s="112"/>
      <c r="F41" s="112"/>
    </row>
    <row r="42" spans="3:6" s="54" customFormat="1" ht="22.5" customHeight="1">
      <c r="C42" s="112"/>
      <c r="D42" s="112"/>
      <c r="E42" s="112"/>
      <c r="F42" s="112"/>
    </row>
    <row r="43" spans="3:6" s="54" customFormat="1" ht="22.5" customHeight="1">
      <c r="C43" s="112"/>
      <c r="D43" s="112"/>
      <c r="E43" s="112"/>
      <c r="F43" s="112"/>
    </row>
    <row r="44" spans="3:6" s="54" customFormat="1" ht="22.5" customHeight="1">
      <c r="C44" s="112"/>
      <c r="D44" s="112"/>
      <c r="E44" s="112"/>
      <c r="F44" s="112"/>
    </row>
    <row r="45" spans="3:6" s="54" customFormat="1" ht="22.5" customHeight="1">
      <c r="C45" s="112"/>
      <c r="D45" s="112"/>
      <c r="E45" s="112"/>
      <c r="F45" s="112"/>
    </row>
    <row r="46" spans="3:6" s="54" customFormat="1" ht="22.5" customHeight="1">
      <c r="C46" s="112"/>
      <c r="D46" s="112"/>
      <c r="E46" s="112"/>
      <c r="F46" s="112"/>
    </row>
    <row r="47" spans="3:6" s="54" customFormat="1" ht="22.5" customHeight="1">
      <c r="C47" s="112"/>
      <c r="D47" s="112"/>
      <c r="E47" s="112"/>
      <c r="F47" s="112"/>
    </row>
    <row r="48" spans="3:6" s="54" customFormat="1" ht="22.5" customHeight="1">
      <c r="C48" s="112"/>
      <c r="D48" s="112"/>
      <c r="E48" s="112"/>
      <c r="F48" s="112"/>
    </row>
    <row r="49" spans="3:6" s="54" customFormat="1" ht="22.5" customHeight="1">
      <c r="C49" s="112"/>
      <c r="D49" s="112"/>
      <c r="E49" s="112"/>
      <c r="F49" s="112"/>
    </row>
    <row r="50" spans="3:6" s="54" customFormat="1" ht="22.5" customHeight="1">
      <c r="C50" s="112"/>
      <c r="D50" s="112"/>
      <c r="E50" s="112"/>
      <c r="F50" s="112"/>
    </row>
    <row r="51" spans="3:6" s="54" customFormat="1" ht="22.5" customHeight="1">
      <c r="C51" s="112"/>
      <c r="D51" s="112"/>
      <c r="E51" s="112"/>
      <c r="F51" s="112"/>
    </row>
    <row r="52" spans="3:6" s="54" customFormat="1" ht="22.5" customHeight="1">
      <c r="C52" s="112"/>
      <c r="D52" s="112"/>
      <c r="E52" s="112"/>
      <c r="F52" s="112"/>
    </row>
    <row r="53" spans="3:6" s="54" customFormat="1" ht="22.5" customHeight="1">
      <c r="C53" s="112"/>
      <c r="D53" s="112"/>
      <c r="E53" s="112"/>
      <c r="F53" s="112"/>
    </row>
    <row r="54" spans="3:6" s="54" customFormat="1" ht="22.5" customHeight="1">
      <c r="C54" s="112"/>
      <c r="D54" s="112"/>
      <c r="E54" s="112"/>
      <c r="F54" s="112"/>
    </row>
    <row r="55" spans="3:6" s="54" customFormat="1" ht="22.5" customHeight="1">
      <c r="C55" s="112"/>
      <c r="D55" s="112"/>
      <c r="E55" s="112"/>
      <c r="F55" s="112"/>
    </row>
    <row r="56" spans="3:6" s="54" customFormat="1" ht="22.5" customHeight="1">
      <c r="C56" s="112"/>
      <c r="D56" s="112"/>
      <c r="E56" s="112"/>
      <c r="F56" s="112"/>
    </row>
    <row r="57" spans="3:6" s="54" customFormat="1" ht="22.5" customHeight="1">
      <c r="C57" s="112"/>
      <c r="D57" s="112"/>
      <c r="E57" s="112"/>
      <c r="F57" s="112"/>
    </row>
    <row r="58" spans="3:6" s="54" customFormat="1" ht="22.5" customHeight="1">
      <c r="C58" s="112"/>
      <c r="D58" s="112"/>
      <c r="E58" s="112"/>
      <c r="F58" s="112"/>
    </row>
    <row r="59" spans="3:6" s="54" customFormat="1" ht="22.5" customHeight="1">
      <c r="C59" s="112"/>
      <c r="D59" s="112"/>
      <c r="E59" s="112"/>
      <c r="F59" s="112"/>
    </row>
    <row r="60" spans="3:6" s="54" customFormat="1" ht="22.5" customHeight="1">
      <c r="C60" s="112"/>
      <c r="D60" s="112"/>
      <c r="E60" s="112"/>
      <c r="F60" s="112"/>
    </row>
    <row r="61" spans="3:6" s="54" customFormat="1" ht="22.5" customHeight="1">
      <c r="C61" s="112"/>
      <c r="D61" s="112"/>
      <c r="E61" s="112"/>
      <c r="F61" s="112"/>
    </row>
    <row r="62" spans="3:6" s="54" customFormat="1" ht="22.5" customHeight="1">
      <c r="C62" s="112"/>
      <c r="D62" s="112"/>
      <c r="E62" s="112"/>
      <c r="F62" s="112"/>
    </row>
    <row r="63" spans="3:6" s="54" customFormat="1" ht="22.5" customHeight="1">
      <c r="C63" s="112"/>
      <c r="D63" s="112"/>
      <c r="E63" s="112"/>
      <c r="F63" s="112"/>
    </row>
  </sheetData>
  <sheetProtection password="B82A" sheet="1" objects="1" scenarios="1" selectLockedCells="1" selectUnlockedCells="1"/>
  <mergeCells count="2">
    <mergeCell ref="C4:F4"/>
    <mergeCell ref="C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spans="1:8" ht="18">
      <c r="A2" s="264" t="s">
        <v>747</v>
      </c>
      <c r="B2" s="264"/>
      <c r="C2" s="264"/>
      <c r="D2" s="264"/>
      <c r="E2" s="264"/>
      <c r="F2" s="264"/>
      <c r="G2" s="264"/>
      <c r="H2" s="264"/>
    </row>
    <row r="4" spans="1:3" ht="15">
      <c r="A4" s="6" t="s">
        <v>0</v>
      </c>
      <c r="C4" s="7" t="s">
        <v>1</v>
      </c>
    </row>
    <row r="5" spans="1:3" ht="15">
      <c r="A5" s="6" t="s">
        <v>2</v>
      </c>
      <c r="C5" s="109" t="s">
        <v>790</v>
      </c>
    </row>
    <row r="6" spans="1:3" ht="15.75" thickBot="1">
      <c r="A6" s="6" t="s">
        <v>4</v>
      </c>
      <c r="C6" s="7" t="s">
        <v>495</v>
      </c>
    </row>
    <row r="7" spans="1:8" ht="12.75">
      <c r="A7" s="8" t="s">
        <v>5</v>
      </c>
      <c r="B7" s="9" t="s">
        <v>6</v>
      </c>
      <c r="C7" s="9" t="s">
        <v>7</v>
      </c>
      <c r="D7" s="10" t="s">
        <v>8</v>
      </c>
      <c r="E7" s="9" t="s">
        <v>9</v>
      </c>
      <c r="F7" s="11" t="s">
        <v>10</v>
      </c>
      <c r="G7" s="116" t="s">
        <v>11</v>
      </c>
      <c r="H7" s="117"/>
    </row>
    <row r="8" spans="1:8" ht="12.75">
      <c r="A8" s="12" t="s">
        <v>12</v>
      </c>
      <c r="B8" s="13" t="s">
        <v>13</v>
      </c>
      <c r="C8" s="13" t="s">
        <v>13</v>
      </c>
      <c r="D8" s="14"/>
      <c r="E8" s="13"/>
      <c r="F8" s="15" t="s">
        <v>14</v>
      </c>
      <c r="G8" s="16" t="s">
        <v>15</v>
      </c>
      <c r="H8" s="17" t="s">
        <v>16</v>
      </c>
    </row>
    <row r="9" spans="1:8" ht="13.5" thickBot="1">
      <c r="A9" s="18" t="s">
        <v>17</v>
      </c>
      <c r="B9" s="19" t="s">
        <v>18</v>
      </c>
      <c r="C9" s="19" t="s">
        <v>19</v>
      </c>
      <c r="D9" s="20" t="s">
        <v>20</v>
      </c>
      <c r="E9" s="19" t="s">
        <v>21</v>
      </c>
      <c r="F9" s="21" t="s">
        <v>22</v>
      </c>
      <c r="G9" s="22" t="s">
        <v>23</v>
      </c>
      <c r="H9" s="23" t="s">
        <v>24</v>
      </c>
    </row>
    <row r="10" spans="1:8" ht="12.75">
      <c r="A10" s="24"/>
      <c r="B10" s="25" t="s">
        <v>17</v>
      </c>
      <c r="C10" s="25"/>
      <c r="D10" s="26" t="s">
        <v>59</v>
      </c>
      <c r="E10" s="25"/>
      <c r="F10" s="27"/>
      <c r="G10" s="28"/>
      <c r="H10" s="29"/>
    </row>
    <row r="11" spans="1:8" ht="38.25">
      <c r="A11" s="12">
        <v>1</v>
      </c>
      <c r="B11" s="13" t="s">
        <v>360</v>
      </c>
      <c r="C11" s="31" t="s">
        <v>28</v>
      </c>
      <c r="D11" s="32" t="s">
        <v>359</v>
      </c>
      <c r="E11" s="31" t="s">
        <v>40</v>
      </c>
      <c r="F11" s="33">
        <v>56</v>
      </c>
      <c r="G11" s="34"/>
      <c r="H11" s="35">
        <f aca="true" t="shared" si="0" ref="H11:H33">ROUND((F11*G11),2)</f>
        <v>0</v>
      </c>
    </row>
    <row r="12" spans="1:8" ht="38.25">
      <c r="A12" s="12">
        <v>2</v>
      </c>
      <c r="B12" s="13" t="s">
        <v>358</v>
      </c>
      <c r="C12" s="31" t="s">
        <v>28</v>
      </c>
      <c r="D12" s="32" t="s">
        <v>357</v>
      </c>
      <c r="E12" s="31" t="s">
        <v>356</v>
      </c>
      <c r="F12" s="33">
        <v>7</v>
      </c>
      <c r="G12" s="34"/>
      <c r="H12" s="35">
        <f t="shared" si="0"/>
        <v>0</v>
      </c>
    </row>
    <row r="13" spans="1:8" ht="63.75">
      <c r="A13" s="12">
        <v>3</v>
      </c>
      <c r="B13" s="13" t="s">
        <v>355</v>
      </c>
      <c r="C13" s="31" t="s">
        <v>28</v>
      </c>
      <c r="D13" s="32" t="s">
        <v>354</v>
      </c>
      <c r="E13" s="31" t="s">
        <v>37</v>
      </c>
      <c r="F13" s="33">
        <v>5</v>
      </c>
      <c r="G13" s="34"/>
      <c r="H13" s="35">
        <f t="shared" si="0"/>
        <v>0</v>
      </c>
    </row>
    <row r="14" spans="1:8" ht="38.25">
      <c r="A14" s="12">
        <v>4</v>
      </c>
      <c r="B14" s="13" t="s">
        <v>353</v>
      </c>
      <c r="C14" s="31" t="s">
        <v>28</v>
      </c>
      <c r="D14" s="32" t="s">
        <v>352</v>
      </c>
      <c r="E14" s="31" t="s">
        <v>68</v>
      </c>
      <c r="F14" s="33">
        <v>10</v>
      </c>
      <c r="G14" s="34"/>
      <c r="H14" s="35">
        <f t="shared" si="0"/>
        <v>0</v>
      </c>
    </row>
    <row r="15" spans="1:8" ht="38.25">
      <c r="A15" s="12">
        <v>5</v>
      </c>
      <c r="B15" s="13" t="s">
        <v>471</v>
      </c>
      <c r="C15" s="31" t="s">
        <v>28</v>
      </c>
      <c r="D15" s="32" t="s">
        <v>470</v>
      </c>
      <c r="E15" s="31" t="s">
        <v>68</v>
      </c>
      <c r="F15" s="33">
        <v>5.148</v>
      </c>
      <c r="G15" s="34"/>
      <c r="H15" s="35">
        <f t="shared" si="0"/>
        <v>0</v>
      </c>
    </row>
    <row r="16" spans="1:8" ht="51">
      <c r="A16" s="12">
        <v>6</v>
      </c>
      <c r="B16" s="13" t="s">
        <v>349</v>
      </c>
      <c r="C16" s="31" t="s">
        <v>28</v>
      </c>
      <c r="D16" s="32" t="s">
        <v>348</v>
      </c>
      <c r="E16" s="31" t="s">
        <v>68</v>
      </c>
      <c r="F16" s="33">
        <v>1.544</v>
      </c>
      <c r="G16" s="34"/>
      <c r="H16" s="35">
        <f t="shared" si="0"/>
        <v>0</v>
      </c>
    </row>
    <row r="17" spans="1:8" ht="38.25">
      <c r="A17" s="12">
        <v>7</v>
      </c>
      <c r="B17" s="13" t="s">
        <v>469</v>
      </c>
      <c r="C17" s="31" t="s">
        <v>28</v>
      </c>
      <c r="D17" s="32" t="s">
        <v>468</v>
      </c>
      <c r="E17" s="31" t="s">
        <v>68</v>
      </c>
      <c r="F17" s="33">
        <v>5.148</v>
      </c>
      <c r="G17" s="34"/>
      <c r="H17" s="35">
        <f t="shared" si="0"/>
        <v>0</v>
      </c>
    </row>
    <row r="18" spans="1:8" ht="51">
      <c r="A18" s="12">
        <v>8</v>
      </c>
      <c r="B18" s="13" t="s">
        <v>345</v>
      </c>
      <c r="C18" s="31" t="s">
        <v>28</v>
      </c>
      <c r="D18" s="32" t="s">
        <v>344</v>
      </c>
      <c r="E18" s="31" t="s">
        <v>68</v>
      </c>
      <c r="F18" s="33">
        <v>1.544</v>
      </c>
      <c r="G18" s="34"/>
      <c r="H18" s="35">
        <f t="shared" si="0"/>
        <v>0</v>
      </c>
    </row>
    <row r="19" spans="1:8" ht="51">
      <c r="A19" s="12">
        <v>9</v>
      </c>
      <c r="B19" s="13" t="s">
        <v>343</v>
      </c>
      <c r="C19" s="31" t="s">
        <v>28</v>
      </c>
      <c r="D19" s="32" t="s">
        <v>342</v>
      </c>
      <c r="E19" s="31" t="s">
        <v>68</v>
      </c>
      <c r="F19" s="33">
        <v>2.574</v>
      </c>
      <c r="G19" s="34"/>
      <c r="H19" s="35">
        <f t="shared" si="0"/>
        <v>0</v>
      </c>
    </row>
    <row r="20" spans="1:8" ht="38.25">
      <c r="A20" s="12">
        <v>10</v>
      </c>
      <c r="B20" s="13" t="s">
        <v>341</v>
      </c>
      <c r="C20" s="31" t="s">
        <v>28</v>
      </c>
      <c r="D20" s="32" t="s">
        <v>340</v>
      </c>
      <c r="E20" s="31" t="s">
        <v>65</v>
      </c>
      <c r="F20" s="33">
        <v>23.4</v>
      </c>
      <c r="G20" s="34"/>
      <c r="H20" s="35">
        <f t="shared" si="0"/>
        <v>0</v>
      </c>
    </row>
    <row r="21" spans="1:8" ht="38.25">
      <c r="A21" s="12">
        <v>11</v>
      </c>
      <c r="B21" s="13" t="s">
        <v>339</v>
      </c>
      <c r="C21" s="31" t="s">
        <v>28</v>
      </c>
      <c r="D21" s="32" t="s">
        <v>338</v>
      </c>
      <c r="E21" s="31" t="s">
        <v>65</v>
      </c>
      <c r="F21" s="33">
        <v>23.4</v>
      </c>
      <c r="G21" s="34"/>
      <c r="H21" s="35">
        <f t="shared" si="0"/>
        <v>0</v>
      </c>
    </row>
    <row r="22" spans="1:8" ht="51">
      <c r="A22" s="12">
        <v>12</v>
      </c>
      <c r="B22" s="13" t="s">
        <v>337</v>
      </c>
      <c r="C22" s="31" t="s">
        <v>28</v>
      </c>
      <c r="D22" s="32" t="s">
        <v>336</v>
      </c>
      <c r="E22" s="31" t="s">
        <v>68</v>
      </c>
      <c r="F22" s="33">
        <v>12.87</v>
      </c>
      <c r="G22" s="34"/>
      <c r="H22" s="35">
        <f t="shared" si="0"/>
        <v>0</v>
      </c>
    </row>
    <row r="23" spans="1:8" ht="51">
      <c r="A23" s="12">
        <v>13</v>
      </c>
      <c r="B23" s="13" t="s">
        <v>335</v>
      </c>
      <c r="C23" s="31" t="s">
        <v>28</v>
      </c>
      <c r="D23" s="32" t="s">
        <v>334</v>
      </c>
      <c r="E23" s="31" t="s">
        <v>68</v>
      </c>
      <c r="F23" s="33">
        <v>13.86</v>
      </c>
      <c r="G23" s="34"/>
      <c r="H23" s="35">
        <f t="shared" si="0"/>
        <v>0</v>
      </c>
    </row>
    <row r="24" spans="1:8" ht="51">
      <c r="A24" s="12">
        <v>14</v>
      </c>
      <c r="B24" s="13" t="s">
        <v>333</v>
      </c>
      <c r="C24" s="31" t="s">
        <v>28</v>
      </c>
      <c r="D24" s="32" t="s">
        <v>332</v>
      </c>
      <c r="E24" s="31" t="s">
        <v>68</v>
      </c>
      <c r="F24" s="33">
        <v>5.94</v>
      </c>
      <c r="G24" s="34"/>
      <c r="H24" s="35">
        <f t="shared" si="0"/>
        <v>0</v>
      </c>
    </row>
    <row r="25" spans="1:8" ht="63.75">
      <c r="A25" s="12">
        <v>15</v>
      </c>
      <c r="B25" s="13" t="s">
        <v>331</v>
      </c>
      <c r="C25" s="31" t="s">
        <v>28</v>
      </c>
      <c r="D25" s="32" t="s">
        <v>330</v>
      </c>
      <c r="E25" s="31" t="s">
        <v>68</v>
      </c>
      <c r="F25" s="33">
        <v>29.7</v>
      </c>
      <c r="G25" s="34"/>
      <c r="H25" s="35">
        <f t="shared" si="0"/>
        <v>0</v>
      </c>
    </row>
    <row r="26" spans="1:8" ht="38.25">
      <c r="A26" s="12">
        <v>16</v>
      </c>
      <c r="B26" s="13" t="s">
        <v>329</v>
      </c>
      <c r="C26" s="31" t="s">
        <v>28</v>
      </c>
      <c r="D26" s="32" t="s">
        <v>328</v>
      </c>
      <c r="E26" s="31" t="s">
        <v>68</v>
      </c>
      <c r="F26" s="33">
        <v>6.93</v>
      </c>
      <c r="G26" s="34"/>
      <c r="H26" s="35">
        <f t="shared" si="0"/>
        <v>0</v>
      </c>
    </row>
    <row r="27" spans="1:8" ht="25.5">
      <c r="A27" s="12">
        <v>17</v>
      </c>
      <c r="B27" s="13" t="s">
        <v>327</v>
      </c>
      <c r="C27" s="31" t="s">
        <v>28</v>
      </c>
      <c r="D27" s="32" t="s">
        <v>326</v>
      </c>
      <c r="E27" s="31" t="s">
        <v>68</v>
      </c>
      <c r="F27" s="33">
        <v>5.94</v>
      </c>
      <c r="G27" s="34"/>
      <c r="H27" s="35">
        <f t="shared" si="0"/>
        <v>0</v>
      </c>
    </row>
    <row r="28" spans="1:8" ht="25.5">
      <c r="A28" s="12">
        <v>18</v>
      </c>
      <c r="B28" s="13" t="s">
        <v>325</v>
      </c>
      <c r="C28" s="31" t="s">
        <v>28</v>
      </c>
      <c r="D28" s="32" t="s">
        <v>324</v>
      </c>
      <c r="E28" s="31" t="s">
        <v>30</v>
      </c>
      <c r="F28" s="33">
        <v>10.692</v>
      </c>
      <c r="G28" s="34"/>
      <c r="H28" s="35">
        <f t="shared" si="0"/>
        <v>0</v>
      </c>
    </row>
    <row r="29" spans="1:8" ht="38.25">
      <c r="A29" s="12">
        <v>19</v>
      </c>
      <c r="B29" s="13" t="s">
        <v>323</v>
      </c>
      <c r="C29" s="31" t="s">
        <v>28</v>
      </c>
      <c r="D29" s="32" t="s">
        <v>322</v>
      </c>
      <c r="E29" s="31" t="s">
        <v>68</v>
      </c>
      <c r="F29" s="33">
        <v>6.93</v>
      </c>
      <c r="G29" s="34"/>
      <c r="H29" s="35">
        <f t="shared" si="0"/>
        <v>0</v>
      </c>
    </row>
    <row r="30" spans="1:8" ht="51">
      <c r="A30" s="12">
        <v>20</v>
      </c>
      <c r="B30" s="13" t="s">
        <v>321</v>
      </c>
      <c r="C30" s="31" t="s">
        <v>28</v>
      </c>
      <c r="D30" s="32" t="s">
        <v>320</v>
      </c>
      <c r="E30" s="31" t="s">
        <v>68</v>
      </c>
      <c r="F30" s="33">
        <v>4.455</v>
      </c>
      <c r="G30" s="34"/>
      <c r="H30" s="35">
        <f t="shared" si="0"/>
        <v>0</v>
      </c>
    </row>
    <row r="31" spans="1:8" ht="51">
      <c r="A31" s="12">
        <v>22</v>
      </c>
      <c r="B31" s="13" t="s">
        <v>319</v>
      </c>
      <c r="C31" s="31" t="s">
        <v>28</v>
      </c>
      <c r="D31" s="32" t="s">
        <v>318</v>
      </c>
      <c r="E31" s="31" t="s">
        <v>68</v>
      </c>
      <c r="F31" s="33">
        <v>4.455</v>
      </c>
      <c r="G31" s="34"/>
      <c r="H31" s="35">
        <f t="shared" si="0"/>
        <v>0</v>
      </c>
    </row>
    <row r="32" spans="1:8" ht="25.5">
      <c r="A32" s="12">
        <v>23</v>
      </c>
      <c r="B32" s="13" t="s">
        <v>317</v>
      </c>
      <c r="C32" s="31" t="s">
        <v>28</v>
      </c>
      <c r="D32" s="32" t="s">
        <v>316</v>
      </c>
      <c r="E32" s="31" t="s">
        <v>65</v>
      </c>
      <c r="F32" s="33">
        <v>13.5</v>
      </c>
      <c r="G32" s="34"/>
      <c r="H32" s="35">
        <f t="shared" si="0"/>
        <v>0</v>
      </c>
    </row>
    <row r="33" spans="1:8" ht="38.25">
      <c r="A33" s="12">
        <v>21</v>
      </c>
      <c r="B33" s="13" t="s">
        <v>315</v>
      </c>
      <c r="C33" s="31" t="s">
        <v>28</v>
      </c>
      <c r="D33" s="32" t="s">
        <v>314</v>
      </c>
      <c r="E33" s="31" t="s">
        <v>30</v>
      </c>
      <c r="F33" s="33">
        <v>8.91</v>
      </c>
      <c r="G33" s="34"/>
      <c r="H33" s="35">
        <f t="shared" si="0"/>
        <v>0</v>
      </c>
    </row>
    <row r="34" spans="1:8" ht="12.75">
      <c r="A34" s="36"/>
      <c r="B34" s="37" t="s">
        <v>17</v>
      </c>
      <c r="C34" s="37"/>
      <c r="D34" s="38" t="s">
        <v>59</v>
      </c>
      <c r="E34" s="37"/>
      <c r="F34" s="39"/>
      <c r="G34" s="40"/>
      <c r="H34" s="41">
        <f>SUM(H11:H33)</f>
        <v>0</v>
      </c>
    </row>
    <row r="35" spans="1:8" ht="12.75">
      <c r="A35" s="30"/>
      <c r="B35" s="31"/>
      <c r="C35" s="31"/>
      <c r="D35" s="32"/>
      <c r="E35" s="31"/>
      <c r="F35" s="33"/>
      <c r="G35" s="34"/>
      <c r="H35" s="35"/>
    </row>
    <row r="36" spans="1:8" ht="12.75">
      <c r="A36" s="42"/>
      <c r="B36" s="43" t="s">
        <v>18</v>
      </c>
      <c r="C36" s="43"/>
      <c r="D36" s="44" t="s">
        <v>311</v>
      </c>
      <c r="E36" s="43"/>
      <c r="F36" s="45"/>
      <c r="G36" s="46"/>
      <c r="H36" s="47"/>
    </row>
    <row r="37" spans="1:8" ht="63.75">
      <c r="A37" s="12">
        <v>24</v>
      </c>
      <c r="B37" s="13" t="s">
        <v>313</v>
      </c>
      <c r="C37" s="31" t="s">
        <v>28</v>
      </c>
      <c r="D37" s="32" t="s">
        <v>312</v>
      </c>
      <c r="E37" s="31" t="s">
        <v>37</v>
      </c>
      <c r="F37" s="33">
        <v>9</v>
      </c>
      <c r="G37" s="34"/>
      <c r="H37" s="35">
        <f>ROUND((F37*G37),2)</f>
        <v>0</v>
      </c>
    </row>
    <row r="38" spans="1:8" ht="12.75">
      <c r="A38" s="36"/>
      <c r="B38" s="37" t="s">
        <v>18</v>
      </c>
      <c r="C38" s="37"/>
      <c r="D38" s="38" t="s">
        <v>311</v>
      </c>
      <c r="E38" s="37"/>
      <c r="F38" s="39"/>
      <c r="G38" s="40"/>
      <c r="H38" s="41">
        <f>SUM(H37:H37)</f>
        <v>0</v>
      </c>
    </row>
    <row r="39" spans="1:8" ht="12.75">
      <c r="A39" s="30"/>
      <c r="B39" s="31"/>
      <c r="C39" s="31"/>
      <c r="D39" s="32"/>
      <c r="E39" s="31"/>
      <c r="F39" s="33"/>
      <c r="G39" s="34"/>
      <c r="H39" s="35"/>
    </row>
    <row r="40" spans="1:8" ht="12.75">
      <c r="A40" s="42"/>
      <c r="B40" s="43" t="s">
        <v>20</v>
      </c>
      <c r="C40" s="43"/>
      <c r="D40" s="44" t="s">
        <v>308</v>
      </c>
      <c r="E40" s="43"/>
      <c r="F40" s="45"/>
      <c r="G40" s="46"/>
      <c r="H40" s="47"/>
    </row>
    <row r="41" spans="1:8" ht="38.25">
      <c r="A41" s="12">
        <v>25</v>
      </c>
      <c r="B41" s="13" t="s">
        <v>310</v>
      </c>
      <c r="C41" s="31" t="s">
        <v>28</v>
      </c>
      <c r="D41" s="32" t="s">
        <v>309</v>
      </c>
      <c r="E41" s="31" t="s">
        <v>68</v>
      </c>
      <c r="F41" s="33">
        <v>1.485</v>
      </c>
      <c r="G41" s="34"/>
      <c r="H41" s="35">
        <f>ROUND((F41*G41),2)</f>
        <v>0</v>
      </c>
    </row>
    <row r="42" spans="1:8" ht="12.75">
      <c r="A42" s="36"/>
      <c r="B42" s="37" t="s">
        <v>20</v>
      </c>
      <c r="C42" s="37"/>
      <c r="D42" s="38" t="s">
        <v>308</v>
      </c>
      <c r="E42" s="37"/>
      <c r="F42" s="39"/>
      <c r="G42" s="40"/>
      <c r="H42" s="41">
        <f>SUM(H41:H41)</f>
        <v>0</v>
      </c>
    </row>
    <row r="43" spans="1:8" ht="12.75">
      <c r="A43" s="30"/>
      <c r="B43" s="31"/>
      <c r="C43" s="31"/>
      <c r="D43" s="32"/>
      <c r="E43" s="31"/>
      <c r="F43" s="33"/>
      <c r="G43" s="34"/>
      <c r="H43" s="35"/>
    </row>
    <row r="44" spans="1:8" ht="12.75">
      <c r="A44" s="42"/>
      <c r="B44" s="43" t="s">
        <v>24</v>
      </c>
      <c r="C44" s="43"/>
      <c r="D44" s="44" t="s">
        <v>209</v>
      </c>
      <c r="E44" s="43"/>
      <c r="F44" s="45"/>
      <c r="G44" s="46"/>
      <c r="H44" s="47"/>
    </row>
    <row r="45" spans="1:8" ht="25.5">
      <c r="A45" s="12">
        <v>29</v>
      </c>
      <c r="B45" s="13" t="s">
        <v>494</v>
      </c>
      <c r="C45" s="31" t="s">
        <v>28</v>
      </c>
      <c r="D45" s="32" t="s">
        <v>493</v>
      </c>
      <c r="E45" s="31" t="s">
        <v>43</v>
      </c>
      <c r="F45" s="33">
        <v>6</v>
      </c>
      <c r="G45" s="34"/>
      <c r="H45" s="35">
        <f aca="true" t="shared" si="1" ref="H45:H62">ROUND((F45*G45),2)</f>
        <v>0</v>
      </c>
    </row>
    <row r="46" spans="1:8" ht="25.5">
      <c r="A46" s="12">
        <v>30</v>
      </c>
      <c r="B46" s="13" t="s">
        <v>492</v>
      </c>
      <c r="C46" s="31" t="s">
        <v>28</v>
      </c>
      <c r="D46" s="32" t="s">
        <v>491</v>
      </c>
      <c r="E46" s="31" t="s">
        <v>43</v>
      </c>
      <c r="F46" s="33">
        <v>6</v>
      </c>
      <c r="G46" s="34"/>
      <c r="H46" s="35">
        <f t="shared" si="1"/>
        <v>0</v>
      </c>
    </row>
    <row r="47" spans="1:8" ht="25.5">
      <c r="A47" s="12">
        <v>31</v>
      </c>
      <c r="B47" s="13" t="s">
        <v>490</v>
      </c>
      <c r="C47" s="31" t="s">
        <v>28</v>
      </c>
      <c r="D47" s="32" t="s">
        <v>298</v>
      </c>
      <c r="E47" s="31" t="s">
        <v>43</v>
      </c>
      <c r="F47" s="33">
        <v>6</v>
      </c>
      <c r="G47" s="34"/>
      <c r="H47" s="35">
        <f t="shared" si="1"/>
        <v>0</v>
      </c>
    </row>
    <row r="48" spans="1:8" ht="51">
      <c r="A48" s="12">
        <v>27</v>
      </c>
      <c r="B48" s="13" t="s">
        <v>489</v>
      </c>
      <c r="C48" s="31" t="s">
        <v>28</v>
      </c>
      <c r="D48" s="32" t="s">
        <v>488</v>
      </c>
      <c r="E48" s="31" t="s">
        <v>37</v>
      </c>
      <c r="F48" s="33">
        <v>9</v>
      </c>
      <c r="G48" s="34"/>
      <c r="H48" s="35">
        <f t="shared" si="1"/>
        <v>0</v>
      </c>
    </row>
    <row r="49" spans="1:8" ht="25.5">
      <c r="A49" s="12">
        <v>33</v>
      </c>
      <c r="B49" s="13" t="s">
        <v>487</v>
      </c>
      <c r="C49" s="31" t="s">
        <v>28</v>
      </c>
      <c r="D49" s="32" t="s">
        <v>486</v>
      </c>
      <c r="E49" s="31" t="s">
        <v>43</v>
      </c>
      <c r="F49" s="33">
        <v>6</v>
      </c>
      <c r="G49" s="34"/>
      <c r="H49" s="35">
        <f t="shared" si="1"/>
        <v>0</v>
      </c>
    </row>
    <row r="50" spans="1:8" ht="25.5">
      <c r="A50" s="12">
        <v>35</v>
      </c>
      <c r="B50" s="13" t="s">
        <v>485</v>
      </c>
      <c r="C50" s="31" t="s">
        <v>28</v>
      </c>
      <c r="D50" s="32" t="s">
        <v>484</v>
      </c>
      <c r="E50" s="31" t="s">
        <v>43</v>
      </c>
      <c r="F50" s="33">
        <v>6</v>
      </c>
      <c r="G50" s="34"/>
      <c r="H50" s="35">
        <f t="shared" si="1"/>
        <v>0</v>
      </c>
    </row>
    <row r="51" spans="1:8" ht="38.25">
      <c r="A51" s="12">
        <v>37</v>
      </c>
      <c r="B51" s="13" t="s">
        <v>483</v>
      </c>
      <c r="C51" s="31" t="s">
        <v>28</v>
      </c>
      <c r="D51" s="32" t="s">
        <v>482</v>
      </c>
      <c r="E51" s="31" t="s">
        <v>43</v>
      </c>
      <c r="F51" s="33">
        <v>6</v>
      </c>
      <c r="G51" s="34"/>
      <c r="H51" s="35">
        <f t="shared" si="1"/>
        <v>0</v>
      </c>
    </row>
    <row r="52" spans="1:8" ht="38.25">
      <c r="A52" s="12">
        <v>41</v>
      </c>
      <c r="B52" s="13" t="s">
        <v>269</v>
      </c>
      <c r="C52" s="31" t="s">
        <v>28</v>
      </c>
      <c r="D52" s="32" t="s">
        <v>268</v>
      </c>
      <c r="E52" s="31" t="s">
        <v>43</v>
      </c>
      <c r="F52" s="33">
        <v>6</v>
      </c>
      <c r="G52" s="34"/>
      <c r="H52" s="35">
        <f t="shared" si="1"/>
        <v>0</v>
      </c>
    </row>
    <row r="53" spans="1:8" ht="38.25">
      <c r="A53" s="12">
        <v>26</v>
      </c>
      <c r="B53" s="13" t="s">
        <v>481</v>
      </c>
      <c r="C53" s="31" t="s">
        <v>28</v>
      </c>
      <c r="D53" s="32" t="s">
        <v>480</v>
      </c>
      <c r="E53" s="31" t="s">
        <v>37</v>
      </c>
      <c r="F53" s="33">
        <v>9</v>
      </c>
      <c r="G53" s="34"/>
      <c r="H53" s="35">
        <f t="shared" si="1"/>
        <v>0</v>
      </c>
    </row>
    <row r="54" spans="1:8" ht="25.5">
      <c r="A54" s="12">
        <v>28</v>
      </c>
      <c r="B54" s="13" t="s">
        <v>245</v>
      </c>
      <c r="C54" s="31" t="s">
        <v>28</v>
      </c>
      <c r="D54" s="32" t="s">
        <v>244</v>
      </c>
      <c r="E54" s="31" t="s">
        <v>43</v>
      </c>
      <c r="F54" s="33">
        <v>18</v>
      </c>
      <c r="G54" s="34"/>
      <c r="H54" s="35">
        <f t="shared" si="1"/>
        <v>0</v>
      </c>
    </row>
    <row r="55" spans="1:8" ht="51">
      <c r="A55" s="12">
        <v>32</v>
      </c>
      <c r="B55" s="13" t="s">
        <v>479</v>
      </c>
      <c r="C55" s="31" t="s">
        <v>28</v>
      </c>
      <c r="D55" s="32" t="s">
        <v>478</v>
      </c>
      <c r="E55" s="31" t="s">
        <v>43</v>
      </c>
      <c r="F55" s="33">
        <v>6</v>
      </c>
      <c r="G55" s="34"/>
      <c r="H55" s="35">
        <f t="shared" si="1"/>
        <v>0</v>
      </c>
    </row>
    <row r="56" spans="1:8" ht="38.25">
      <c r="A56" s="12">
        <v>34</v>
      </c>
      <c r="B56" s="13" t="s">
        <v>241</v>
      </c>
      <c r="C56" s="31" t="s">
        <v>28</v>
      </c>
      <c r="D56" s="32" t="s">
        <v>240</v>
      </c>
      <c r="E56" s="31" t="s">
        <v>43</v>
      </c>
      <c r="F56" s="33">
        <v>6</v>
      </c>
      <c r="G56" s="34"/>
      <c r="H56" s="35">
        <f t="shared" si="1"/>
        <v>0</v>
      </c>
    </row>
    <row r="57" spans="1:8" ht="25.5">
      <c r="A57" s="12">
        <v>36</v>
      </c>
      <c r="B57" s="13" t="s">
        <v>477</v>
      </c>
      <c r="C57" s="31" t="s">
        <v>28</v>
      </c>
      <c r="D57" s="32" t="s">
        <v>476</v>
      </c>
      <c r="E57" s="31" t="s">
        <v>43</v>
      </c>
      <c r="F57" s="33">
        <v>6</v>
      </c>
      <c r="G57" s="34"/>
      <c r="H57" s="35">
        <f t="shared" si="1"/>
        <v>0</v>
      </c>
    </row>
    <row r="58" spans="1:8" ht="25.5">
      <c r="A58" s="12">
        <v>38</v>
      </c>
      <c r="B58" s="13" t="s">
        <v>235</v>
      </c>
      <c r="C58" s="31" t="s">
        <v>28</v>
      </c>
      <c r="D58" s="32" t="s">
        <v>234</v>
      </c>
      <c r="E58" s="31" t="s">
        <v>37</v>
      </c>
      <c r="F58" s="33">
        <v>9</v>
      </c>
      <c r="G58" s="34"/>
      <c r="H58" s="35">
        <f t="shared" si="1"/>
        <v>0</v>
      </c>
    </row>
    <row r="59" spans="1:8" ht="25.5">
      <c r="A59" s="12">
        <v>39</v>
      </c>
      <c r="B59" s="13" t="s">
        <v>231</v>
      </c>
      <c r="C59" s="31" t="s">
        <v>28</v>
      </c>
      <c r="D59" s="32" t="s">
        <v>230</v>
      </c>
      <c r="E59" s="31" t="s">
        <v>37</v>
      </c>
      <c r="F59" s="33">
        <v>9</v>
      </c>
      <c r="G59" s="34"/>
      <c r="H59" s="35">
        <f t="shared" si="1"/>
        <v>0</v>
      </c>
    </row>
    <row r="60" spans="1:8" ht="25.5">
      <c r="A60" s="12">
        <v>40</v>
      </c>
      <c r="B60" s="13" t="s">
        <v>227</v>
      </c>
      <c r="C60" s="31" t="s">
        <v>28</v>
      </c>
      <c r="D60" s="32" t="s">
        <v>226</v>
      </c>
      <c r="E60" s="31" t="s">
        <v>43</v>
      </c>
      <c r="F60" s="33">
        <v>6</v>
      </c>
      <c r="G60" s="34"/>
      <c r="H60" s="35">
        <f t="shared" si="1"/>
        <v>0</v>
      </c>
    </row>
    <row r="61" spans="1:8" ht="25.5">
      <c r="A61" s="12">
        <v>42</v>
      </c>
      <c r="B61" s="13" t="s">
        <v>221</v>
      </c>
      <c r="C61" s="31" t="s">
        <v>28</v>
      </c>
      <c r="D61" s="32" t="s">
        <v>220</v>
      </c>
      <c r="E61" s="31" t="s">
        <v>37</v>
      </c>
      <c r="F61" s="33">
        <v>12</v>
      </c>
      <c r="G61" s="34"/>
      <c r="H61" s="35">
        <f t="shared" si="1"/>
        <v>0</v>
      </c>
    </row>
    <row r="62" spans="1:8" ht="25.5">
      <c r="A62" s="12">
        <v>43</v>
      </c>
      <c r="B62" s="13" t="s">
        <v>219</v>
      </c>
      <c r="C62" s="31" t="s">
        <v>28</v>
      </c>
      <c r="D62" s="32" t="s">
        <v>218</v>
      </c>
      <c r="E62" s="31" t="s">
        <v>37</v>
      </c>
      <c r="F62" s="33">
        <v>12</v>
      </c>
      <c r="G62" s="34"/>
      <c r="H62" s="35">
        <f t="shared" si="1"/>
        <v>0</v>
      </c>
    </row>
    <row r="63" spans="1:8" ht="12.75">
      <c r="A63" s="36"/>
      <c r="B63" s="37" t="s">
        <v>24</v>
      </c>
      <c r="C63" s="37"/>
      <c r="D63" s="38" t="s">
        <v>209</v>
      </c>
      <c r="E63" s="37"/>
      <c r="F63" s="39"/>
      <c r="G63" s="40"/>
      <c r="H63" s="41">
        <f>SUM(H45:H62)</f>
        <v>0</v>
      </c>
    </row>
    <row r="64" spans="1:8" ht="12.75">
      <c r="A64" s="30"/>
      <c r="B64" s="31"/>
      <c r="C64" s="31"/>
      <c r="D64" s="32"/>
      <c r="E64" s="31"/>
      <c r="F64" s="33"/>
      <c r="G64" s="34"/>
      <c r="H64" s="35"/>
    </row>
    <row r="65" spans="1:8" ht="12.75">
      <c r="A65" s="42"/>
      <c r="B65" s="43" t="s">
        <v>206</v>
      </c>
      <c r="C65" s="43"/>
      <c r="D65" s="44" t="s">
        <v>205</v>
      </c>
      <c r="E65" s="43"/>
      <c r="F65" s="45"/>
      <c r="G65" s="46"/>
      <c r="H65" s="47"/>
    </row>
    <row r="66" spans="1:8" ht="51">
      <c r="A66" s="12">
        <v>44</v>
      </c>
      <c r="B66" s="13" t="s">
        <v>208</v>
      </c>
      <c r="C66" s="31" t="s">
        <v>28</v>
      </c>
      <c r="D66" s="32" t="s">
        <v>207</v>
      </c>
      <c r="E66" s="31" t="s">
        <v>30</v>
      </c>
      <c r="F66" s="33">
        <v>12.476</v>
      </c>
      <c r="G66" s="34"/>
      <c r="H66" s="35">
        <f>ROUND((F66*G66),2)</f>
        <v>0</v>
      </c>
    </row>
    <row r="67" spans="1:8" ht="12.75">
      <c r="A67" s="36"/>
      <c r="B67" s="37" t="s">
        <v>206</v>
      </c>
      <c r="C67" s="37"/>
      <c r="D67" s="38" t="s">
        <v>205</v>
      </c>
      <c r="E67" s="37"/>
      <c r="F67" s="39"/>
      <c r="G67" s="40"/>
      <c r="H67" s="41">
        <f>SUM(H66:H66)</f>
        <v>0</v>
      </c>
    </row>
    <row r="68" spans="1:8" ht="12.75">
      <c r="A68" s="30"/>
      <c r="B68" s="31"/>
      <c r="C68" s="31"/>
      <c r="D68" s="32"/>
      <c r="E68" s="31"/>
      <c r="F68" s="33"/>
      <c r="G68" s="34"/>
      <c r="H68" s="35"/>
    </row>
    <row r="69" spans="1:8" ht="12.75">
      <c r="A69" s="36"/>
      <c r="B69" s="37"/>
      <c r="C69" s="37"/>
      <c r="D69" s="38" t="s">
        <v>160</v>
      </c>
      <c r="E69" s="37"/>
      <c r="F69" s="39"/>
      <c r="G69" s="40"/>
      <c r="H69" s="41">
        <f>+H34+H38+H42+H63+H67</f>
        <v>0</v>
      </c>
    </row>
    <row r="70" spans="1:8" ht="12.75">
      <c r="A70" s="30"/>
      <c r="B70" s="31"/>
      <c r="C70" s="31"/>
      <c r="D70" s="32"/>
      <c r="E70" s="31"/>
      <c r="F70" s="33"/>
      <c r="G70" s="34"/>
      <c r="H70" s="35"/>
    </row>
    <row r="71" spans="1:8" ht="13.5" thickBot="1">
      <c r="A71" s="48"/>
      <c r="B71" s="49"/>
      <c r="C71" s="49"/>
      <c r="D71" s="50"/>
      <c r="E71" s="49"/>
      <c r="F71" s="51"/>
      <c r="G71" s="52"/>
      <c r="H71" s="53"/>
    </row>
  </sheetData>
  <sheetProtection/>
  <mergeCells count="2">
    <mergeCell ref="G7:H7"/>
    <mergeCell ref="A2:H2"/>
  </mergeCells>
  <printOptions/>
  <pageMargins left="0.3937007874015748" right="0.3937007874015748" top="0.7874015748031497" bottom="0.7874015748031497" header="0" footer="0"/>
  <pageSetup fitToHeight="99" fitToWidth="1" horizontalDpi="600" verticalDpi="600" orientation="portrait" paperSize="9" scale="62" r:id="rId1"/>
  <headerFooter alignWithMargins="0">
    <oddFooter>&amp;R&amp;A / strana &amp;P / celkem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0.28125" defaultRowHeight="12.75" customHeight="1"/>
  <cols>
    <col min="1" max="1" width="6.00390625" style="59" customWidth="1"/>
    <col min="2" max="2" width="15.00390625" style="59" customWidth="1"/>
    <col min="3" max="3" width="12.00390625" style="59" customWidth="1"/>
    <col min="4" max="4" width="75.00390625" style="60" customWidth="1"/>
    <col min="5" max="5" width="9.00390625" style="293" customWidth="1"/>
    <col min="6" max="6" width="12.00390625" style="58" customWidth="1"/>
    <col min="7" max="7" width="14.00390625" style="57" customWidth="1"/>
    <col min="8" max="8" width="14.00390625" style="56" customWidth="1"/>
    <col min="9" max="16384" width="10.28125" style="55" customWidth="1"/>
  </cols>
  <sheetData>
    <row r="2" spans="1:8" ht="18">
      <c r="A2" s="264" t="s">
        <v>747</v>
      </c>
      <c r="B2" s="264"/>
      <c r="C2" s="264"/>
      <c r="D2" s="264"/>
      <c r="E2" s="264"/>
      <c r="F2" s="264"/>
      <c r="G2" s="264"/>
      <c r="H2" s="264"/>
    </row>
    <row r="4" spans="1:3" ht="15">
      <c r="A4" s="108" t="s">
        <v>0</v>
      </c>
      <c r="C4" s="107" t="s">
        <v>1</v>
      </c>
    </row>
    <row r="5" spans="1:3" ht="15">
      <c r="A5" s="108" t="s">
        <v>2</v>
      </c>
      <c r="C5" s="107" t="s">
        <v>584</v>
      </c>
    </row>
    <row r="6" spans="1:3" ht="15.75" thickBot="1">
      <c r="A6" s="108" t="s">
        <v>4</v>
      </c>
      <c r="C6" s="107" t="s">
        <v>583</v>
      </c>
    </row>
    <row r="7" spans="1:8" ht="12.75">
      <c r="A7" s="106" t="s">
        <v>5</v>
      </c>
      <c r="B7" s="104" t="s">
        <v>6</v>
      </c>
      <c r="C7" s="104" t="s">
        <v>7</v>
      </c>
      <c r="D7" s="105" t="s">
        <v>8</v>
      </c>
      <c r="E7" s="104" t="s">
        <v>9</v>
      </c>
      <c r="F7" s="103" t="s">
        <v>10</v>
      </c>
      <c r="G7" s="118" t="s">
        <v>11</v>
      </c>
      <c r="H7" s="119"/>
    </row>
    <row r="8" spans="1:8" ht="12.75">
      <c r="A8" s="102" t="s">
        <v>12</v>
      </c>
      <c r="B8" s="100" t="s">
        <v>13</v>
      </c>
      <c r="C8" s="100" t="s">
        <v>13</v>
      </c>
      <c r="D8" s="101"/>
      <c r="E8" s="100"/>
      <c r="F8" s="99" t="s">
        <v>14</v>
      </c>
      <c r="G8" s="98" t="s">
        <v>15</v>
      </c>
      <c r="H8" s="97" t="s">
        <v>16</v>
      </c>
    </row>
    <row r="9" spans="1:8" ht="13.5" thickBot="1">
      <c r="A9" s="96" t="s">
        <v>17</v>
      </c>
      <c r="B9" s="94" t="s">
        <v>18</v>
      </c>
      <c r="C9" s="94" t="s">
        <v>19</v>
      </c>
      <c r="D9" s="95" t="s">
        <v>20</v>
      </c>
      <c r="E9" s="94" t="s">
        <v>21</v>
      </c>
      <c r="F9" s="93" t="s">
        <v>22</v>
      </c>
      <c r="G9" s="92" t="s">
        <v>23</v>
      </c>
      <c r="H9" s="91" t="s">
        <v>24</v>
      </c>
    </row>
    <row r="10" spans="1:8" ht="12.75">
      <c r="A10" s="90"/>
      <c r="B10" s="88" t="s">
        <v>17</v>
      </c>
      <c r="C10" s="88"/>
      <c r="D10" s="89" t="s">
        <v>59</v>
      </c>
      <c r="E10" s="294"/>
      <c r="F10" s="87"/>
      <c r="G10" s="86"/>
      <c r="H10" s="85"/>
    </row>
    <row r="11" spans="1:8" ht="38.25">
      <c r="A11" s="102">
        <v>1</v>
      </c>
      <c r="B11" s="100" t="s">
        <v>360</v>
      </c>
      <c r="C11" s="70" t="s">
        <v>28</v>
      </c>
      <c r="D11" s="71" t="s">
        <v>359</v>
      </c>
      <c r="E11" s="100" t="s">
        <v>40</v>
      </c>
      <c r="F11" s="69">
        <v>240</v>
      </c>
      <c r="G11" s="68"/>
      <c r="H11" s="67">
        <f aca="true" t="shared" si="0" ref="H11:H34">ROUND((F11*G11),2)</f>
        <v>0</v>
      </c>
    </row>
    <row r="12" spans="1:8" ht="51">
      <c r="A12" s="102">
        <v>2</v>
      </c>
      <c r="B12" s="100" t="s">
        <v>438</v>
      </c>
      <c r="C12" s="70" t="s">
        <v>28</v>
      </c>
      <c r="D12" s="71" t="s">
        <v>437</v>
      </c>
      <c r="E12" s="100" t="s">
        <v>40</v>
      </c>
      <c r="F12" s="69">
        <v>600</v>
      </c>
      <c r="G12" s="68"/>
      <c r="H12" s="67">
        <f t="shared" si="0"/>
        <v>0</v>
      </c>
    </row>
    <row r="13" spans="1:8" ht="38.25">
      <c r="A13" s="102">
        <v>3</v>
      </c>
      <c r="B13" s="100" t="s">
        <v>358</v>
      </c>
      <c r="C13" s="70" t="s">
        <v>28</v>
      </c>
      <c r="D13" s="71" t="s">
        <v>357</v>
      </c>
      <c r="E13" s="100" t="s">
        <v>356</v>
      </c>
      <c r="F13" s="69">
        <v>30</v>
      </c>
      <c r="G13" s="68"/>
      <c r="H13" s="67">
        <f t="shared" si="0"/>
        <v>0</v>
      </c>
    </row>
    <row r="14" spans="1:8" ht="63.75">
      <c r="A14" s="102">
        <v>4</v>
      </c>
      <c r="B14" s="100" t="s">
        <v>355</v>
      </c>
      <c r="C14" s="70" t="s">
        <v>28</v>
      </c>
      <c r="D14" s="71" t="s">
        <v>354</v>
      </c>
      <c r="E14" s="100" t="s">
        <v>37</v>
      </c>
      <c r="F14" s="69">
        <v>75</v>
      </c>
      <c r="G14" s="68"/>
      <c r="H14" s="67">
        <f t="shared" si="0"/>
        <v>0</v>
      </c>
    </row>
    <row r="15" spans="1:8" ht="38.25">
      <c r="A15" s="102">
        <v>5</v>
      </c>
      <c r="B15" s="100" t="s">
        <v>353</v>
      </c>
      <c r="C15" s="70" t="s">
        <v>28</v>
      </c>
      <c r="D15" s="71" t="s">
        <v>352</v>
      </c>
      <c r="E15" s="100" t="s">
        <v>68</v>
      </c>
      <c r="F15" s="69">
        <v>125</v>
      </c>
      <c r="G15" s="68"/>
      <c r="H15" s="67">
        <f t="shared" si="0"/>
        <v>0</v>
      </c>
    </row>
    <row r="16" spans="1:8" ht="38.25">
      <c r="A16" s="102">
        <v>6</v>
      </c>
      <c r="B16" s="100" t="s">
        <v>471</v>
      </c>
      <c r="C16" s="70" t="s">
        <v>28</v>
      </c>
      <c r="D16" s="71" t="s">
        <v>470</v>
      </c>
      <c r="E16" s="100" t="s">
        <v>68</v>
      </c>
      <c r="F16" s="69">
        <v>93.475</v>
      </c>
      <c r="G16" s="68"/>
      <c r="H16" s="67">
        <f t="shared" si="0"/>
        <v>0</v>
      </c>
    </row>
    <row r="17" spans="1:8" ht="51">
      <c r="A17" s="102">
        <v>7</v>
      </c>
      <c r="B17" s="100" t="s">
        <v>349</v>
      </c>
      <c r="C17" s="70" t="s">
        <v>28</v>
      </c>
      <c r="D17" s="71" t="s">
        <v>348</v>
      </c>
      <c r="E17" s="100" t="s">
        <v>68</v>
      </c>
      <c r="F17" s="69">
        <v>28.043</v>
      </c>
      <c r="G17" s="68"/>
      <c r="H17" s="67">
        <f t="shared" si="0"/>
        <v>0</v>
      </c>
    </row>
    <row r="18" spans="1:8" ht="38.25">
      <c r="A18" s="102">
        <v>8</v>
      </c>
      <c r="B18" s="100" t="s">
        <v>469</v>
      </c>
      <c r="C18" s="70" t="s">
        <v>28</v>
      </c>
      <c r="D18" s="71" t="s">
        <v>468</v>
      </c>
      <c r="E18" s="100" t="s">
        <v>68</v>
      </c>
      <c r="F18" s="69">
        <v>93.475</v>
      </c>
      <c r="G18" s="68"/>
      <c r="H18" s="67">
        <f t="shared" si="0"/>
        <v>0</v>
      </c>
    </row>
    <row r="19" spans="1:8" ht="51">
      <c r="A19" s="102">
        <v>9</v>
      </c>
      <c r="B19" s="100" t="s">
        <v>345</v>
      </c>
      <c r="C19" s="70" t="s">
        <v>28</v>
      </c>
      <c r="D19" s="71" t="s">
        <v>344</v>
      </c>
      <c r="E19" s="100" t="s">
        <v>68</v>
      </c>
      <c r="F19" s="69">
        <v>28.043</v>
      </c>
      <c r="G19" s="68"/>
      <c r="H19" s="67">
        <f t="shared" si="0"/>
        <v>0</v>
      </c>
    </row>
    <row r="20" spans="1:8" ht="51">
      <c r="A20" s="102">
        <v>10</v>
      </c>
      <c r="B20" s="100" t="s">
        <v>343</v>
      </c>
      <c r="C20" s="70" t="s">
        <v>28</v>
      </c>
      <c r="D20" s="71" t="s">
        <v>342</v>
      </c>
      <c r="E20" s="100" t="s">
        <v>68</v>
      </c>
      <c r="F20" s="69">
        <v>46.738</v>
      </c>
      <c r="G20" s="68"/>
      <c r="H20" s="67">
        <f t="shared" si="0"/>
        <v>0</v>
      </c>
    </row>
    <row r="21" spans="1:8" ht="38.25">
      <c r="A21" s="102">
        <v>11</v>
      </c>
      <c r="B21" s="100" t="s">
        <v>341</v>
      </c>
      <c r="C21" s="70" t="s">
        <v>28</v>
      </c>
      <c r="D21" s="71" t="s">
        <v>340</v>
      </c>
      <c r="E21" s="100" t="s">
        <v>65</v>
      </c>
      <c r="F21" s="69">
        <v>467.376</v>
      </c>
      <c r="G21" s="68"/>
      <c r="H21" s="67">
        <f t="shared" si="0"/>
        <v>0</v>
      </c>
    </row>
    <row r="22" spans="1:8" ht="38.25">
      <c r="A22" s="102">
        <v>12</v>
      </c>
      <c r="B22" s="100" t="s">
        <v>339</v>
      </c>
      <c r="C22" s="70" t="s">
        <v>28</v>
      </c>
      <c r="D22" s="71" t="s">
        <v>338</v>
      </c>
      <c r="E22" s="100" t="s">
        <v>65</v>
      </c>
      <c r="F22" s="69">
        <v>467.376</v>
      </c>
      <c r="G22" s="68"/>
      <c r="H22" s="67">
        <f t="shared" si="0"/>
        <v>0</v>
      </c>
    </row>
    <row r="23" spans="1:8" ht="51">
      <c r="A23" s="102">
        <v>13</v>
      </c>
      <c r="B23" s="100" t="s">
        <v>337</v>
      </c>
      <c r="C23" s="70" t="s">
        <v>28</v>
      </c>
      <c r="D23" s="71" t="s">
        <v>336</v>
      </c>
      <c r="E23" s="100" t="s">
        <v>68</v>
      </c>
      <c r="F23" s="69">
        <v>233.688</v>
      </c>
      <c r="G23" s="68"/>
      <c r="H23" s="67">
        <f t="shared" si="0"/>
        <v>0</v>
      </c>
    </row>
    <row r="24" spans="1:8" ht="51">
      <c r="A24" s="102">
        <v>14</v>
      </c>
      <c r="B24" s="100" t="s">
        <v>335</v>
      </c>
      <c r="C24" s="70" t="s">
        <v>28</v>
      </c>
      <c r="D24" s="71" t="s">
        <v>334</v>
      </c>
      <c r="E24" s="100" t="s">
        <v>68</v>
      </c>
      <c r="F24" s="69">
        <v>287.616</v>
      </c>
      <c r="G24" s="68"/>
      <c r="H24" s="67">
        <f t="shared" si="0"/>
        <v>0</v>
      </c>
    </row>
    <row r="25" spans="1:8" ht="51">
      <c r="A25" s="102">
        <v>15</v>
      </c>
      <c r="B25" s="100" t="s">
        <v>333</v>
      </c>
      <c r="C25" s="70" t="s">
        <v>28</v>
      </c>
      <c r="D25" s="71" t="s">
        <v>332</v>
      </c>
      <c r="E25" s="100" t="s">
        <v>68</v>
      </c>
      <c r="F25" s="69">
        <v>89.88</v>
      </c>
      <c r="G25" s="68"/>
      <c r="H25" s="67">
        <f t="shared" si="0"/>
        <v>0</v>
      </c>
    </row>
    <row r="26" spans="1:8" ht="63.75">
      <c r="A26" s="102">
        <v>16</v>
      </c>
      <c r="B26" s="100" t="s">
        <v>331</v>
      </c>
      <c r="C26" s="70" t="s">
        <v>28</v>
      </c>
      <c r="D26" s="71" t="s">
        <v>330</v>
      </c>
      <c r="E26" s="100" t="s">
        <v>68</v>
      </c>
      <c r="F26" s="69">
        <v>449.4</v>
      </c>
      <c r="G26" s="68"/>
      <c r="H26" s="67">
        <f t="shared" si="0"/>
        <v>0</v>
      </c>
    </row>
    <row r="27" spans="1:8" ht="38.25">
      <c r="A27" s="102">
        <v>17</v>
      </c>
      <c r="B27" s="100" t="s">
        <v>329</v>
      </c>
      <c r="C27" s="70" t="s">
        <v>28</v>
      </c>
      <c r="D27" s="71" t="s">
        <v>328</v>
      </c>
      <c r="E27" s="100" t="s">
        <v>68</v>
      </c>
      <c r="F27" s="69">
        <v>143.808</v>
      </c>
      <c r="G27" s="68"/>
      <c r="H27" s="67">
        <f t="shared" si="0"/>
        <v>0</v>
      </c>
    </row>
    <row r="28" spans="1:8" ht="25.5">
      <c r="A28" s="102">
        <v>18</v>
      </c>
      <c r="B28" s="100" t="s">
        <v>327</v>
      </c>
      <c r="C28" s="70" t="s">
        <v>28</v>
      </c>
      <c r="D28" s="71" t="s">
        <v>326</v>
      </c>
      <c r="E28" s="100" t="s">
        <v>68</v>
      </c>
      <c r="F28" s="69">
        <v>89.88</v>
      </c>
      <c r="G28" s="68"/>
      <c r="H28" s="67">
        <f t="shared" si="0"/>
        <v>0</v>
      </c>
    </row>
    <row r="29" spans="1:8" ht="25.5">
      <c r="A29" s="102">
        <v>19</v>
      </c>
      <c r="B29" s="100" t="s">
        <v>325</v>
      </c>
      <c r="C29" s="70" t="s">
        <v>28</v>
      </c>
      <c r="D29" s="71" t="s">
        <v>324</v>
      </c>
      <c r="E29" s="100" t="s">
        <v>30</v>
      </c>
      <c r="F29" s="69">
        <v>161.784</v>
      </c>
      <c r="G29" s="68"/>
      <c r="H29" s="67">
        <f t="shared" si="0"/>
        <v>0</v>
      </c>
    </row>
    <row r="30" spans="1:8" ht="38.25">
      <c r="A30" s="102">
        <v>20</v>
      </c>
      <c r="B30" s="100" t="s">
        <v>323</v>
      </c>
      <c r="C30" s="70" t="s">
        <v>28</v>
      </c>
      <c r="D30" s="71" t="s">
        <v>322</v>
      </c>
      <c r="E30" s="100" t="s">
        <v>68</v>
      </c>
      <c r="F30" s="69">
        <v>143.808</v>
      </c>
      <c r="G30" s="68"/>
      <c r="H30" s="67">
        <f t="shared" si="0"/>
        <v>0</v>
      </c>
    </row>
    <row r="31" spans="1:8" ht="51">
      <c r="A31" s="102">
        <v>21</v>
      </c>
      <c r="B31" s="100" t="s">
        <v>321</v>
      </c>
      <c r="C31" s="70" t="s">
        <v>28</v>
      </c>
      <c r="D31" s="71" t="s">
        <v>320</v>
      </c>
      <c r="E31" s="100" t="s">
        <v>68</v>
      </c>
      <c r="F31" s="69">
        <v>71.904</v>
      </c>
      <c r="G31" s="68"/>
      <c r="H31" s="67">
        <f t="shared" si="0"/>
        <v>0</v>
      </c>
    </row>
    <row r="32" spans="1:8" ht="51">
      <c r="A32" s="102">
        <v>23</v>
      </c>
      <c r="B32" s="100" t="s">
        <v>319</v>
      </c>
      <c r="C32" s="70" t="s">
        <v>28</v>
      </c>
      <c r="D32" s="71" t="s">
        <v>318</v>
      </c>
      <c r="E32" s="100" t="s">
        <v>68</v>
      </c>
      <c r="F32" s="69">
        <v>71.904</v>
      </c>
      <c r="G32" s="68"/>
      <c r="H32" s="67">
        <f t="shared" si="0"/>
        <v>0</v>
      </c>
    </row>
    <row r="33" spans="1:8" ht="25.5">
      <c r="A33" s="102">
        <v>24</v>
      </c>
      <c r="B33" s="100" t="s">
        <v>317</v>
      </c>
      <c r="C33" s="70" t="s">
        <v>28</v>
      </c>
      <c r="D33" s="71" t="s">
        <v>316</v>
      </c>
      <c r="E33" s="100" t="s">
        <v>65</v>
      </c>
      <c r="F33" s="69">
        <v>224.7</v>
      </c>
      <c r="G33" s="68"/>
      <c r="H33" s="67">
        <f t="shared" si="0"/>
        <v>0</v>
      </c>
    </row>
    <row r="34" spans="1:8" ht="38.25">
      <c r="A34" s="102">
        <v>22</v>
      </c>
      <c r="B34" s="100" t="s">
        <v>315</v>
      </c>
      <c r="C34" s="70" t="s">
        <v>28</v>
      </c>
      <c r="D34" s="71" t="s">
        <v>314</v>
      </c>
      <c r="E34" s="100" t="s">
        <v>30</v>
      </c>
      <c r="F34" s="69">
        <v>143.808</v>
      </c>
      <c r="G34" s="68"/>
      <c r="H34" s="67">
        <f t="shared" si="0"/>
        <v>0</v>
      </c>
    </row>
    <row r="35" spans="1:8" ht="12.75">
      <c r="A35" s="304"/>
      <c r="B35" s="306" t="s">
        <v>17</v>
      </c>
      <c r="C35" s="76"/>
      <c r="D35" s="77" t="s">
        <v>59</v>
      </c>
      <c r="E35" s="295"/>
      <c r="F35" s="75"/>
      <c r="G35" s="74"/>
      <c r="H35" s="73">
        <f>SUM(H11:H34)</f>
        <v>0</v>
      </c>
    </row>
    <row r="36" spans="1:8" ht="12.75">
      <c r="A36" s="102"/>
      <c r="B36" s="100"/>
      <c r="C36" s="70"/>
      <c r="D36" s="71"/>
      <c r="E36" s="100"/>
      <c r="F36" s="69"/>
      <c r="G36" s="68"/>
      <c r="H36" s="67"/>
    </row>
    <row r="37" spans="1:8" ht="12.75">
      <c r="A37" s="305"/>
      <c r="B37" s="307" t="s">
        <v>18</v>
      </c>
      <c r="C37" s="82"/>
      <c r="D37" s="83" t="s">
        <v>311</v>
      </c>
      <c r="E37" s="296"/>
      <c r="F37" s="81"/>
      <c r="G37" s="80"/>
      <c r="H37" s="79"/>
    </row>
    <row r="38" spans="1:8" ht="63.75">
      <c r="A38" s="102">
        <v>25</v>
      </c>
      <c r="B38" s="100" t="s">
        <v>313</v>
      </c>
      <c r="C38" s="70" t="s">
        <v>28</v>
      </c>
      <c r="D38" s="71" t="s">
        <v>312</v>
      </c>
      <c r="E38" s="100" t="s">
        <v>37</v>
      </c>
      <c r="F38" s="69">
        <v>149.8</v>
      </c>
      <c r="G38" s="68"/>
      <c r="H38" s="67">
        <f>ROUND((F38*G38),2)</f>
        <v>0</v>
      </c>
    </row>
    <row r="39" spans="1:8" ht="12.75">
      <c r="A39" s="304"/>
      <c r="B39" s="306" t="s">
        <v>18</v>
      </c>
      <c r="C39" s="76"/>
      <c r="D39" s="77" t="s">
        <v>311</v>
      </c>
      <c r="E39" s="295"/>
      <c r="F39" s="75"/>
      <c r="G39" s="74"/>
      <c r="H39" s="73">
        <f>SUM(H38:H38)</f>
        <v>0</v>
      </c>
    </row>
    <row r="40" spans="1:8" ht="12.75">
      <c r="A40" s="102"/>
      <c r="B40" s="100"/>
      <c r="C40" s="70"/>
      <c r="D40" s="71"/>
      <c r="E40" s="100"/>
      <c r="F40" s="69"/>
      <c r="G40" s="68"/>
      <c r="H40" s="67"/>
    </row>
    <row r="41" spans="1:8" ht="12.75">
      <c r="A41" s="305"/>
      <c r="B41" s="307" t="s">
        <v>20</v>
      </c>
      <c r="C41" s="82"/>
      <c r="D41" s="83" t="s">
        <v>308</v>
      </c>
      <c r="E41" s="296"/>
      <c r="F41" s="81"/>
      <c r="G41" s="80"/>
      <c r="H41" s="79"/>
    </row>
    <row r="42" spans="1:8" ht="38.25">
      <c r="A42" s="102">
        <v>26</v>
      </c>
      <c r="B42" s="100" t="s">
        <v>310</v>
      </c>
      <c r="C42" s="70" t="s">
        <v>28</v>
      </c>
      <c r="D42" s="71" t="s">
        <v>309</v>
      </c>
      <c r="E42" s="100" t="s">
        <v>68</v>
      </c>
      <c r="F42" s="69">
        <v>17.976</v>
      </c>
      <c r="G42" s="68"/>
      <c r="H42" s="67">
        <f>ROUND((F42*G42),2)</f>
        <v>0</v>
      </c>
    </row>
    <row r="43" spans="1:8" ht="12.75">
      <c r="A43" s="304"/>
      <c r="B43" s="306" t="s">
        <v>20</v>
      </c>
      <c r="C43" s="76"/>
      <c r="D43" s="77" t="s">
        <v>308</v>
      </c>
      <c r="E43" s="295"/>
      <c r="F43" s="75"/>
      <c r="G43" s="74"/>
      <c r="H43" s="73">
        <f>SUM(H42:H42)</f>
        <v>0</v>
      </c>
    </row>
    <row r="44" spans="1:8" ht="12.75">
      <c r="A44" s="102"/>
      <c r="B44" s="100"/>
      <c r="C44" s="70"/>
      <c r="D44" s="71"/>
      <c r="E44" s="100"/>
      <c r="F44" s="69"/>
      <c r="G44" s="68"/>
      <c r="H44" s="67"/>
    </row>
    <row r="45" spans="1:8" ht="12.75">
      <c r="A45" s="305"/>
      <c r="B45" s="307" t="s">
        <v>24</v>
      </c>
      <c r="C45" s="82"/>
      <c r="D45" s="83" t="s">
        <v>209</v>
      </c>
      <c r="E45" s="296"/>
      <c r="F45" s="81"/>
      <c r="G45" s="80"/>
      <c r="H45" s="79"/>
    </row>
    <row r="46" spans="1:8" ht="38.25">
      <c r="A46" s="102">
        <v>28</v>
      </c>
      <c r="B46" s="100" t="s">
        <v>423</v>
      </c>
      <c r="C46" s="70" t="s">
        <v>28</v>
      </c>
      <c r="D46" s="71" t="s">
        <v>422</v>
      </c>
      <c r="E46" s="100" t="s">
        <v>43</v>
      </c>
      <c r="F46" s="69">
        <v>30</v>
      </c>
      <c r="G46" s="68"/>
      <c r="H46" s="67">
        <f aca="true" t="shared" si="1" ref="H46:H67">ROUND((F46*G46),2)</f>
        <v>0</v>
      </c>
    </row>
    <row r="47" spans="1:8" ht="38.25">
      <c r="A47" s="102">
        <v>30</v>
      </c>
      <c r="B47" s="100" t="s">
        <v>421</v>
      </c>
      <c r="C47" s="70" t="s">
        <v>28</v>
      </c>
      <c r="D47" s="71" t="s">
        <v>420</v>
      </c>
      <c r="E47" s="100" t="s">
        <v>43</v>
      </c>
      <c r="F47" s="69">
        <v>3</v>
      </c>
      <c r="G47" s="68"/>
      <c r="H47" s="67">
        <f t="shared" si="1"/>
        <v>0</v>
      </c>
    </row>
    <row r="48" spans="1:8" ht="38.25">
      <c r="A48" s="102">
        <v>31</v>
      </c>
      <c r="B48" s="100" t="s">
        <v>419</v>
      </c>
      <c r="C48" s="70" t="s">
        <v>28</v>
      </c>
      <c r="D48" s="71" t="s">
        <v>418</v>
      </c>
      <c r="E48" s="100" t="s">
        <v>43</v>
      </c>
      <c r="F48" s="69">
        <v>6</v>
      </c>
      <c r="G48" s="68"/>
      <c r="H48" s="67">
        <f t="shared" si="1"/>
        <v>0</v>
      </c>
    </row>
    <row r="49" spans="1:8" ht="38.25">
      <c r="A49" s="102">
        <v>42</v>
      </c>
      <c r="B49" s="100" t="s">
        <v>417</v>
      </c>
      <c r="C49" s="70" t="s">
        <v>28</v>
      </c>
      <c r="D49" s="71" t="s">
        <v>416</v>
      </c>
      <c r="E49" s="100" t="s">
        <v>43</v>
      </c>
      <c r="F49" s="69">
        <v>4</v>
      </c>
      <c r="G49" s="68"/>
      <c r="H49" s="67">
        <f t="shared" si="1"/>
        <v>0</v>
      </c>
    </row>
    <row r="50" spans="1:8" ht="51">
      <c r="A50" s="102">
        <v>38</v>
      </c>
      <c r="B50" s="100" t="s">
        <v>415</v>
      </c>
      <c r="C50" s="70" t="s">
        <v>28</v>
      </c>
      <c r="D50" s="71" t="s">
        <v>414</v>
      </c>
      <c r="E50" s="100" t="s">
        <v>43</v>
      </c>
      <c r="F50" s="69">
        <v>2</v>
      </c>
      <c r="G50" s="68"/>
      <c r="H50" s="67">
        <f t="shared" si="1"/>
        <v>0</v>
      </c>
    </row>
    <row r="51" spans="1:8" ht="51">
      <c r="A51" s="102">
        <v>36</v>
      </c>
      <c r="B51" s="100" t="s">
        <v>413</v>
      </c>
      <c r="C51" s="70" t="s">
        <v>28</v>
      </c>
      <c r="D51" s="71" t="s">
        <v>412</v>
      </c>
      <c r="E51" s="100" t="s">
        <v>43</v>
      </c>
      <c r="F51" s="69">
        <v>2</v>
      </c>
      <c r="G51" s="68"/>
      <c r="H51" s="67">
        <f t="shared" si="1"/>
        <v>0</v>
      </c>
    </row>
    <row r="52" spans="1:8" ht="51">
      <c r="A52" s="102">
        <v>37</v>
      </c>
      <c r="B52" s="100" t="s">
        <v>411</v>
      </c>
      <c r="C52" s="70" t="s">
        <v>28</v>
      </c>
      <c r="D52" s="71" t="s">
        <v>410</v>
      </c>
      <c r="E52" s="100" t="s">
        <v>43</v>
      </c>
      <c r="F52" s="69">
        <v>2</v>
      </c>
      <c r="G52" s="68"/>
      <c r="H52" s="67">
        <f t="shared" si="1"/>
        <v>0</v>
      </c>
    </row>
    <row r="53" spans="1:8" ht="51">
      <c r="A53" s="102">
        <v>33</v>
      </c>
      <c r="B53" s="100" t="s">
        <v>409</v>
      </c>
      <c r="C53" s="70" t="s">
        <v>28</v>
      </c>
      <c r="D53" s="71" t="s">
        <v>408</v>
      </c>
      <c r="E53" s="100" t="s">
        <v>43</v>
      </c>
      <c r="F53" s="69">
        <v>3</v>
      </c>
      <c r="G53" s="68"/>
      <c r="H53" s="67">
        <f t="shared" si="1"/>
        <v>0</v>
      </c>
    </row>
    <row r="54" spans="1:8" ht="51">
      <c r="A54" s="102">
        <v>34</v>
      </c>
      <c r="B54" s="100" t="s">
        <v>405</v>
      </c>
      <c r="C54" s="70" t="s">
        <v>28</v>
      </c>
      <c r="D54" s="71" t="s">
        <v>404</v>
      </c>
      <c r="E54" s="100" t="s">
        <v>43</v>
      </c>
      <c r="F54" s="69">
        <v>1</v>
      </c>
      <c r="G54" s="68"/>
      <c r="H54" s="67">
        <f t="shared" si="1"/>
        <v>0</v>
      </c>
    </row>
    <row r="55" spans="1:8" ht="51">
      <c r="A55" s="102">
        <v>35</v>
      </c>
      <c r="B55" s="100" t="s">
        <v>403</v>
      </c>
      <c r="C55" s="70" t="s">
        <v>28</v>
      </c>
      <c r="D55" s="71" t="s">
        <v>402</v>
      </c>
      <c r="E55" s="100" t="s">
        <v>43</v>
      </c>
      <c r="F55" s="69">
        <v>1</v>
      </c>
      <c r="G55" s="68"/>
      <c r="H55" s="67">
        <f t="shared" si="1"/>
        <v>0</v>
      </c>
    </row>
    <row r="56" spans="1:8" ht="51">
      <c r="A56" s="102">
        <v>39</v>
      </c>
      <c r="B56" s="100" t="s">
        <v>399</v>
      </c>
      <c r="C56" s="70" t="s">
        <v>28</v>
      </c>
      <c r="D56" s="71" t="s">
        <v>398</v>
      </c>
      <c r="E56" s="100" t="s">
        <v>43</v>
      </c>
      <c r="F56" s="69">
        <v>4</v>
      </c>
      <c r="G56" s="68"/>
      <c r="H56" s="67">
        <f t="shared" si="1"/>
        <v>0</v>
      </c>
    </row>
    <row r="57" spans="1:8" ht="51">
      <c r="A57" s="102">
        <v>40</v>
      </c>
      <c r="B57" s="100" t="s">
        <v>397</v>
      </c>
      <c r="C57" s="70" t="s">
        <v>28</v>
      </c>
      <c r="D57" s="71" t="s">
        <v>396</v>
      </c>
      <c r="E57" s="100" t="s">
        <v>43</v>
      </c>
      <c r="F57" s="69">
        <v>6</v>
      </c>
      <c r="G57" s="68"/>
      <c r="H57" s="67">
        <f t="shared" si="1"/>
        <v>0</v>
      </c>
    </row>
    <row r="58" spans="1:8" ht="38.25">
      <c r="A58" s="102">
        <v>27</v>
      </c>
      <c r="B58" s="100" t="s">
        <v>395</v>
      </c>
      <c r="C58" s="70" t="s">
        <v>28</v>
      </c>
      <c r="D58" s="71" t="s">
        <v>394</v>
      </c>
      <c r="E58" s="100" t="s">
        <v>37</v>
      </c>
      <c r="F58" s="69">
        <v>149.8</v>
      </c>
      <c r="G58" s="68"/>
      <c r="H58" s="67">
        <f t="shared" si="1"/>
        <v>0</v>
      </c>
    </row>
    <row r="59" spans="1:8" ht="38.25">
      <c r="A59" s="102">
        <v>29</v>
      </c>
      <c r="B59" s="100" t="s">
        <v>391</v>
      </c>
      <c r="C59" s="70" t="s">
        <v>28</v>
      </c>
      <c r="D59" s="71" t="s">
        <v>390</v>
      </c>
      <c r="E59" s="100" t="s">
        <v>43</v>
      </c>
      <c r="F59" s="69">
        <v>9</v>
      </c>
      <c r="G59" s="68"/>
      <c r="H59" s="67">
        <f t="shared" si="1"/>
        <v>0</v>
      </c>
    </row>
    <row r="60" spans="1:8" ht="51">
      <c r="A60" s="102">
        <v>32</v>
      </c>
      <c r="B60" s="100" t="s">
        <v>389</v>
      </c>
      <c r="C60" s="70" t="s">
        <v>28</v>
      </c>
      <c r="D60" s="71" t="s">
        <v>388</v>
      </c>
      <c r="E60" s="100" t="s">
        <v>43</v>
      </c>
      <c r="F60" s="69">
        <v>4</v>
      </c>
      <c r="G60" s="68"/>
      <c r="H60" s="67">
        <f t="shared" si="1"/>
        <v>0</v>
      </c>
    </row>
    <row r="61" spans="1:8" ht="25.5">
      <c r="A61" s="102">
        <v>41</v>
      </c>
      <c r="B61" s="100" t="s">
        <v>387</v>
      </c>
      <c r="C61" s="70" t="s">
        <v>28</v>
      </c>
      <c r="D61" s="71" t="s">
        <v>386</v>
      </c>
      <c r="E61" s="100" t="s">
        <v>43</v>
      </c>
      <c r="F61" s="69">
        <v>4</v>
      </c>
      <c r="G61" s="68"/>
      <c r="H61" s="67">
        <f t="shared" si="1"/>
        <v>0</v>
      </c>
    </row>
    <row r="62" spans="1:8" ht="38.25">
      <c r="A62" s="102">
        <v>43</v>
      </c>
      <c r="B62" s="100" t="s">
        <v>385</v>
      </c>
      <c r="C62" s="70" t="s">
        <v>28</v>
      </c>
      <c r="D62" s="71" t="s">
        <v>384</v>
      </c>
      <c r="E62" s="100" t="s">
        <v>43</v>
      </c>
      <c r="F62" s="69">
        <v>8</v>
      </c>
      <c r="G62" s="68"/>
      <c r="H62" s="67">
        <f t="shared" si="1"/>
        <v>0</v>
      </c>
    </row>
    <row r="63" spans="1:8" ht="25.5">
      <c r="A63" s="102">
        <v>44</v>
      </c>
      <c r="B63" s="100" t="s">
        <v>219</v>
      </c>
      <c r="C63" s="70" t="s">
        <v>28</v>
      </c>
      <c r="D63" s="71" t="s">
        <v>218</v>
      </c>
      <c r="E63" s="100" t="s">
        <v>37</v>
      </c>
      <c r="F63" s="69">
        <v>170</v>
      </c>
      <c r="G63" s="68"/>
      <c r="H63" s="67">
        <f t="shared" si="1"/>
        <v>0</v>
      </c>
    </row>
    <row r="64" spans="1:8" ht="25.5">
      <c r="A64" s="102">
        <v>45</v>
      </c>
      <c r="B64" s="100" t="s">
        <v>383</v>
      </c>
      <c r="C64" s="70" t="s">
        <v>28</v>
      </c>
      <c r="D64" s="71" t="s">
        <v>382</v>
      </c>
      <c r="E64" s="100" t="s">
        <v>37</v>
      </c>
      <c r="F64" s="69">
        <v>149.8</v>
      </c>
      <c r="G64" s="68"/>
      <c r="H64" s="67">
        <f t="shared" si="1"/>
        <v>0</v>
      </c>
    </row>
    <row r="65" spans="1:8" ht="25.5">
      <c r="A65" s="102">
        <v>46</v>
      </c>
      <c r="B65" s="100" t="s">
        <v>381</v>
      </c>
      <c r="C65" s="70" t="s">
        <v>28</v>
      </c>
      <c r="D65" s="71" t="s">
        <v>380</v>
      </c>
      <c r="E65" s="100" t="s">
        <v>37</v>
      </c>
      <c r="F65" s="69">
        <v>149.8</v>
      </c>
      <c r="G65" s="68"/>
      <c r="H65" s="67">
        <f t="shared" si="1"/>
        <v>0</v>
      </c>
    </row>
    <row r="66" spans="1:8" ht="25.5">
      <c r="A66" s="102">
        <v>47</v>
      </c>
      <c r="B66" s="100" t="s">
        <v>215</v>
      </c>
      <c r="C66" s="70" t="s">
        <v>28</v>
      </c>
      <c r="D66" s="71" t="s">
        <v>582</v>
      </c>
      <c r="E66" s="100" t="s">
        <v>43</v>
      </c>
      <c r="F66" s="69">
        <v>1</v>
      </c>
      <c r="G66" s="68"/>
      <c r="H66" s="67">
        <f t="shared" si="1"/>
        <v>0</v>
      </c>
    </row>
    <row r="67" spans="1:8" ht="25.5">
      <c r="A67" s="102">
        <v>48</v>
      </c>
      <c r="B67" s="100" t="s">
        <v>211</v>
      </c>
      <c r="C67" s="70" t="s">
        <v>28</v>
      </c>
      <c r="D67" s="71" t="s">
        <v>210</v>
      </c>
      <c r="E67" s="100" t="s">
        <v>37</v>
      </c>
      <c r="F67" s="69">
        <v>150</v>
      </c>
      <c r="G67" s="68"/>
      <c r="H67" s="67">
        <f t="shared" si="1"/>
        <v>0</v>
      </c>
    </row>
    <row r="68" spans="1:8" ht="12.75">
      <c r="A68" s="304"/>
      <c r="B68" s="306" t="s">
        <v>24</v>
      </c>
      <c r="C68" s="76"/>
      <c r="D68" s="77" t="s">
        <v>209</v>
      </c>
      <c r="E68" s="295"/>
      <c r="F68" s="75"/>
      <c r="G68" s="74"/>
      <c r="H68" s="73">
        <f>SUM(H46:H67)</f>
        <v>0</v>
      </c>
    </row>
    <row r="69" spans="1:8" ht="12.75">
      <c r="A69" s="102"/>
      <c r="B69" s="100"/>
      <c r="C69" s="70"/>
      <c r="D69" s="71"/>
      <c r="E69" s="100"/>
      <c r="F69" s="69"/>
      <c r="G69" s="68"/>
      <c r="H69" s="67"/>
    </row>
    <row r="70" spans="1:8" ht="12.75">
      <c r="A70" s="305"/>
      <c r="B70" s="296" t="s">
        <v>206</v>
      </c>
      <c r="C70" s="82"/>
      <c r="D70" s="83" t="s">
        <v>205</v>
      </c>
      <c r="E70" s="296"/>
      <c r="F70" s="81"/>
      <c r="G70" s="80"/>
      <c r="H70" s="79"/>
    </row>
    <row r="71" spans="1:8" ht="51">
      <c r="A71" s="102">
        <v>49</v>
      </c>
      <c r="B71" s="100" t="s">
        <v>208</v>
      </c>
      <c r="C71" s="70" t="s">
        <v>28</v>
      </c>
      <c r="D71" s="71" t="s">
        <v>207</v>
      </c>
      <c r="E71" s="100" t="s">
        <v>30</v>
      </c>
      <c r="F71" s="69">
        <v>206.397</v>
      </c>
      <c r="G71" s="68"/>
      <c r="H71" s="67">
        <f>ROUND((F71*G71),2)</f>
        <v>0</v>
      </c>
    </row>
    <row r="72" spans="1:8" ht="12.75">
      <c r="A72" s="78"/>
      <c r="B72" s="76" t="s">
        <v>206</v>
      </c>
      <c r="C72" s="76"/>
      <c r="D72" s="77" t="s">
        <v>205</v>
      </c>
      <c r="E72" s="295"/>
      <c r="F72" s="75"/>
      <c r="G72" s="74"/>
      <c r="H72" s="73">
        <f>SUM(H71:H71)</f>
        <v>0</v>
      </c>
    </row>
    <row r="73" spans="1:8" ht="12.75">
      <c r="A73" s="72"/>
      <c r="B73" s="70"/>
      <c r="C73" s="70"/>
      <c r="D73" s="71"/>
      <c r="E73" s="100"/>
      <c r="F73" s="69"/>
      <c r="G73" s="68"/>
      <c r="H73" s="67"/>
    </row>
    <row r="74" spans="1:8" ht="12.75">
      <c r="A74" s="78"/>
      <c r="B74" s="76"/>
      <c r="C74" s="76"/>
      <c r="D74" s="77" t="s">
        <v>160</v>
      </c>
      <c r="E74" s="295"/>
      <c r="F74" s="75"/>
      <c r="G74" s="74"/>
      <c r="H74" s="73">
        <f>+H35+H39+H43+H68+H72</f>
        <v>0</v>
      </c>
    </row>
    <row r="75" spans="1:8" ht="12.75">
      <c r="A75" s="72"/>
      <c r="B75" s="70"/>
      <c r="C75" s="70"/>
      <c r="D75" s="71"/>
      <c r="E75" s="100"/>
      <c r="F75" s="69"/>
      <c r="G75" s="68"/>
      <c r="H75" s="67"/>
    </row>
    <row r="76" spans="1:8" ht="13.5" thickBot="1">
      <c r="A76" s="66"/>
      <c r="B76" s="64"/>
      <c r="C76" s="64"/>
      <c r="D76" s="65"/>
      <c r="E76" s="94"/>
      <c r="F76" s="63"/>
      <c r="G76" s="62"/>
      <c r="H76" s="61"/>
    </row>
  </sheetData>
  <sheetProtection/>
  <mergeCells count="2">
    <mergeCell ref="G7:H7"/>
    <mergeCell ref="A2:H2"/>
  </mergeCells>
  <printOptions/>
  <pageMargins left="0.3937007874015748" right="0.3937007874015748" top="0.7874015748031497" bottom="0.7874015748031497" header="0" footer="0"/>
  <pageSetup fitToHeight="99" fitToWidth="1" horizontalDpi="600" verticalDpi="600" orientation="portrait" paperSize="9" scale="62" r:id="rId1"/>
  <headerFooter alignWithMargins="0">
    <oddFooter>&amp;R&amp;A / strana &amp;P / celkem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0.28125" defaultRowHeight="12.75" customHeight="1"/>
  <cols>
    <col min="1" max="1" width="6.00390625" style="59" customWidth="1"/>
    <col min="2" max="2" width="15.00390625" style="59" customWidth="1"/>
    <col min="3" max="3" width="12.00390625" style="59" customWidth="1"/>
    <col min="4" max="4" width="75.00390625" style="60" customWidth="1"/>
    <col min="5" max="5" width="9.00390625" style="297" customWidth="1"/>
    <col min="6" max="6" width="12.00390625" style="58" customWidth="1"/>
    <col min="7" max="7" width="14.00390625" style="57" customWidth="1"/>
    <col min="8" max="8" width="14.00390625" style="56" customWidth="1"/>
    <col min="9" max="16384" width="10.28125" style="55" customWidth="1"/>
  </cols>
  <sheetData>
    <row r="2" spans="1:8" ht="18">
      <c r="A2" s="264" t="s">
        <v>747</v>
      </c>
      <c r="B2" s="264"/>
      <c r="C2" s="264"/>
      <c r="D2" s="264"/>
      <c r="E2" s="264"/>
      <c r="F2" s="264"/>
      <c r="G2" s="264"/>
      <c r="H2" s="264"/>
    </row>
    <row r="4" spans="1:3" ht="15">
      <c r="A4" s="108" t="s">
        <v>0</v>
      </c>
      <c r="C4" s="107" t="s">
        <v>1</v>
      </c>
    </row>
    <row r="5" spans="1:3" ht="15">
      <c r="A5" s="108" t="s">
        <v>2</v>
      </c>
      <c r="C5" s="107" t="s">
        <v>584</v>
      </c>
    </row>
    <row r="6" spans="1:3" ht="15.75" thickBot="1">
      <c r="A6" s="108" t="s">
        <v>4</v>
      </c>
      <c r="C6" s="107" t="s">
        <v>592</v>
      </c>
    </row>
    <row r="7" spans="1:8" ht="12.75">
      <c r="A7" s="106" t="s">
        <v>5</v>
      </c>
      <c r="B7" s="104" t="s">
        <v>6</v>
      </c>
      <c r="C7" s="104" t="s">
        <v>7</v>
      </c>
      <c r="D7" s="105" t="s">
        <v>8</v>
      </c>
      <c r="E7" s="298" t="s">
        <v>9</v>
      </c>
      <c r="F7" s="103" t="s">
        <v>10</v>
      </c>
      <c r="G7" s="118" t="s">
        <v>11</v>
      </c>
      <c r="H7" s="119"/>
    </row>
    <row r="8" spans="1:8" ht="12.75">
      <c r="A8" s="102" t="s">
        <v>12</v>
      </c>
      <c r="B8" s="100" t="s">
        <v>13</v>
      </c>
      <c r="C8" s="100" t="s">
        <v>13</v>
      </c>
      <c r="D8" s="101"/>
      <c r="E8" s="299"/>
      <c r="F8" s="99" t="s">
        <v>14</v>
      </c>
      <c r="G8" s="98" t="s">
        <v>15</v>
      </c>
      <c r="H8" s="97" t="s">
        <v>16</v>
      </c>
    </row>
    <row r="9" spans="1:8" ht="13.5" thickBot="1">
      <c r="A9" s="96" t="s">
        <v>17</v>
      </c>
      <c r="B9" s="94" t="s">
        <v>18</v>
      </c>
      <c r="C9" s="94" t="s">
        <v>19</v>
      </c>
      <c r="D9" s="95" t="s">
        <v>20</v>
      </c>
      <c r="E9" s="300" t="s">
        <v>21</v>
      </c>
      <c r="F9" s="93" t="s">
        <v>22</v>
      </c>
      <c r="G9" s="92" t="s">
        <v>23</v>
      </c>
      <c r="H9" s="91" t="s">
        <v>24</v>
      </c>
    </row>
    <row r="10" spans="1:8" ht="12.75">
      <c r="A10" s="90"/>
      <c r="B10" s="88" t="s">
        <v>17</v>
      </c>
      <c r="C10" s="88"/>
      <c r="D10" s="89" t="s">
        <v>59</v>
      </c>
      <c r="E10" s="301"/>
      <c r="F10" s="87"/>
      <c r="G10" s="86"/>
      <c r="H10" s="85"/>
    </row>
    <row r="11" spans="1:8" ht="38.25">
      <c r="A11" s="102">
        <v>1</v>
      </c>
      <c r="B11" s="100" t="s">
        <v>360</v>
      </c>
      <c r="C11" s="70" t="s">
        <v>28</v>
      </c>
      <c r="D11" s="71" t="s">
        <v>359</v>
      </c>
      <c r="E11" s="299" t="s">
        <v>40</v>
      </c>
      <c r="F11" s="69">
        <v>56</v>
      </c>
      <c r="G11" s="68"/>
      <c r="H11" s="67">
        <f aca="true" t="shared" si="0" ref="H11:H33">ROUND((F11*G11),2)</f>
        <v>0</v>
      </c>
    </row>
    <row r="12" spans="1:8" ht="38.25">
      <c r="A12" s="102">
        <v>2</v>
      </c>
      <c r="B12" s="100" t="s">
        <v>358</v>
      </c>
      <c r="C12" s="70" t="s">
        <v>28</v>
      </c>
      <c r="D12" s="71" t="s">
        <v>357</v>
      </c>
      <c r="E12" s="299" t="s">
        <v>356</v>
      </c>
      <c r="F12" s="69">
        <v>7</v>
      </c>
      <c r="G12" s="68"/>
      <c r="H12" s="67">
        <f t="shared" si="0"/>
        <v>0</v>
      </c>
    </row>
    <row r="13" spans="1:8" ht="63.75">
      <c r="A13" s="102">
        <v>3</v>
      </c>
      <c r="B13" s="100" t="s">
        <v>355</v>
      </c>
      <c r="C13" s="70" t="s">
        <v>28</v>
      </c>
      <c r="D13" s="71" t="s">
        <v>354</v>
      </c>
      <c r="E13" s="299" t="s">
        <v>37</v>
      </c>
      <c r="F13" s="69">
        <v>4</v>
      </c>
      <c r="G13" s="68"/>
      <c r="H13" s="67">
        <f t="shared" si="0"/>
        <v>0</v>
      </c>
    </row>
    <row r="14" spans="1:8" ht="38.25">
      <c r="A14" s="102">
        <v>4</v>
      </c>
      <c r="B14" s="100" t="s">
        <v>353</v>
      </c>
      <c r="C14" s="70" t="s">
        <v>28</v>
      </c>
      <c r="D14" s="71" t="s">
        <v>352</v>
      </c>
      <c r="E14" s="299" t="s">
        <v>68</v>
      </c>
      <c r="F14" s="69">
        <v>10</v>
      </c>
      <c r="G14" s="68"/>
      <c r="H14" s="67">
        <f t="shared" si="0"/>
        <v>0</v>
      </c>
    </row>
    <row r="15" spans="1:8" ht="38.25">
      <c r="A15" s="102">
        <v>5</v>
      </c>
      <c r="B15" s="100" t="s">
        <v>471</v>
      </c>
      <c r="C15" s="70" t="s">
        <v>28</v>
      </c>
      <c r="D15" s="71" t="s">
        <v>470</v>
      </c>
      <c r="E15" s="299" t="s">
        <v>68</v>
      </c>
      <c r="F15" s="69">
        <v>6.552</v>
      </c>
      <c r="G15" s="68"/>
      <c r="H15" s="67">
        <f t="shared" si="0"/>
        <v>0</v>
      </c>
    </row>
    <row r="16" spans="1:8" ht="51">
      <c r="A16" s="102">
        <v>6</v>
      </c>
      <c r="B16" s="100" t="s">
        <v>349</v>
      </c>
      <c r="C16" s="70" t="s">
        <v>28</v>
      </c>
      <c r="D16" s="71" t="s">
        <v>348</v>
      </c>
      <c r="E16" s="299" t="s">
        <v>68</v>
      </c>
      <c r="F16" s="69">
        <v>1.966</v>
      </c>
      <c r="G16" s="68"/>
      <c r="H16" s="67">
        <f t="shared" si="0"/>
        <v>0</v>
      </c>
    </row>
    <row r="17" spans="1:8" ht="38.25">
      <c r="A17" s="102">
        <v>7</v>
      </c>
      <c r="B17" s="100" t="s">
        <v>469</v>
      </c>
      <c r="C17" s="70" t="s">
        <v>28</v>
      </c>
      <c r="D17" s="71" t="s">
        <v>468</v>
      </c>
      <c r="E17" s="299" t="s">
        <v>68</v>
      </c>
      <c r="F17" s="69">
        <v>6.552</v>
      </c>
      <c r="G17" s="68"/>
      <c r="H17" s="67">
        <f t="shared" si="0"/>
        <v>0</v>
      </c>
    </row>
    <row r="18" spans="1:8" ht="51">
      <c r="A18" s="102">
        <v>8</v>
      </c>
      <c r="B18" s="100" t="s">
        <v>345</v>
      </c>
      <c r="C18" s="70" t="s">
        <v>28</v>
      </c>
      <c r="D18" s="71" t="s">
        <v>344</v>
      </c>
      <c r="E18" s="299" t="s">
        <v>68</v>
      </c>
      <c r="F18" s="69">
        <v>1.966</v>
      </c>
      <c r="G18" s="68"/>
      <c r="H18" s="67">
        <f t="shared" si="0"/>
        <v>0</v>
      </c>
    </row>
    <row r="19" spans="1:8" ht="51">
      <c r="A19" s="102">
        <v>9</v>
      </c>
      <c r="B19" s="100" t="s">
        <v>343</v>
      </c>
      <c r="C19" s="70" t="s">
        <v>28</v>
      </c>
      <c r="D19" s="71" t="s">
        <v>342</v>
      </c>
      <c r="E19" s="299" t="s">
        <v>68</v>
      </c>
      <c r="F19" s="69">
        <v>3.276</v>
      </c>
      <c r="G19" s="68"/>
      <c r="H19" s="67">
        <f t="shared" si="0"/>
        <v>0</v>
      </c>
    </row>
    <row r="20" spans="1:8" ht="38.25">
      <c r="A20" s="102">
        <v>10</v>
      </c>
      <c r="B20" s="100" t="s">
        <v>341</v>
      </c>
      <c r="C20" s="70" t="s">
        <v>28</v>
      </c>
      <c r="D20" s="71" t="s">
        <v>340</v>
      </c>
      <c r="E20" s="299" t="s">
        <v>65</v>
      </c>
      <c r="F20" s="69">
        <v>27.3</v>
      </c>
      <c r="G20" s="68"/>
      <c r="H20" s="67">
        <f t="shared" si="0"/>
        <v>0</v>
      </c>
    </row>
    <row r="21" spans="1:8" ht="38.25">
      <c r="A21" s="102">
        <v>11</v>
      </c>
      <c r="B21" s="100" t="s">
        <v>339</v>
      </c>
      <c r="C21" s="70" t="s">
        <v>28</v>
      </c>
      <c r="D21" s="71" t="s">
        <v>338</v>
      </c>
      <c r="E21" s="299" t="s">
        <v>65</v>
      </c>
      <c r="F21" s="69">
        <v>27.3</v>
      </c>
      <c r="G21" s="68"/>
      <c r="H21" s="67">
        <f t="shared" si="0"/>
        <v>0</v>
      </c>
    </row>
    <row r="22" spans="1:8" ht="51">
      <c r="A22" s="102">
        <v>12</v>
      </c>
      <c r="B22" s="100" t="s">
        <v>337</v>
      </c>
      <c r="C22" s="70" t="s">
        <v>28</v>
      </c>
      <c r="D22" s="71" t="s">
        <v>336</v>
      </c>
      <c r="E22" s="299" t="s">
        <v>68</v>
      </c>
      <c r="F22" s="69">
        <v>16.38</v>
      </c>
      <c r="G22" s="68"/>
      <c r="H22" s="67">
        <f t="shared" si="0"/>
        <v>0</v>
      </c>
    </row>
    <row r="23" spans="1:8" ht="51">
      <c r="A23" s="102">
        <v>13</v>
      </c>
      <c r="B23" s="100" t="s">
        <v>335</v>
      </c>
      <c r="C23" s="70" t="s">
        <v>28</v>
      </c>
      <c r="D23" s="71" t="s">
        <v>334</v>
      </c>
      <c r="E23" s="299" t="s">
        <v>68</v>
      </c>
      <c r="F23" s="69">
        <v>17.64</v>
      </c>
      <c r="G23" s="68"/>
      <c r="H23" s="67">
        <f t="shared" si="0"/>
        <v>0</v>
      </c>
    </row>
    <row r="24" spans="1:8" ht="51">
      <c r="A24" s="102">
        <v>14</v>
      </c>
      <c r="B24" s="100" t="s">
        <v>333</v>
      </c>
      <c r="C24" s="70" t="s">
        <v>28</v>
      </c>
      <c r="D24" s="71" t="s">
        <v>332</v>
      </c>
      <c r="E24" s="299" t="s">
        <v>68</v>
      </c>
      <c r="F24" s="69">
        <v>7.56</v>
      </c>
      <c r="G24" s="68"/>
      <c r="H24" s="67">
        <f t="shared" si="0"/>
        <v>0</v>
      </c>
    </row>
    <row r="25" spans="1:8" ht="63.75">
      <c r="A25" s="102">
        <v>15</v>
      </c>
      <c r="B25" s="100" t="s">
        <v>331</v>
      </c>
      <c r="C25" s="70" t="s">
        <v>28</v>
      </c>
      <c r="D25" s="71" t="s">
        <v>330</v>
      </c>
      <c r="E25" s="299" t="s">
        <v>68</v>
      </c>
      <c r="F25" s="69">
        <v>37.8</v>
      </c>
      <c r="G25" s="68"/>
      <c r="H25" s="67">
        <f t="shared" si="0"/>
        <v>0</v>
      </c>
    </row>
    <row r="26" spans="1:8" ht="38.25">
      <c r="A26" s="102">
        <v>16</v>
      </c>
      <c r="B26" s="100" t="s">
        <v>329</v>
      </c>
      <c r="C26" s="70" t="s">
        <v>28</v>
      </c>
      <c r="D26" s="71" t="s">
        <v>328</v>
      </c>
      <c r="E26" s="299" t="s">
        <v>68</v>
      </c>
      <c r="F26" s="69">
        <v>8.82</v>
      </c>
      <c r="G26" s="68"/>
      <c r="H26" s="67">
        <f t="shared" si="0"/>
        <v>0</v>
      </c>
    </row>
    <row r="27" spans="1:8" ht="25.5">
      <c r="A27" s="102">
        <v>17</v>
      </c>
      <c r="B27" s="100" t="s">
        <v>327</v>
      </c>
      <c r="C27" s="70" t="s">
        <v>28</v>
      </c>
      <c r="D27" s="71" t="s">
        <v>326</v>
      </c>
      <c r="E27" s="299" t="s">
        <v>68</v>
      </c>
      <c r="F27" s="69">
        <v>7.56</v>
      </c>
      <c r="G27" s="68"/>
      <c r="H27" s="67">
        <f t="shared" si="0"/>
        <v>0</v>
      </c>
    </row>
    <row r="28" spans="1:8" ht="25.5">
      <c r="A28" s="102">
        <v>18</v>
      </c>
      <c r="B28" s="100" t="s">
        <v>325</v>
      </c>
      <c r="C28" s="70" t="s">
        <v>28</v>
      </c>
      <c r="D28" s="71" t="s">
        <v>324</v>
      </c>
      <c r="E28" s="299" t="s">
        <v>30</v>
      </c>
      <c r="F28" s="69">
        <v>13.608</v>
      </c>
      <c r="G28" s="68"/>
      <c r="H28" s="67">
        <f t="shared" si="0"/>
        <v>0</v>
      </c>
    </row>
    <row r="29" spans="1:8" ht="38.25">
      <c r="A29" s="102">
        <v>19</v>
      </c>
      <c r="B29" s="100" t="s">
        <v>323</v>
      </c>
      <c r="C29" s="70" t="s">
        <v>28</v>
      </c>
      <c r="D29" s="71" t="s">
        <v>322</v>
      </c>
      <c r="E29" s="299" t="s">
        <v>68</v>
      </c>
      <c r="F29" s="69">
        <v>8.82</v>
      </c>
      <c r="G29" s="68"/>
      <c r="H29" s="67">
        <f t="shared" si="0"/>
        <v>0</v>
      </c>
    </row>
    <row r="30" spans="1:8" ht="51">
      <c r="A30" s="102">
        <v>20</v>
      </c>
      <c r="B30" s="100" t="s">
        <v>321</v>
      </c>
      <c r="C30" s="70" t="s">
        <v>28</v>
      </c>
      <c r="D30" s="71" t="s">
        <v>320</v>
      </c>
      <c r="E30" s="299" t="s">
        <v>68</v>
      </c>
      <c r="F30" s="69">
        <v>6.3</v>
      </c>
      <c r="G30" s="68"/>
      <c r="H30" s="67">
        <f t="shared" si="0"/>
        <v>0</v>
      </c>
    </row>
    <row r="31" spans="1:8" ht="51">
      <c r="A31" s="102">
        <v>22</v>
      </c>
      <c r="B31" s="100" t="s">
        <v>319</v>
      </c>
      <c r="C31" s="70" t="s">
        <v>28</v>
      </c>
      <c r="D31" s="71" t="s">
        <v>318</v>
      </c>
      <c r="E31" s="299" t="s">
        <v>68</v>
      </c>
      <c r="F31" s="69">
        <v>6.3</v>
      </c>
      <c r="G31" s="68"/>
      <c r="H31" s="67">
        <f t="shared" si="0"/>
        <v>0</v>
      </c>
    </row>
    <row r="32" spans="1:8" ht="25.5">
      <c r="A32" s="102">
        <v>23</v>
      </c>
      <c r="B32" s="100" t="s">
        <v>317</v>
      </c>
      <c r="C32" s="70" t="s">
        <v>28</v>
      </c>
      <c r="D32" s="71" t="s">
        <v>316</v>
      </c>
      <c r="E32" s="299" t="s">
        <v>65</v>
      </c>
      <c r="F32" s="69">
        <v>15.75</v>
      </c>
      <c r="G32" s="68"/>
      <c r="H32" s="67">
        <f t="shared" si="0"/>
        <v>0</v>
      </c>
    </row>
    <row r="33" spans="1:8" ht="38.25">
      <c r="A33" s="102">
        <v>21</v>
      </c>
      <c r="B33" s="100" t="s">
        <v>315</v>
      </c>
      <c r="C33" s="70" t="s">
        <v>28</v>
      </c>
      <c r="D33" s="71" t="s">
        <v>314</v>
      </c>
      <c r="E33" s="299" t="s">
        <v>30</v>
      </c>
      <c r="F33" s="69">
        <v>12.6</v>
      </c>
      <c r="G33" s="68"/>
      <c r="H33" s="67">
        <f t="shared" si="0"/>
        <v>0</v>
      </c>
    </row>
    <row r="34" spans="1:8" ht="12.75">
      <c r="A34" s="78"/>
      <c r="B34" s="76" t="s">
        <v>17</v>
      </c>
      <c r="C34" s="76"/>
      <c r="D34" s="77" t="s">
        <v>59</v>
      </c>
      <c r="E34" s="302"/>
      <c r="F34" s="75"/>
      <c r="G34" s="74"/>
      <c r="H34" s="73">
        <f>SUM(H11:H33)</f>
        <v>0</v>
      </c>
    </row>
    <row r="35" spans="1:8" ht="12.75">
      <c r="A35" s="72"/>
      <c r="B35" s="70"/>
      <c r="C35" s="70"/>
      <c r="D35" s="71"/>
      <c r="E35" s="299"/>
      <c r="F35" s="69"/>
      <c r="G35" s="68"/>
      <c r="H35" s="67"/>
    </row>
    <row r="36" spans="1:8" ht="12.75">
      <c r="A36" s="84"/>
      <c r="B36" s="82" t="s">
        <v>18</v>
      </c>
      <c r="C36" s="82"/>
      <c r="D36" s="83" t="s">
        <v>311</v>
      </c>
      <c r="E36" s="303"/>
      <c r="F36" s="81"/>
      <c r="G36" s="80"/>
      <c r="H36" s="79"/>
    </row>
    <row r="37" spans="1:8" ht="63.75">
      <c r="A37" s="102">
        <v>24</v>
      </c>
      <c r="B37" s="100" t="s">
        <v>313</v>
      </c>
      <c r="C37" s="70" t="s">
        <v>28</v>
      </c>
      <c r="D37" s="71" t="s">
        <v>312</v>
      </c>
      <c r="E37" s="299" t="s">
        <v>37</v>
      </c>
      <c r="F37" s="69">
        <v>10.5</v>
      </c>
      <c r="G37" s="68"/>
      <c r="H37" s="67">
        <f>ROUND((F37*G37),2)</f>
        <v>0</v>
      </c>
    </row>
    <row r="38" spans="1:8" ht="12.75">
      <c r="A38" s="78"/>
      <c r="B38" s="76" t="s">
        <v>18</v>
      </c>
      <c r="C38" s="76"/>
      <c r="D38" s="77" t="s">
        <v>311</v>
      </c>
      <c r="E38" s="302"/>
      <c r="F38" s="75"/>
      <c r="G38" s="74"/>
      <c r="H38" s="73">
        <f>SUM(H37:H37)</f>
        <v>0</v>
      </c>
    </row>
    <row r="39" spans="1:8" ht="12.75">
      <c r="A39" s="72"/>
      <c r="B39" s="70"/>
      <c r="C39" s="70"/>
      <c r="D39" s="71"/>
      <c r="E39" s="299"/>
      <c r="F39" s="69"/>
      <c r="G39" s="68"/>
      <c r="H39" s="67"/>
    </row>
    <row r="40" spans="1:8" ht="12.75">
      <c r="A40" s="84"/>
      <c r="B40" s="82" t="s">
        <v>20</v>
      </c>
      <c r="C40" s="82"/>
      <c r="D40" s="83" t="s">
        <v>308</v>
      </c>
      <c r="E40" s="303"/>
      <c r="F40" s="81"/>
      <c r="G40" s="80"/>
      <c r="H40" s="79"/>
    </row>
    <row r="41" spans="1:8" ht="38.25">
      <c r="A41" s="102">
        <v>25</v>
      </c>
      <c r="B41" s="100" t="s">
        <v>310</v>
      </c>
      <c r="C41" s="70" t="s">
        <v>28</v>
      </c>
      <c r="D41" s="71" t="s">
        <v>309</v>
      </c>
      <c r="E41" s="299" t="s">
        <v>68</v>
      </c>
      <c r="F41" s="69">
        <v>1.26</v>
      </c>
      <c r="G41" s="68"/>
      <c r="H41" s="67">
        <f>ROUND((F41*G41),2)</f>
        <v>0</v>
      </c>
    </row>
    <row r="42" spans="1:8" ht="12.75">
      <c r="A42" s="78"/>
      <c r="B42" s="76" t="s">
        <v>20</v>
      </c>
      <c r="C42" s="76"/>
      <c r="D42" s="77" t="s">
        <v>308</v>
      </c>
      <c r="E42" s="302"/>
      <c r="F42" s="75"/>
      <c r="G42" s="74"/>
      <c r="H42" s="73">
        <f>SUM(H41:H41)</f>
        <v>0</v>
      </c>
    </row>
    <row r="43" spans="1:8" ht="12.75">
      <c r="A43" s="72"/>
      <c r="B43" s="70"/>
      <c r="C43" s="70"/>
      <c r="D43" s="71"/>
      <c r="E43" s="299"/>
      <c r="F43" s="69"/>
      <c r="G43" s="68"/>
      <c r="H43" s="67"/>
    </row>
    <row r="44" spans="1:8" ht="12.75">
      <c r="A44" s="84"/>
      <c r="B44" s="82" t="s">
        <v>24</v>
      </c>
      <c r="C44" s="82"/>
      <c r="D44" s="83" t="s">
        <v>209</v>
      </c>
      <c r="E44" s="303"/>
      <c r="F44" s="81"/>
      <c r="G44" s="80"/>
      <c r="H44" s="79"/>
    </row>
    <row r="45" spans="1:8" ht="38.25">
      <c r="A45" s="102">
        <v>29</v>
      </c>
      <c r="B45" s="100" t="s">
        <v>591</v>
      </c>
      <c r="C45" s="70" t="s">
        <v>28</v>
      </c>
      <c r="D45" s="71" t="s">
        <v>590</v>
      </c>
      <c r="E45" s="299" t="s">
        <v>43</v>
      </c>
      <c r="F45" s="69">
        <v>2</v>
      </c>
      <c r="G45" s="68"/>
      <c r="H45" s="67">
        <f aca="true" t="shared" si="1" ref="H45:H54">ROUND((F45*G45),2)</f>
        <v>0</v>
      </c>
    </row>
    <row r="46" spans="1:8" ht="38.25">
      <c r="A46" s="102">
        <v>31</v>
      </c>
      <c r="B46" s="100" t="s">
        <v>465</v>
      </c>
      <c r="C46" s="70" t="s">
        <v>28</v>
      </c>
      <c r="D46" s="71" t="s">
        <v>589</v>
      </c>
      <c r="E46" s="299" t="s">
        <v>43</v>
      </c>
      <c r="F46" s="69">
        <v>12</v>
      </c>
      <c r="G46" s="68"/>
      <c r="H46" s="67">
        <f t="shared" si="1"/>
        <v>0</v>
      </c>
    </row>
    <row r="47" spans="1:8" ht="38.25">
      <c r="A47" s="102">
        <v>26</v>
      </c>
      <c r="B47" s="100" t="s">
        <v>588</v>
      </c>
      <c r="C47" s="70" t="s">
        <v>28</v>
      </c>
      <c r="D47" s="71" t="s">
        <v>587</v>
      </c>
      <c r="E47" s="299" t="s">
        <v>37</v>
      </c>
      <c r="F47" s="69">
        <v>1.5</v>
      </c>
      <c r="G47" s="68"/>
      <c r="H47" s="67">
        <f t="shared" si="1"/>
        <v>0</v>
      </c>
    </row>
    <row r="48" spans="1:8" ht="38.25">
      <c r="A48" s="102">
        <v>27</v>
      </c>
      <c r="B48" s="100" t="s">
        <v>461</v>
      </c>
      <c r="C48" s="70" t="s">
        <v>28</v>
      </c>
      <c r="D48" s="71" t="s">
        <v>460</v>
      </c>
      <c r="E48" s="299" t="s">
        <v>37</v>
      </c>
      <c r="F48" s="69">
        <v>9</v>
      </c>
      <c r="G48" s="68"/>
      <c r="H48" s="67">
        <f t="shared" si="1"/>
        <v>0</v>
      </c>
    </row>
    <row r="49" spans="1:8" ht="38.25">
      <c r="A49" s="102">
        <v>28</v>
      </c>
      <c r="B49" s="100" t="s">
        <v>586</v>
      </c>
      <c r="C49" s="70" t="s">
        <v>28</v>
      </c>
      <c r="D49" s="71" t="s">
        <v>585</v>
      </c>
      <c r="E49" s="299" t="s">
        <v>43</v>
      </c>
      <c r="F49" s="69">
        <v>2</v>
      </c>
      <c r="G49" s="68"/>
      <c r="H49" s="67">
        <f t="shared" si="1"/>
        <v>0</v>
      </c>
    </row>
    <row r="50" spans="1:8" ht="38.25">
      <c r="A50" s="102">
        <v>30</v>
      </c>
      <c r="B50" s="100" t="s">
        <v>457</v>
      </c>
      <c r="C50" s="70" t="s">
        <v>28</v>
      </c>
      <c r="D50" s="71" t="s">
        <v>456</v>
      </c>
      <c r="E50" s="299" t="s">
        <v>43</v>
      </c>
      <c r="F50" s="69">
        <v>12</v>
      </c>
      <c r="G50" s="68"/>
      <c r="H50" s="67">
        <f t="shared" si="1"/>
        <v>0</v>
      </c>
    </row>
    <row r="51" spans="1:8" ht="25.5">
      <c r="A51" s="102">
        <v>32</v>
      </c>
      <c r="B51" s="100" t="s">
        <v>219</v>
      </c>
      <c r="C51" s="70" t="s">
        <v>28</v>
      </c>
      <c r="D51" s="71" t="s">
        <v>218</v>
      </c>
      <c r="E51" s="299" t="s">
        <v>37</v>
      </c>
      <c r="F51" s="69">
        <v>15</v>
      </c>
      <c r="G51" s="68"/>
      <c r="H51" s="67">
        <f t="shared" si="1"/>
        <v>0</v>
      </c>
    </row>
    <row r="52" spans="1:8" ht="25.5">
      <c r="A52" s="102">
        <v>33</v>
      </c>
      <c r="B52" s="100" t="s">
        <v>383</v>
      </c>
      <c r="C52" s="70" t="s">
        <v>28</v>
      </c>
      <c r="D52" s="71" t="s">
        <v>382</v>
      </c>
      <c r="E52" s="299" t="s">
        <v>37</v>
      </c>
      <c r="F52" s="69">
        <v>10.5</v>
      </c>
      <c r="G52" s="68"/>
      <c r="H52" s="67">
        <f t="shared" si="1"/>
        <v>0</v>
      </c>
    </row>
    <row r="53" spans="1:8" ht="25.5">
      <c r="A53" s="102">
        <v>34</v>
      </c>
      <c r="B53" s="100" t="s">
        <v>381</v>
      </c>
      <c r="C53" s="70" t="s">
        <v>28</v>
      </c>
      <c r="D53" s="71" t="s">
        <v>447</v>
      </c>
      <c r="E53" s="299" t="s">
        <v>37</v>
      </c>
      <c r="F53" s="69">
        <v>10.5</v>
      </c>
      <c r="G53" s="68"/>
      <c r="H53" s="67">
        <f t="shared" si="1"/>
        <v>0</v>
      </c>
    </row>
    <row r="54" spans="1:8" ht="25.5">
      <c r="A54" s="102">
        <v>35</v>
      </c>
      <c r="B54" s="100" t="s">
        <v>446</v>
      </c>
      <c r="C54" s="70" t="s">
        <v>28</v>
      </c>
      <c r="D54" s="71" t="s">
        <v>445</v>
      </c>
      <c r="E54" s="299" t="s">
        <v>37</v>
      </c>
      <c r="F54" s="69">
        <v>4</v>
      </c>
      <c r="G54" s="68"/>
      <c r="H54" s="67">
        <f t="shared" si="1"/>
        <v>0</v>
      </c>
    </row>
    <row r="55" spans="1:8" ht="12.75">
      <c r="A55" s="78"/>
      <c r="B55" s="76" t="s">
        <v>24</v>
      </c>
      <c r="C55" s="76"/>
      <c r="D55" s="77" t="s">
        <v>209</v>
      </c>
      <c r="E55" s="302"/>
      <c r="F55" s="75"/>
      <c r="G55" s="74"/>
      <c r="H55" s="73">
        <f>SUM(H45:H54)</f>
        <v>0</v>
      </c>
    </row>
    <row r="56" spans="1:8" ht="12.75">
      <c r="A56" s="72"/>
      <c r="B56" s="70"/>
      <c r="C56" s="70"/>
      <c r="D56" s="71"/>
      <c r="E56" s="299"/>
      <c r="F56" s="69"/>
      <c r="G56" s="68"/>
      <c r="H56" s="67"/>
    </row>
    <row r="57" spans="1:8" ht="12.75">
      <c r="A57" s="84"/>
      <c r="B57" s="82" t="s">
        <v>206</v>
      </c>
      <c r="C57" s="82"/>
      <c r="D57" s="83" t="s">
        <v>205</v>
      </c>
      <c r="E57" s="303"/>
      <c r="F57" s="81"/>
      <c r="G57" s="80"/>
      <c r="H57" s="79"/>
    </row>
    <row r="58" spans="1:8" ht="51">
      <c r="A58" s="102">
        <v>36</v>
      </c>
      <c r="B58" s="100" t="s">
        <v>208</v>
      </c>
      <c r="C58" s="70" t="s">
        <v>28</v>
      </c>
      <c r="D58" s="71" t="s">
        <v>207</v>
      </c>
      <c r="E58" s="299" t="s">
        <v>30</v>
      </c>
      <c r="F58" s="69">
        <v>15.549</v>
      </c>
      <c r="G58" s="68"/>
      <c r="H58" s="67">
        <f>ROUND((F58*G58),2)</f>
        <v>0</v>
      </c>
    </row>
    <row r="59" spans="1:8" ht="12.75">
      <c r="A59" s="78"/>
      <c r="B59" s="76" t="s">
        <v>206</v>
      </c>
      <c r="C59" s="76"/>
      <c r="D59" s="77" t="s">
        <v>205</v>
      </c>
      <c r="E59" s="302"/>
      <c r="F59" s="75"/>
      <c r="G59" s="74"/>
      <c r="H59" s="73">
        <f>SUM(H58:H58)</f>
        <v>0</v>
      </c>
    </row>
    <row r="60" spans="1:8" ht="12.75">
      <c r="A60" s="72"/>
      <c r="B60" s="70"/>
      <c r="C60" s="70"/>
      <c r="D60" s="71"/>
      <c r="E60" s="299"/>
      <c r="F60" s="69"/>
      <c r="G60" s="68"/>
      <c r="H60" s="67"/>
    </row>
    <row r="61" spans="1:8" ht="12.75">
      <c r="A61" s="78"/>
      <c r="B61" s="76"/>
      <c r="C61" s="76"/>
      <c r="D61" s="77" t="s">
        <v>160</v>
      </c>
      <c r="E61" s="302"/>
      <c r="F61" s="75"/>
      <c r="G61" s="74"/>
      <c r="H61" s="73">
        <f>+H34+H38+H42+H55+H59</f>
        <v>0</v>
      </c>
    </row>
    <row r="62" spans="1:8" ht="12.75">
      <c r="A62" s="72"/>
      <c r="B62" s="70"/>
      <c r="C62" s="70"/>
      <c r="D62" s="71"/>
      <c r="E62" s="299"/>
      <c r="F62" s="69"/>
      <c r="G62" s="68"/>
      <c r="H62" s="67"/>
    </row>
    <row r="63" spans="1:8" ht="13.5" thickBot="1">
      <c r="A63" s="66"/>
      <c r="B63" s="64"/>
      <c r="C63" s="64"/>
      <c r="D63" s="65"/>
      <c r="E63" s="300"/>
      <c r="F63" s="63"/>
      <c r="G63" s="62"/>
      <c r="H63" s="61"/>
    </row>
  </sheetData>
  <sheetProtection/>
  <mergeCells count="2">
    <mergeCell ref="G7:H7"/>
    <mergeCell ref="A2:H2"/>
  </mergeCells>
  <printOptions/>
  <pageMargins left="0.3937007874015748" right="0.3937007874015748" top="0.7874015748031497" bottom="0.7874015748031497" header="0" footer="0"/>
  <pageSetup fitToHeight="99" fitToWidth="1" horizontalDpi="600" verticalDpi="600" orientation="portrait" paperSize="9" scale="62" r:id="rId1"/>
  <headerFooter alignWithMargins="0">
    <oddFooter>&amp;R&amp;A / strana &amp;P / celkem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48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2.7109375" style="206" customWidth="1"/>
    <col min="2" max="2" width="1.7109375" style="206" customWidth="1"/>
    <col min="3" max="4" width="5.7109375" style="206" customWidth="1"/>
    <col min="5" max="5" width="9.7109375" style="206" customWidth="1"/>
    <col min="6" max="9" width="9.140625" style="206" customWidth="1"/>
    <col min="10" max="10" width="5.7109375" style="206" customWidth="1"/>
    <col min="11" max="17" width="9.140625" style="206" customWidth="1"/>
    <col min="18" max="18" width="1.7109375" style="206" customWidth="1"/>
    <col min="19" max="16384" width="9.140625" style="206" customWidth="1"/>
  </cols>
  <sheetData>
    <row r="2" spans="2:18" ht="13.5">
      <c r="B2" s="203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</row>
    <row r="3" spans="2:26" ht="21">
      <c r="B3" s="156"/>
      <c r="C3" s="207" t="s">
        <v>747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164"/>
      <c r="Z3" s="261"/>
    </row>
    <row r="4" spans="2:18" ht="13.5">
      <c r="B4" s="156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164"/>
    </row>
    <row r="5" spans="2:18" ht="15">
      <c r="B5" s="156"/>
      <c r="C5" s="210" t="s">
        <v>596</v>
      </c>
      <c r="D5" s="209"/>
      <c r="E5" s="209"/>
      <c r="F5" s="211" t="s">
        <v>782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164"/>
    </row>
    <row r="6" spans="2:18" ht="15">
      <c r="B6" s="212"/>
      <c r="C6" s="210" t="s">
        <v>597</v>
      </c>
      <c r="D6" s="213"/>
      <c r="E6" s="213"/>
      <c r="F6" s="211" t="s">
        <v>783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4"/>
    </row>
    <row r="7" spans="2:18" ht="18">
      <c r="B7" s="156"/>
      <c r="C7" s="215" t="s">
        <v>598</v>
      </c>
      <c r="D7" s="209"/>
      <c r="E7" s="209"/>
      <c r="F7" s="216" t="s">
        <v>743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164"/>
    </row>
    <row r="8" spans="2:18" ht="13.5">
      <c r="B8" s="156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164"/>
    </row>
    <row r="9" spans="2:18" ht="15">
      <c r="B9" s="156"/>
      <c r="C9" s="210" t="s">
        <v>599</v>
      </c>
      <c r="D9" s="209"/>
      <c r="E9" s="209"/>
      <c r="F9" s="217" t="s">
        <v>744</v>
      </c>
      <c r="G9" s="209"/>
      <c r="H9" s="209"/>
      <c r="I9" s="209"/>
      <c r="J9" s="209"/>
      <c r="K9" s="210" t="s">
        <v>600</v>
      </c>
      <c r="L9" s="209"/>
      <c r="M9" s="218" t="s">
        <v>28</v>
      </c>
      <c r="N9" s="209"/>
      <c r="O9" s="209"/>
      <c r="P9" s="209"/>
      <c r="Q9" s="209"/>
      <c r="R9" s="164"/>
    </row>
    <row r="10" spans="2:18" ht="13.5">
      <c r="B10" s="156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164"/>
    </row>
    <row r="11" spans="2:18" ht="15">
      <c r="B11" s="156"/>
      <c r="C11" s="210" t="s">
        <v>601</v>
      </c>
      <c r="D11" s="209"/>
      <c r="E11" s="209"/>
      <c r="F11" s="217" t="s">
        <v>745</v>
      </c>
      <c r="G11" s="209"/>
      <c r="H11" s="209"/>
      <c r="I11" s="209"/>
      <c r="J11" s="209"/>
      <c r="K11" s="210" t="s">
        <v>602</v>
      </c>
      <c r="L11" s="209"/>
      <c r="M11" s="219" t="s">
        <v>746</v>
      </c>
      <c r="N11" s="209"/>
      <c r="O11" s="209"/>
      <c r="P11" s="209"/>
      <c r="Q11" s="209"/>
      <c r="R11" s="164"/>
    </row>
    <row r="12" spans="2:18" ht="15">
      <c r="B12" s="156"/>
      <c r="C12" s="210" t="s">
        <v>603</v>
      </c>
      <c r="D12" s="209"/>
      <c r="E12" s="209"/>
      <c r="F12" s="217" t="s">
        <v>28</v>
      </c>
      <c r="G12" s="209"/>
      <c r="H12" s="209"/>
      <c r="I12" s="209"/>
      <c r="J12" s="209"/>
      <c r="K12" s="210" t="s">
        <v>604</v>
      </c>
      <c r="L12" s="209"/>
      <c r="M12" s="219" t="s">
        <v>746</v>
      </c>
      <c r="N12" s="209"/>
      <c r="O12" s="209"/>
      <c r="P12" s="209"/>
      <c r="Q12" s="209"/>
      <c r="R12" s="164"/>
    </row>
    <row r="13" spans="2:18" ht="13.5">
      <c r="B13" s="156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164"/>
    </row>
    <row r="14" spans="2:18" ht="15">
      <c r="B14" s="220"/>
      <c r="C14" s="221" t="s">
        <v>605</v>
      </c>
      <c r="D14" s="222" t="s">
        <v>606</v>
      </c>
      <c r="E14" s="222" t="s">
        <v>6</v>
      </c>
      <c r="F14" s="223" t="s">
        <v>607</v>
      </c>
      <c r="G14" s="224"/>
      <c r="H14" s="224"/>
      <c r="I14" s="224"/>
      <c r="J14" s="222" t="s">
        <v>608</v>
      </c>
      <c r="K14" s="222" t="s">
        <v>609</v>
      </c>
      <c r="L14" s="225" t="s">
        <v>610</v>
      </c>
      <c r="M14" s="224"/>
      <c r="N14" s="223" t="s">
        <v>611</v>
      </c>
      <c r="O14" s="224"/>
      <c r="P14" s="224"/>
      <c r="Q14" s="226"/>
      <c r="R14" s="227"/>
    </row>
    <row r="15" spans="2:18" ht="18">
      <c r="B15" s="156"/>
      <c r="C15" s="228" t="s">
        <v>778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29">
        <f>N16</f>
        <v>0</v>
      </c>
      <c r="O15" s="230"/>
      <c r="P15" s="230"/>
      <c r="Q15" s="230"/>
      <c r="R15" s="164"/>
    </row>
    <row r="16" spans="2:18" ht="18">
      <c r="B16" s="231"/>
      <c r="C16" s="232"/>
      <c r="D16" s="233" t="s">
        <v>612</v>
      </c>
      <c r="E16" s="233"/>
      <c r="F16" s="233"/>
      <c r="G16" s="233"/>
      <c r="H16" s="233"/>
      <c r="I16" s="233"/>
      <c r="J16" s="233"/>
      <c r="K16" s="233"/>
      <c r="L16" s="233"/>
      <c r="M16" s="233"/>
      <c r="N16" s="234">
        <f>SUM(N17,N94,N98,N102,N146)</f>
        <v>0</v>
      </c>
      <c r="O16" s="235"/>
      <c r="P16" s="235"/>
      <c r="Q16" s="235"/>
      <c r="R16" s="236"/>
    </row>
    <row r="17" spans="2:18" ht="15">
      <c r="B17" s="231"/>
      <c r="C17" s="312"/>
      <c r="D17" s="313" t="s">
        <v>613</v>
      </c>
      <c r="E17" s="313"/>
      <c r="F17" s="313"/>
      <c r="G17" s="313"/>
      <c r="H17" s="313"/>
      <c r="I17" s="313"/>
      <c r="J17" s="313"/>
      <c r="K17" s="313"/>
      <c r="L17" s="313"/>
      <c r="M17" s="313"/>
      <c r="N17" s="314">
        <f>SUM(N18:Q91)</f>
        <v>0</v>
      </c>
      <c r="O17" s="315"/>
      <c r="P17" s="315"/>
      <c r="Q17" s="315"/>
      <c r="R17" s="236"/>
    </row>
    <row r="18" spans="2:18" ht="13.5">
      <c r="B18" s="156"/>
      <c r="C18" s="157" t="s">
        <v>17</v>
      </c>
      <c r="D18" s="157" t="s">
        <v>614</v>
      </c>
      <c r="E18" s="158" t="s">
        <v>360</v>
      </c>
      <c r="F18" s="159" t="s">
        <v>615</v>
      </c>
      <c r="G18" s="160"/>
      <c r="H18" s="160"/>
      <c r="I18" s="160"/>
      <c r="J18" s="161" t="s">
        <v>616</v>
      </c>
      <c r="K18" s="162">
        <v>120</v>
      </c>
      <c r="L18" s="163">
        <v>0</v>
      </c>
      <c r="M18" s="160"/>
      <c r="N18" s="163">
        <f>ROUND(L18*K18,2)</f>
        <v>0</v>
      </c>
      <c r="O18" s="160"/>
      <c r="P18" s="160"/>
      <c r="Q18" s="160"/>
      <c r="R18" s="164"/>
    </row>
    <row r="19" spans="2:18" ht="13.5">
      <c r="B19" s="237"/>
      <c r="C19" s="238"/>
      <c r="D19" s="238"/>
      <c r="E19" s="239" t="s">
        <v>28</v>
      </c>
      <c r="F19" s="240" t="s">
        <v>617</v>
      </c>
      <c r="G19" s="241"/>
      <c r="H19" s="241"/>
      <c r="I19" s="241"/>
      <c r="J19" s="238"/>
      <c r="K19" s="239" t="s">
        <v>28</v>
      </c>
      <c r="L19" s="238"/>
      <c r="M19" s="238"/>
      <c r="N19" s="238"/>
      <c r="O19" s="238"/>
      <c r="P19" s="238"/>
      <c r="Q19" s="238"/>
      <c r="R19" s="242"/>
    </row>
    <row r="20" spans="2:18" ht="13.5">
      <c r="B20" s="243"/>
      <c r="C20" s="244"/>
      <c r="D20" s="244"/>
      <c r="E20" s="245" t="s">
        <v>28</v>
      </c>
      <c r="F20" s="246">
        <v>120</v>
      </c>
      <c r="G20" s="247"/>
      <c r="H20" s="247"/>
      <c r="I20" s="247"/>
      <c r="J20" s="244"/>
      <c r="K20" s="248">
        <v>120</v>
      </c>
      <c r="L20" s="244"/>
      <c r="M20" s="244"/>
      <c r="N20" s="244"/>
      <c r="O20" s="244"/>
      <c r="P20" s="244"/>
      <c r="Q20" s="244"/>
      <c r="R20" s="249"/>
    </row>
    <row r="21" spans="2:18" ht="13.5">
      <c r="B21" s="250"/>
      <c r="C21" s="251"/>
      <c r="D21" s="251"/>
      <c r="E21" s="252" t="s">
        <v>28</v>
      </c>
      <c r="F21" s="253" t="s">
        <v>618</v>
      </c>
      <c r="G21" s="254"/>
      <c r="H21" s="254"/>
      <c r="I21" s="254"/>
      <c r="J21" s="251"/>
      <c r="K21" s="255">
        <v>120</v>
      </c>
      <c r="L21" s="251"/>
      <c r="M21" s="251"/>
      <c r="N21" s="251"/>
      <c r="O21" s="251"/>
      <c r="P21" s="251"/>
      <c r="Q21" s="251"/>
      <c r="R21" s="256"/>
    </row>
    <row r="22" spans="2:18" ht="13.5">
      <c r="B22" s="156"/>
      <c r="C22" s="157" t="s">
        <v>18</v>
      </c>
      <c r="D22" s="157" t="s">
        <v>614</v>
      </c>
      <c r="E22" s="158" t="s">
        <v>438</v>
      </c>
      <c r="F22" s="159" t="s">
        <v>619</v>
      </c>
      <c r="G22" s="160"/>
      <c r="H22" s="160"/>
      <c r="I22" s="160"/>
      <c r="J22" s="161" t="s">
        <v>616</v>
      </c>
      <c r="K22" s="162">
        <v>120</v>
      </c>
      <c r="L22" s="163">
        <v>0</v>
      </c>
      <c r="M22" s="160"/>
      <c r="N22" s="163">
        <f>ROUND(L22*K22,2)</f>
        <v>0</v>
      </c>
      <c r="O22" s="160"/>
      <c r="P22" s="160"/>
      <c r="Q22" s="160"/>
      <c r="R22" s="164"/>
    </row>
    <row r="23" spans="2:18" ht="13.5">
      <c r="B23" s="237"/>
      <c r="C23" s="238"/>
      <c r="D23" s="238"/>
      <c r="E23" s="239" t="s">
        <v>28</v>
      </c>
      <c r="F23" s="240" t="s">
        <v>617</v>
      </c>
      <c r="G23" s="241"/>
      <c r="H23" s="241"/>
      <c r="I23" s="241"/>
      <c r="J23" s="238"/>
      <c r="K23" s="239" t="s">
        <v>28</v>
      </c>
      <c r="L23" s="238"/>
      <c r="M23" s="238"/>
      <c r="N23" s="238"/>
      <c r="O23" s="238"/>
      <c r="P23" s="238"/>
      <c r="Q23" s="238"/>
      <c r="R23" s="242"/>
    </row>
    <row r="24" spans="2:18" ht="13.5">
      <c r="B24" s="243"/>
      <c r="C24" s="244"/>
      <c r="D24" s="244"/>
      <c r="E24" s="245" t="s">
        <v>28</v>
      </c>
      <c r="F24" s="246">
        <v>120</v>
      </c>
      <c r="G24" s="247"/>
      <c r="H24" s="247"/>
      <c r="I24" s="247"/>
      <c r="J24" s="244"/>
      <c r="K24" s="248">
        <v>120</v>
      </c>
      <c r="L24" s="244"/>
      <c r="M24" s="244"/>
      <c r="N24" s="244"/>
      <c r="O24" s="244"/>
      <c r="P24" s="244"/>
      <c r="Q24" s="244"/>
      <c r="R24" s="249"/>
    </row>
    <row r="25" spans="2:18" ht="13.5">
      <c r="B25" s="250"/>
      <c r="C25" s="251"/>
      <c r="D25" s="251"/>
      <c r="E25" s="252" t="s">
        <v>28</v>
      </c>
      <c r="F25" s="253" t="s">
        <v>618</v>
      </c>
      <c r="G25" s="254"/>
      <c r="H25" s="254"/>
      <c r="I25" s="254"/>
      <c r="J25" s="251"/>
      <c r="K25" s="255">
        <v>120</v>
      </c>
      <c r="L25" s="251"/>
      <c r="M25" s="251"/>
      <c r="N25" s="251"/>
      <c r="O25" s="251"/>
      <c r="P25" s="251"/>
      <c r="Q25" s="251"/>
      <c r="R25" s="256"/>
    </row>
    <row r="26" spans="2:18" ht="13.5">
      <c r="B26" s="156"/>
      <c r="C26" s="157" t="s">
        <v>19</v>
      </c>
      <c r="D26" s="157" t="s">
        <v>614</v>
      </c>
      <c r="E26" s="158" t="s">
        <v>358</v>
      </c>
      <c r="F26" s="159" t="s">
        <v>620</v>
      </c>
      <c r="G26" s="160"/>
      <c r="H26" s="160"/>
      <c r="I26" s="160"/>
      <c r="J26" s="161" t="s">
        <v>621</v>
      </c>
      <c r="K26" s="162">
        <v>15</v>
      </c>
      <c r="L26" s="163">
        <v>0</v>
      </c>
      <c r="M26" s="160"/>
      <c r="N26" s="163">
        <f>ROUND(L26*K26,2)</f>
        <v>0</v>
      </c>
      <c r="O26" s="160"/>
      <c r="P26" s="160"/>
      <c r="Q26" s="160"/>
      <c r="R26" s="164"/>
    </row>
    <row r="27" spans="2:18" ht="13.5">
      <c r="B27" s="243"/>
      <c r="C27" s="244"/>
      <c r="D27" s="244"/>
      <c r="E27" s="245" t="s">
        <v>28</v>
      </c>
      <c r="F27" s="257">
        <v>15</v>
      </c>
      <c r="G27" s="247"/>
      <c r="H27" s="247"/>
      <c r="I27" s="247"/>
      <c r="J27" s="244"/>
      <c r="K27" s="248">
        <v>15</v>
      </c>
      <c r="L27" s="244"/>
      <c r="M27" s="244"/>
      <c r="N27" s="244"/>
      <c r="O27" s="244"/>
      <c r="P27" s="244"/>
      <c r="Q27" s="244"/>
      <c r="R27" s="249"/>
    </row>
    <row r="28" spans="2:18" ht="13.5">
      <c r="B28" s="250"/>
      <c r="C28" s="251"/>
      <c r="D28" s="251"/>
      <c r="E28" s="252" t="s">
        <v>28</v>
      </c>
      <c r="F28" s="253" t="s">
        <v>618</v>
      </c>
      <c r="G28" s="254"/>
      <c r="H28" s="254"/>
      <c r="I28" s="254"/>
      <c r="J28" s="251"/>
      <c r="K28" s="255">
        <v>15</v>
      </c>
      <c r="L28" s="251"/>
      <c r="M28" s="251"/>
      <c r="N28" s="251"/>
      <c r="O28" s="251"/>
      <c r="P28" s="251"/>
      <c r="Q28" s="251"/>
      <c r="R28" s="256"/>
    </row>
    <row r="29" spans="2:18" ht="13.5">
      <c r="B29" s="156"/>
      <c r="C29" s="157" t="s">
        <v>20</v>
      </c>
      <c r="D29" s="157" t="s">
        <v>614</v>
      </c>
      <c r="E29" s="158" t="s">
        <v>355</v>
      </c>
      <c r="F29" s="159" t="s">
        <v>622</v>
      </c>
      <c r="G29" s="160"/>
      <c r="H29" s="160"/>
      <c r="I29" s="160"/>
      <c r="J29" s="161" t="s">
        <v>623</v>
      </c>
      <c r="K29" s="162">
        <v>20</v>
      </c>
      <c r="L29" s="163">
        <v>0</v>
      </c>
      <c r="M29" s="160"/>
      <c r="N29" s="163">
        <f>ROUND(L29*K29,2)</f>
        <v>0</v>
      </c>
      <c r="O29" s="160"/>
      <c r="P29" s="160"/>
      <c r="Q29" s="160"/>
      <c r="R29" s="164"/>
    </row>
    <row r="30" spans="2:18" ht="13.5">
      <c r="B30" s="243"/>
      <c r="C30" s="244"/>
      <c r="D30" s="244"/>
      <c r="E30" s="245" t="s">
        <v>28</v>
      </c>
      <c r="F30" s="246">
        <v>20</v>
      </c>
      <c r="G30" s="247"/>
      <c r="H30" s="247"/>
      <c r="I30" s="247"/>
      <c r="J30" s="244"/>
      <c r="K30" s="248">
        <v>20</v>
      </c>
      <c r="L30" s="244"/>
      <c r="M30" s="244"/>
      <c r="N30" s="244"/>
      <c r="O30" s="244"/>
      <c r="P30" s="244"/>
      <c r="Q30" s="244"/>
      <c r="R30" s="249"/>
    </row>
    <row r="31" spans="2:18" ht="13.5">
      <c r="B31" s="250"/>
      <c r="C31" s="251"/>
      <c r="D31" s="251"/>
      <c r="E31" s="252" t="s">
        <v>28</v>
      </c>
      <c r="F31" s="253" t="s">
        <v>618</v>
      </c>
      <c r="G31" s="254"/>
      <c r="H31" s="254"/>
      <c r="I31" s="254"/>
      <c r="J31" s="251"/>
      <c r="K31" s="255">
        <v>20</v>
      </c>
      <c r="L31" s="251"/>
      <c r="M31" s="251"/>
      <c r="N31" s="251"/>
      <c r="O31" s="251"/>
      <c r="P31" s="251"/>
      <c r="Q31" s="251"/>
      <c r="R31" s="256"/>
    </row>
    <row r="32" spans="2:18" ht="13.5">
      <c r="B32" s="156"/>
      <c r="C32" s="157" t="s">
        <v>21</v>
      </c>
      <c r="D32" s="157" t="s">
        <v>614</v>
      </c>
      <c r="E32" s="158" t="s">
        <v>353</v>
      </c>
      <c r="F32" s="159" t="s">
        <v>624</v>
      </c>
      <c r="G32" s="160"/>
      <c r="H32" s="160"/>
      <c r="I32" s="160"/>
      <c r="J32" s="161" t="s">
        <v>625</v>
      </c>
      <c r="K32" s="162">
        <v>125</v>
      </c>
      <c r="L32" s="163">
        <v>0</v>
      </c>
      <c r="M32" s="160"/>
      <c r="N32" s="163">
        <f>ROUND(L32*K32,2)</f>
        <v>0</v>
      </c>
      <c r="O32" s="160"/>
      <c r="P32" s="160"/>
      <c r="Q32" s="160"/>
      <c r="R32" s="164"/>
    </row>
    <row r="33" spans="2:18" ht="13.5">
      <c r="B33" s="243"/>
      <c r="C33" s="244"/>
      <c r="D33" s="244"/>
      <c r="E33" s="245" t="s">
        <v>28</v>
      </c>
      <c r="F33" s="257" t="s">
        <v>626</v>
      </c>
      <c r="G33" s="247"/>
      <c r="H33" s="247"/>
      <c r="I33" s="247"/>
      <c r="J33" s="244"/>
      <c r="K33" s="248">
        <v>125</v>
      </c>
      <c r="L33" s="244"/>
      <c r="M33" s="244"/>
      <c r="N33" s="244"/>
      <c r="O33" s="244"/>
      <c r="P33" s="244"/>
      <c r="Q33" s="244"/>
      <c r="R33" s="249"/>
    </row>
    <row r="34" spans="2:18" ht="13.5">
      <c r="B34" s="250"/>
      <c r="C34" s="251"/>
      <c r="D34" s="251"/>
      <c r="E34" s="252" t="s">
        <v>28</v>
      </c>
      <c r="F34" s="253" t="s">
        <v>618</v>
      </c>
      <c r="G34" s="254"/>
      <c r="H34" s="254"/>
      <c r="I34" s="254"/>
      <c r="J34" s="251"/>
      <c r="K34" s="255">
        <v>125</v>
      </c>
      <c r="L34" s="251"/>
      <c r="M34" s="251"/>
      <c r="N34" s="251"/>
      <c r="O34" s="251"/>
      <c r="P34" s="251"/>
      <c r="Q34" s="251"/>
      <c r="R34" s="256"/>
    </row>
    <row r="35" spans="2:18" ht="13.5">
      <c r="B35" s="156"/>
      <c r="C35" s="157" t="s">
        <v>22</v>
      </c>
      <c r="D35" s="157" t="s">
        <v>614</v>
      </c>
      <c r="E35" s="158" t="s">
        <v>471</v>
      </c>
      <c r="F35" s="159" t="s">
        <v>627</v>
      </c>
      <c r="G35" s="160"/>
      <c r="H35" s="160"/>
      <c r="I35" s="160"/>
      <c r="J35" s="161" t="s">
        <v>625</v>
      </c>
      <c r="K35" s="162">
        <v>27.456</v>
      </c>
      <c r="L35" s="163">
        <v>0</v>
      </c>
      <c r="M35" s="160"/>
      <c r="N35" s="163">
        <f>ROUND(L35*K35,2)</f>
        <v>0</v>
      </c>
      <c r="O35" s="160"/>
      <c r="P35" s="160"/>
      <c r="Q35" s="160"/>
      <c r="R35" s="164"/>
    </row>
    <row r="36" spans="2:18" ht="13.5">
      <c r="B36" s="243"/>
      <c r="C36" s="244"/>
      <c r="D36" s="244"/>
      <c r="E36" s="245" t="s">
        <v>28</v>
      </c>
      <c r="F36" s="257" t="s">
        <v>628</v>
      </c>
      <c r="G36" s="247"/>
      <c r="H36" s="247"/>
      <c r="I36" s="247"/>
      <c r="J36" s="244"/>
      <c r="K36" s="248">
        <v>27.456</v>
      </c>
      <c r="L36" s="244"/>
      <c r="M36" s="244"/>
      <c r="N36" s="244"/>
      <c r="O36" s="244"/>
      <c r="P36" s="244"/>
      <c r="Q36" s="244"/>
      <c r="R36" s="249"/>
    </row>
    <row r="37" spans="2:18" ht="13.5">
      <c r="B37" s="250"/>
      <c r="C37" s="251"/>
      <c r="D37" s="251"/>
      <c r="E37" s="252" t="s">
        <v>28</v>
      </c>
      <c r="F37" s="253" t="s">
        <v>618</v>
      </c>
      <c r="G37" s="254"/>
      <c r="H37" s="254"/>
      <c r="I37" s="254"/>
      <c r="J37" s="251"/>
      <c r="K37" s="255">
        <v>27.456</v>
      </c>
      <c r="L37" s="251"/>
      <c r="M37" s="251"/>
      <c r="N37" s="251"/>
      <c r="O37" s="251"/>
      <c r="P37" s="251"/>
      <c r="Q37" s="251"/>
      <c r="R37" s="256"/>
    </row>
    <row r="38" spans="2:18" ht="13.5">
      <c r="B38" s="156"/>
      <c r="C38" s="157" t="s">
        <v>23</v>
      </c>
      <c r="D38" s="157" t="s">
        <v>614</v>
      </c>
      <c r="E38" s="158" t="s">
        <v>349</v>
      </c>
      <c r="F38" s="159" t="s">
        <v>629</v>
      </c>
      <c r="G38" s="160"/>
      <c r="H38" s="160"/>
      <c r="I38" s="160"/>
      <c r="J38" s="161" t="s">
        <v>625</v>
      </c>
      <c r="K38" s="162">
        <v>8.237</v>
      </c>
      <c r="L38" s="163">
        <v>0</v>
      </c>
      <c r="M38" s="160"/>
      <c r="N38" s="163">
        <f>ROUND(L38*K38,2)</f>
        <v>0</v>
      </c>
      <c r="O38" s="160"/>
      <c r="P38" s="160"/>
      <c r="Q38" s="160"/>
      <c r="R38" s="164"/>
    </row>
    <row r="39" spans="2:18" ht="13.5">
      <c r="B39" s="243"/>
      <c r="C39" s="244"/>
      <c r="D39" s="244"/>
      <c r="E39" s="245" t="s">
        <v>28</v>
      </c>
      <c r="F39" s="257" t="s">
        <v>630</v>
      </c>
      <c r="G39" s="247"/>
      <c r="H39" s="247"/>
      <c r="I39" s="247"/>
      <c r="J39" s="244"/>
      <c r="K39" s="248">
        <v>8.237</v>
      </c>
      <c r="L39" s="244"/>
      <c r="M39" s="244"/>
      <c r="N39" s="244"/>
      <c r="O39" s="244"/>
      <c r="P39" s="244"/>
      <c r="Q39" s="244"/>
      <c r="R39" s="249"/>
    </row>
    <row r="40" spans="2:18" ht="13.5">
      <c r="B40" s="250"/>
      <c r="C40" s="251"/>
      <c r="D40" s="251"/>
      <c r="E40" s="252" t="s">
        <v>28</v>
      </c>
      <c r="F40" s="253" t="s">
        <v>618</v>
      </c>
      <c r="G40" s="254"/>
      <c r="H40" s="254"/>
      <c r="I40" s="254"/>
      <c r="J40" s="251"/>
      <c r="K40" s="255">
        <v>8.237</v>
      </c>
      <c r="L40" s="251"/>
      <c r="M40" s="251"/>
      <c r="N40" s="251"/>
      <c r="O40" s="251"/>
      <c r="P40" s="251"/>
      <c r="Q40" s="251"/>
      <c r="R40" s="256"/>
    </row>
    <row r="41" spans="2:18" ht="13.5">
      <c r="B41" s="156"/>
      <c r="C41" s="157" t="s">
        <v>24</v>
      </c>
      <c r="D41" s="157" t="s">
        <v>614</v>
      </c>
      <c r="E41" s="158" t="s">
        <v>469</v>
      </c>
      <c r="F41" s="159" t="s">
        <v>631</v>
      </c>
      <c r="G41" s="160"/>
      <c r="H41" s="160"/>
      <c r="I41" s="160"/>
      <c r="J41" s="161" t="s">
        <v>625</v>
      </c>
      <c r="K41" s="162">
        <v>27.456</v>
      </c>
      <c r="L41" s="163">
        <v>0</v>
      </c>
      <c r="M41" s="160"/>
      <c r="N41" s="163">
        <f>ROUND(L41*K41,2)</f>
        <v>0</v>
      </c>
      <c r="O41" s="160"/>
      <c r="P41" s="160"/>
      <c r="Q41" s="160"/>
      <c r="R41" s="164"/>
    </row>
    <row r="42" spans="2:18" ht="13.5">
      <c r="B42" s="243"/>
      <c r="C42" s="244"/>
      <c r="D42" s="244"/>
      <c r="E42" s="245" t="s">
        <v>28</v>
      </c>
      <c r="F42" s="257" t="s">
        <v>628</v>
      </c>
      <c r="G42" s="247"/>
      <c r="H42" s="247"/>
      <c r="I42" s="247"/>
      <c r="J42" s="244"/>
      <c r="K42" s="248">
        <v>27.456</v>
      </c>
      <c r="L42" s="244"/>
      <c r="M42" s="244"/>
      <c r="N42" s="244"/>
      <c r="O42" s="244"/>
      <c r="P42" s="244"/>
      <c r="Q42" s="244"/>
      <c r="R42" s="249"/>
    </row>
    <row r="43" spans="2:18" ht="13.5">
      <c r="B43" s="250"/>
      <c r="C43" s="251"/>
      <c r="D43" s="251"/>
      <c r="E43" s="252" t="s">
        <v>28</v>
      </c>
      <c r="F43" s="253" t="s">
        <v>618</v>
      </c>
      <c r="G43" s="254"/>
      <c r="H43" s="254"/>
      <c r="I43" s="254"/>
      <c r="J43" s="251"/>
      <c r="K43" s="255">
        <v>27.456</v>
      </c>
      <c r="L43" s="251"/>
      <c r="M43" s="251"/>
      <c r="N43" s="251"/>
      <c r="O43" s="251"/>
      <c r="P43" s="251"/>
      <c r="Q43" s="251"/>
      <c r="R43" s="256"/>
    </row>
    <row r="44" spans="2:18" ht="13.5">
      <c r="B44" s="156"/>
      <c r="C44" s="157" t="s">
        <v>128</v>
      </c>
      <c r="D44" s="157" t="s">
        <v>614</v>
      </c>
      <c r="E44" s="158" t="s">
        <v>345</v>
      </c>
      <c r="F44" s="159" t="s">
        <v>632</v>
      </c>
      <c r="G44" s="160"/>
      <c r="H44" s="160"/>
      <c r="I44" s="160"/>
      <c r="J44" s="161" t="s">
        <v>625</v>
      </c>
      <c r="K44" s="162">
        <v>8.237</v>
      </c>
      <c r="L44" s="163">
        <v>0</v>
      </c>
      <c r="M44" s="160"/>
      <c r="N44" s="163">
        <f>ROUND(L44*K44,2)</f>
        <v>0</v>
      </c>
      <c r="O44" s="160"/>
      <c r="P44" s="160"/>
      <c r="Q44" s="160"/>
      <c r="R44" s="164"/>
    </row>
    <row r="45" spans="2:18" ht="13.5">
      <c r="B45" s="243"/>
      <c r="C45" s="244"/>
      <c r="D45" s="244"/>
      <c r="E45" s="245" t="s">
        <v>28</v>
      </c>
      <c r="F45" s="257" t="s">
        <v>630</v>
      </c>
      <c r="G45" s="247"/>
      <c r="H45" s="247"/>
      <c r="I45" s="247"/>
      <c r="J45" s="244"/>
      <c r="K45" s="248">
        <v>8.237</v>
      </c>
      <c r="L45" s="244"/>
      <c r="M45" s="244"/>
      <c r="N45" s="244"/>
      <c r="O45" s="244"/>
      <c r="P45" s="244"/>
      <c r="Q45" s="244"/>
      <c r="R45" s="249"/>
    </row>
    <row r="46" spans="2:18" ht="13.5">
      <c r="B46" s="250"/>
      <c r="C46" s="251"/>
      <c r="D46" s="251"/>
      <c r="E46" s="252" t="s">
        <v>28</v>
      </c>
      <c r="F46" s="253" t="s">
        <v>618</v>
      </c>
      <c r="G46" s="254"/>
      <c r="H46" s="254"/>
      <c r="I46" s="254"/>
      <c r="J46" s="251"/>
      <c r="K46" s="255">
        <v>8.237</v>
      </c>
      <c r="L46" s="251"/>
      <c r="M46" s="251"/>
      <c r="N46" s="251"/>
      <c r="O46" s="251"/>
      <c r="P46" s="251"/>
      <c r="Q46" s="251"/>
      <c r="R46" s="256"/>
    </row>
    <row r="47" spans="2:18" ht="13.5">
      <c r="B47" s="156"/>
      <c r="C47" s="157" t="s">
        <v>633</v>
      </c>
      <c r="D47" s="157" t="s">
        <v>614</v>
      </c>
      <c r="E47" s="158" t="s">
        <v>343</v>
      </c>
      <c r="F47" s="159" t="s">
        <v>634</v>
      </c>
      <c r="G47" s="160"/>
      <c r="H47" s="160"/>
      <c r="I47" s="160"/>
      <c r="J47" s="161" t="s">
        <v>625</v>
      </c>
      <c r="K47" s="162">
        <v>13.728</v>
      </c>
      <c r="L47" s="163">
        <v>0</v>
      </c>
      <c r="M47" s="160"/>
      <c r="N47" s="163">
        <f>ROUND(L47*K47,2)</f>
        <v>0</v>
      </c>
      <c r="O47" s="160"/>
      <c r="P47" s="160"/>
      <c r="Q47" s="160"/>
      <c r="R47" s="164"/>
    </row>
    <row r="48" spans="2:18" ht="13.5">
      <c r="B48" s="243"/>
      <c r="C48" s="244"/>
      <c r="D48" s="244"/>
      <c r="E48" s="245" t="s">
        <v>28</v>
      </c>
      <c r="F48" s="257" t="s">
        <v>635</v>
      </c>
      <c r="G48" s="247"/>
      <c r="H48" s="247"/>
      <c r="I48" s="247"/>
      <c r="J48" s="244"/>
      <c r="K48" s="248">
        <v>13.728</v>
      </c>
      <c r="L48" s="244"/>
      <c r="M48" s="244"/>
      <c r="N48" s="244"/>
      <c r="O48" s="244"/>
      <c r="P48" s="244"/>
      <c r="Q48" s="244"/>
      <c r="R48" s="249"/>
    </row>
    <row r="49" spans="2:18" ht="13.5">
      <c r="B49" s="250"/>
      <c r="C49" s="251"/>
      <c r="D49" s="251"/>
      <c r="E49" s="252" t="s">
        <v>28</v>
      </c>
      <c r="F49" s="253" t="s">
        <v>618</v>
      </c>
      <c r="G49" s="254"/>
      <c r="H49" s="254"/>
      <c r="I49" s="254"/>
      <c r="J49" s="251"/>
      <c r="K49" s="255">
        <v>13.728</v>
      </c>
      <c r="L49" s="251"/>
      <c r="M49" s="251"/>
      <c r="N49" s="251"/>
      <c r="O49" s="251"/>
      <c r="P49" s="251"/>
      <c r="Q49" s="251"/>
      <c r="R49" s="256"/>
    </row>
    <row r="50" spans="2:18" ht="13.5">
      <c r="B50" s="156"/>
      <c r="C50" s="157" t="s">
        <v>636</v>
      </c>
      <c r="D50" s="157" t="s">
        <v>614</v>
      </c>
      <c r="E50" s="158" t="s">
        <v>341</v>
      </c>
      <c r="F50" s="159" t="s">
        <v>637</v>
      </c>
      <c r="G50" s="160"/>
      <c r="H50" s="160"/>
      <c r="I50" s="160"/>
      <c r="J50" s="161" t="s">
        <v>638</v>
      </c>
      <c r="K50" s="162">
        <v>114.4</v>
      </c>
      <c r="L50" s="163">
        <v>0</v>
      </c>
      <c r="M50" s="160"/>
      <c r="N50" s="163">
        <f>ROUND(L50*K50,2)</f>
        <v>0</v>
      </c>
      <c r="O50" s="160"/>
      <c r="P50" s="160"/>
      <c r="Q50" s="160"/>
      <c r="R50" s="164"/>
    </row>
    <row r="51" spans="2:18" ht="13.5">
      <c r="B51" s="243"/>
      <c r="C51" s="244"/>
      <c r="D51" s="244"/>
      <c r="E51" s="245" t="s">
        <v>28</v>
      </c>
      <c r="F51" s="257" t="s">
        <v>639</v>
      </c>
      <c r="G51" s="247"/>
      <c r="H51" s="247"/>
      <c r="I51" s="247"/>
      <c r="J51" s="244"/>
      <c r="K51" s="248">
        <v>114.4</v>
      </c>
      <c r="L51" s="244"/>
      <c r="M51" s="244"/>
      <c r="N51" s="244"/>
      <c r="O51" s="244"/>
      <c r="P51" s="244"/>
      <c r="Q51" s="244"/>
      <c r="R51" s="249"/>
    </row>
    <row r="52" spans="2:18" ht="13.5">
      <c r="B52" s="250"/>
      <c r="C52" s="251"/>
      <c r="D52" s="251"/>
      <c r="E52" s="252" t="s">
        <v>28</v>
      </c>
      <c r="F52" s="253" t="s">
        <v>618</v>
      </c>
      <c r="G52" s="254"/>
      <c r="H52" s="254"/>
      <c r="I52" s="254"/>
      <c r="J52" s="251"/>
      <c r="K52" s="255">
        <v>114.4</v>
      </c>
      <c r="L52" s="251"/>
      <c r="M52" s="251"/>
      <c r="N52" s="251"/>
      <c r="O52" s="251"/>
      <c r="P52" s="251"/>
      <c r="Q52" s="251"/>
      <c r="R52" s="256"/>
    </row>
    <row r="53" spans="2:18" ht="13.5">
      <c r="B53" s="156"/>
      <c r="C53" s="157" t="s">
        <v>640</v>
      </c>
      <c r="D53" s="157" t="s">
        <v>614</v>
      </c>
      <c r="E53" s="158" t="s">
        <v>339</v>
      </c>
      <c r="F53" s="159" t="s">
        <v>641</v>
      </c>
      <c r="G53" s="160"/>
      <c r="H53" s="160"/>
      <c r="I53" s="160"/>
      <c r="J53" s="161" t="s">
        <v>638</v>
      </c>
      <c r="K53" s="162">
        <v>114.4</v>
      </c>
      <c r="L53" s="163">
        <v>0</v>
      </c>
      <c r="M53" s="160"/>
      <c r="N53" s="163">
        <f>ROUND(L53*K53,2)</f>
        <v>0</v>
      </c>
      <c r="O53" s="160"/>
      <c r="P53" s="160"/>
      <c r="Q53" s="160"/>
      <c r="R53" s="164"/>
    </row>
    <row r="54" spans="2:18" ht="13.5">
      <c r="B54" s="243"/>
      <c r="C54" s="244"/>
      <c r="D54" s="244"/>
      <c r="E54" s="245" t="s">
        <v>28</v>
      </c>
      <c r="F54" s="257">
        <v>114.4</v>
      </c>
      <c r="G54" s="247"/>
      <c r="H54" s="247"/>
      <c r="I54" s="247"/>
      <c r="J54" s="244"/>
      <c r="K54" s="248">
        <v>114.4</v>
      </c>
      <c r="L54" s="244"/>
      <c r="M54" s="244"/>
      <c r="N54" s="244"/>
      <c r="O54" s="244"/>
      <c r="P54" s="244"/>
      <c r="Q54" s="244"/>
      <c r="R54" s="249"/>
    </row>
    <row r="55" spans="2:18" ht="13.5">
      <c r="B55" s="250"/>
      <c r="C55" s="251"/>
      <c r="D55" s="251"/>
      <c r="E55" s="252" t="s">
        <v>28</v>
      </c>
      <c r="F55" s="253" t="s">
        <v>618</v>
      </c>
      <c r="G55" s="254"/>
      <c r="H55" s="254"/>
      <c r="I55" s="254"/>
      <c r="J55" s="251"/>
      <c r="K55" s="255">
        <v>114.4</v>
      </c>
      <c r="L55" s="251"/>
      <c r="M55" s="251"/>
      <c r="N55" s="251"/>
      <c r="O55" s="251"/>
      <c r="P55" s="251"/>
      <c r="Q55" s="251"/>
      <c r="R55" s="256"/>
    </row>
    <row r="56" spans="2:18" ht="13.5">
      <c r="B56" s="156"/>
      <c r="C56" s="157" t="s">
        <v>642</v>
      </c>
      <c r="D56" s="157" t="s">
        <v>614</v>
      </c>
      <c r="E56" s="158" t="s">
        <v>337</v>
      </c>
      <c r="F56" s="159" t="s">
        <v>643</v>
      </c>
      <c r="G56" s="160"/>
      <c r="H56" s="160"/>
      <c r="I56" s="160"/>
      <c r="J56" s="161" t="s">
        <v>625</v>
      </c>
      <c r="K56" s="162">
        <v>68.64</v>
      </c>
      <c r="L56" s="163">
        <v>0</v>
      </c>
      <c r="M56" s="160"/>
      <c r="N56" s="163">
        <f>ROUND(L56*K56,2)</f>
        <v>0</v>
      </c>
      <c r="O56" s="160"/>
      <c r="P56" s="160"/>
      <c r="Q56" s="160"/>
      <c r="R56" s="164"/>
    </row>
    <row r="57" spans="2:18" ht="13.5">
      <c r="B57" s="243"/>
      <c r="C57" s="244"/>
      <c r="D57" s="244"/>
      <c r="E57" s="245" t="s">
        <v>28</v>
      </c>
      <c r="F57" s="257" t="s">
        <v>644</v>
      </c>
      <c r="G57" s="247"/>
      <c r="H57" s="247"/>
      <c r="I57" s="247"/>
      <c r="J57" s="244"/>
      <c r="K57" s="248">
        <v>68.64</v>
      </c>
      <c r="L57" s="244"/>
      <c r="M57" s="244"/>
      <c r="N57" s="244"/>
      <c r="O57" s="244"/>
      <c r="P57" s="244"/>
      <c r="Q57" s="244"/>
      <c r="R57" s="249"/>
    </row>
    <row r="58" spans="2:18" ht="13.5">
      <c r="B58" s="250"/>
      <c r="C58" s="251"/>
      <c r="D58" s="251"/>
      <c r="E58" s="252" t="s">
        <v>28</v>
      </c>
      <c r="F58" s="253" t="s">
        <v>618</v>
      </c>
      <c r="G58" s="254"/>
      <c r="H58" s="254"/>
      <c r="I58" s="254"/>
      <c r="J58" s="251"/>
      <c r="K58" s="255">
        <v>68.64</v>
      </c>
      <c r="L58" s="251"/>
      <c r="M58" s="251"/>
      <c r="N58" s="251"/>
      <c r="O58" s="251"/>
      <c r="P58" s="251"/>
      <c r="Q58" s="251"/>
      <c r="R58" s="256"/>
    </row>
    <row r="59" spans="2:18" ht="13.5">
      <c r="B59" s="156"/>
      <c r="C59" s="157" t="s">
        <v>645</v>
      </c>
      <c r="D59" s="157" t="s">
        <v>614</v>
      </c>
      <c r="E59" s="158" t="s">
        <v>335</v>
      </c>
      <c r="F59" s="159" t="s">
        <v>646</v>
      </c>
      <c r="G59" s="160"/>
      <c r="H59" s="160"/>
      <c r="I59" s="160"/>
      <c r="J59" s="161" t="s">
        <v>625</v>
      </c>
      <c r="K59" s="162">
        <v>84.48</v>
      </c>
      <c r="L59" s="163">
        <v>0</v>
      </c>
      <c r="M59" s="160"/>
      <c r="N59" s="163">
        <f>ROUND(L59*K59,2)</f>
        <v>0</v>
      </c>
      <c r="O59" s="160"/>
      <c r="P59" s="160"/>
      <c r="Q59" s="160"/>
      <c r="R59" s="164"/>
    </row>
    <row r="60" spans="2:18" ht="13.5">
      <c r="B60" s="237"/>
      <c r="C60" s="238"/>
      <c r="D60" s="238"/>
      <c r="E60" s="239" t="s">
        <v>28</v>
      </c>
      <c r="F60" s="240" t="s">
        <v>647</v>
      </c>
      <c r="G60" s="241"/>
      <c r="H60" s="241"/>
      <c r="I60" s="241"/>
      <c r="J60" s="238"/>
      <c r="K60" s="239" t="s">
        <v>28</v>
      </c>
      <c r="L60" s="238"/>
      <c r="M60" s="238"/>
      <c r="N60" s="238"/>
      <c r="O60" s="238"/>
      <c r="P60" s="238"/>
      <c r="Q60" s="238"/>
      <c r="R60" s="242"/>
    </row>
    <row r="61" spans="2:18" ht="13.5">
      <c r="B61" s="243"/>
      <c r="C61" s="244"/>
      <c r="D61" s="244"/>
      <c r="E61" s="245" t="s">
        <v>28</v>
      </c>
      <c r="F61" s="246" t="s">
        <v>648</v>
      </c>
      <c r="G61" s="247"/>
      <c r="H61" s="247"/>
      <c r="I61" s="247"/>
      <c r="J61" s="244"/>
      <c r="K61" s="248">
        <v>84.48</v>
      </c>
      <c r="L61" s="244"/>
      <c r="M61" s="244"/>
      <c r="N61" s="244"/>
      <c r="O61" s="244"/>
      <c r="P61" s="244"/>
      <c r="Q61" s="244"/>
      <c r="R61" s="249"/>
    </row>
    <row r="62" spans="2:18" ht="13.5">
      <c r="B62" s="250"/>
      <c r="C62" s="251"/>
      <c r="D62" s="251"/>
      <c r="E62" s="252" t="s">
        <v>28</v>
      </c>
      <c r="F62" s="253" t="s">
        <v>618</v>
      </c>
      <c r="G62" s="254"/>
      <c r="H62" s="254"/>
      <c r="I62" s="254"/>
      <c r="J62" s="251"/>
      <c r="K62" s="255">
        <v>84.48</v>
      </c>
      <c r="L62" s="251"/>
      <c r="M62" s="251"/>
      <c r="N62" s="251"/>
      <c r="O62" s="251"/>
      <c r="P62" s="251"/>
      <c r="Q62" s="251"/>
      <c r="R62" s="256"/>
    </row>
    <row r="63" spans="2:18" ht="13.5">
      <c r="B63" s="156"/>
      <c r="C63" s="157" t="s">
        <v>649</v>
      </c>
      <c r="D63" s="157" t="s">
        <v>614</v>
      </c>
      <c r="E63" s="158" t="s">
        <v>333</v>
      </c>
      <c r="F63" s="159" t="s">
        <v>650</v>
      </c>
      <c r="G63" s="160"/>
      <c r="H63" s="160"/>
      <c r="I63" s="160"/>
      <c r="J63" s="161" t="s">
        <v>625</v>
      </c>
      <c r="K63" s="162">
        <v>26.4</v>
      </c>
      <c r="L63" s="163">
        <v>0</v>
      </c>
      <c r="M63" s="160"/>
      <c r="N63" s="163">
        <f>ROUND(L63*K63,2)</f>
        <v>0</v>
      </c>
      <c r="O63" s="160"/>
      <c r="P63" s="160"/>
      <c r="Q63" s="160"/>
      <c r="R63" s="164"/>
    </row>
    <row r="64" spans="2:18" ht="13.5">
      <c r="B64" s="237"/>
      <c r="C64" s="238"/>
      <c r="D64" s="238"/>
      <c r="E64" s="239" t="s">
        <v>28</v>
      </c>
      <c r="F64" s="240" t="s">
        <v>651</v>
      </c>
      <c r="G64" s="241"/>
      <c r="H64" s="241"/>
      <c r="I64" s="241"/>
      <c r="J64" s="238"/>
      <c r="K64" s="239" t="s">
        <v>28</v>
      </c>
      <c r="L64" s="238"/>
      <c r="M64" s="238"/>
      <c r="N64" s="238"/>
      <c r="O64" s="238"/>
      <c r="P64" s="238"/>
      <c r="Q64" s="238"/>
      <c r="R64" s="242"/>
    </row>
    <row r="65" spans="2:18" ht="13.5">
      <c r="B65" s="243"/>
      <c r="C65" s="244"/>
      <c r="D65" s="244"/>
      <c r="E65" s="245" t="s">
        <v>28</v>
      </c>
      <c r="F65" s="246" t="s">
        <v>652</v>
      </c>
      <c r="G65" s="247"/>
      <c r="H65" s="247"/>
      <c r="I65" s="247"/>
      <c r="J65" s="244"/>
      <c r="K65" s="248">
        <v>26.4</v>
      </c>
      <c r="L65" s="244"/>
      <c r="M65" s="244"/>
      <c r="N65" s="244"/>
      <c r="O65" s="244"/>
      <c r="P65" s="244"/>
      <c r="Q65" s="244"/>
      <c r="R65" s="249"/>
    </row>
    <row r="66" spans="2:18" ht="13.5">
      <c r="B66" s="250"/>
      <c r="C66" s="251"/>
      <c r="D66" s="251"/>
      <c r="E66" s="252" t="s">
        <v>28</v>
      </c>
      <c r="F66" s="253" t="s">
        <v>618</v>
      </c>
      <c r="G66" s="254"/>
      <c r="H66" s="254"/>
      <c r="I66" s="254"/>
      <c r="J66" s="251"/>
      <c r="K66" s="255">
        <v>26.4</v>
      </c>
      <c r="L66" s="251"/>
      <c r="M66" s="251"/>
      <c r="N66" s="251"/>
      <c r="O66" s="251"/>
      <c r="P66" s="251"/>
      <c r="Q66" s="251"/>
      <c r="R66" s="256"/>
    </row>
    <row r="67" spans="2:18" ht="13.5">
      <c r="B67" s="156"/>
      <c r="C67" s="157" t="s">
        <v>653</v>
      </c>
      <c r="D67" s="157" t="s">
        <v>614</v>
      </c>
      <c r="E67" s="158" t="s">
        <v>331</v>
      </c>
      <c r="F67" s="159" t="s">
        <v>654</v>
      </c>
      <c r="G67" s="160"/>
      <c r="H67" s="160"/>
      <c r="I67" s="160"/>
      <c r="J67" s="161" t="s">
        <v>625</v>
      </c>
      <c r="K67" s="162">
        <v>132</v>
      </c>
      <c r="L67" s="163">
        <v>0</v>
      </c>
      <c r="M67" s="160"/>
      <c r="N67" s="163">
        <f>ROUND(L67*K67,2)</f>
        <v>0</v>
      </c>
      <c r="O67" s="160"/>
      <c r="P67" s="160"/>
      <c r="Q67" s="160"/>
      <c r="R67" s="164"/>
    </row>
    <row r="68" spans="2:18" ht="13.5">
      <c r="B68" s="243"/>
      <c r="C68" s="244"/>
      <c r="D68" s="244"/>
      <c r="E68" s="245" t="s">
        <v>28</v>
      </c>
      <c r="F68" s="257" t="s">
        <v>655</v>
      </c>
      <c r="G68" s="247"/>
      <c r="H68" s="247"/>
      <c r="I68" s="247"/>
      <c r="J68" s="244"/>
      <c r="K68" s="248">
        <v>132</v>
      </c>
      <c r="L68" s="244"/>
      <c r="M68" s="244"/>
      <c r="N68" s="244"/>
      <c r="O68" s="244"/>
      <c r="P68" s="244"/>
      <c r="Q68" s="244"/>
      <c r="R68" s="249"/>
    </row>
    <row r="69" spans="2:18" ht="13.5">
      <c r="B69" s="250"/>
      <c r="C69" s="251"/>
      <c r="D69" s="251"/>
      <c r="E69" s="252" t="s">
        <v>28</v>
      </c>
      <c r="F69" s="253" t="s">
        <v>618</v>
      </c>
      <c r="G69" s="254"/>
      <c r="H69" s="254"/>
      <c r="I69" s="254"/>
      <c r="J69" s="251"/>
      <c r="K69" s="255">
        <v>132</v>
      </c>
      <c r="L69" s="251"/>
      <c r="M69" s="251"/>
      <c r="N69" s="251"/>
      <c r="O69" s="251"/>
      <c r="P69" s="251"/>
      <c r="Q69" s="251"/>
      <c r="R69" s="256"/>
    </row>
    <row r="70" spans="2:18" ht="13.5">
      <c r="B70" s="156"/>
      <c r="C70" s="157" t="s">
        <v>656</v>
      </c>
      <c r="D70" s="157" t="s">
        <v>614</v>
      </c>
      <c r="E70" s="158" t="s">
        <v>329</v>
      </c>
      <c r="F70" s="159" t="s">
        <v>657</v>
      </c>
      <c r="G70" s="160"/>
      <c r="H70" s="160"/>
      <c r="I70" s="160"/>
      <c r="J70" s="161" t="s">
        <v>625</v>
      </c>
      <c r="K70" s="162">
        <v>42.24</v>
      </c>
      <c r="L70" s="163">
        <v>0</v>
      </c>
      <c r="M70" s="160"/>
      <c r="N70" s="163">
        <f>ROUND(L70*K70,2)</f>
        <v>0</v>
      </c>
      <c r="O70" s="160"/>
      <c r="P70" s="160"/>
      <c r="Q70" s="160"/>
      <c r="R70" s="164"/>
    </row>
    <row r="71" spans="2:18" ht="13.5">
      <c r="B71" s="243"/>
      <c r="C71" s="244"/>
      <c r="D71" s="244"/>
      <c r="E71" s="245" t="s">
        <v>28</v>
      </c>
      <c r="F71" s="257" t="s">
        <v>658</v>
      </c>
      <c r="G71" s="247"/>
      <c r="H71" s="247"/>
      <c r="I71" s="247"/>
      <c r="J71" s="244"/>
      <c r="K71" s="248">
        <v>42.24</v>
      </c>
      <c r="L71" s="244"/>
      <c r="M71" s="244"/>
      <c r="N71" s="244"/>
      <c r="O71" s="244"/>
      <c r="P71" s="244"/>
      <c r="Q71" s="244"/>
      <c r="R71" s="249"/>
    </row>
    <row r="72" spans="2:18" ht="13.5">
      <c r="B72" s="250"/>
      <c r="C72" s="251"/>
      <c r="D72" s="251"/>
      <c r="E72" s="252" t="s">
        <v>28</v>
      </c>
      <c r="F72" s="253" t="s">
        <v>618</v>
      </c>
      <c r="G72" s="254"/>
      <c r="H72" s="254"/>
      <c r="I72" s="254"/>
      <c r="J72" s="251"/>
      <c r="K72" s="255">
        <v>42.24</v>
      </c>
      <c r="L72" s="251"/>
      <c r="M72" s="251"/>
      <c r="N72" s="251"/>
      <c r="O72" s="251"/>
      <c r="P72" s="251"/>
      <c r="Q72" s="251"/>
      <c r="R72" s="256"/>
    </row>
    <row r="73" spans="2:18" ht="13.5">
      <c r="B73" s="156"/>
      <c r="C73" s="157" t="s">
        <v>659</v>
      </c>
      <c r="D73" s="157" t="s">
        <v>614</v>
      </c>
      <c r="E73" s="158" t="s">
        <v>327</v>
      </c>
      <c r="F73" s="159" t="s">
        <v>660</v>
      </c>
      <c r="G73" s="160"/>
      <c r="H73" s="160"/>
      <c r="I73" s="160"/>
      <c r="J73" s="161" t="s">
        <v>625</v>
      </c>
      <c r="K73" s="162">
        <v>26.4</v>
      </c>
      <c r="L73" s="163">
        <v>0</v>
      </c>
      <c r="M73" s="160"/>
      <c r="N73" s="163">
        <f>ROUND(L73*K73,2)</f>
        <v>0</v>
      </c>
      <c r="O73" s="160"/>
      <c r="P73" s="160"/>
      <c r="Q73" s="160"/>
      <c r="R73" s="164"/>
    </row>
    <row r="74" spans="2:18" ht="13.5">
      <c r="B74" s="243"/>
      <c r="C74" s="244"/>
      <c r="D74" s="244"/>
      <c r="E74" s="245" t="s">
        <v>28</v>
      </c>
      <c r="F74" s="257" t="s">
        <v>652</v>
      </c>
      <c r="G74" s="247"/>
      <c r="H74" s="247"/>
      <c r="I74" s="247"/>
      <c r="J74" s="244"/>
      <c r="K74" s="248">
        <v>26.4</v>
      </c>
      <c r="L74" s="244"/>
      <c r="M74" s="244"/>
      <c r="N74" s="244"/>
      <c r="O74" s="244"/>
      <c r="P74" s="244"/>
      <c r="Q74" s="244"/>
      <c r="R74" s="249"/>
    </row>
    <row r="75" spans="2:18" ht="13.5">
      <c r="B75" s="250"/>
      <c r="C75" s="251"/>
      <c r="D75" s="251"/>
      <c r="E75" s="252" t="s">
        <v>28</v>
      </c>
      <c r="F75" s="253" t="s">
        <v>618</v>
      </c>
      <c r="G75" s="254"/>
      <c r="H75" s="254"/>
      <c r="I75" s="254"/>
      <c r="J75" s="251"/>
      <c r="K75" s="255">
        <v>26.4</v>
      </c>
      <c r="L75" s="251"/>
      <c r="M75" s="251"/>
      <c r="N75" s="251"/>
      <c r="O75" s="251"/>
      <c r="P75" s="251"/>
      <c r="Q75" s="251"/>
      <c r="R75" s="256"/>
    </row>
    <row r="76" spans="2:18" ht="13.5">
      <c r="B76" s="156"/>
      <c r="C76" s="157" t="s">
        <v>661</v>
      </c>
      <c r="D76" s="157" t="s">
        <v>614</v>
      </c>
      <c r="E76" s="158" t="s">
        <v>325</v>
      </c>
      <c r="F76" s="159" t="s">
        <v>662</v>
      </c>
      <c r="G76" s="160"/>
      <c r="H76" s="160"/>
      <c r="I76" s="160"/>
      <c r="J76" s="161" t="s">
        <v>663</v>
      </c>
      <c r="K76" s="162">
        <v>161.784</v>
      </c>
      <c r="L76" s="163">
        <v>0</v>
      </c>
      <c r="M76" s="160"/>
      <c r="N76" s="163">
        <f>ROUND(L76*K76,2)</f>
        <v>0</v>
      </c>
      <c r="O76" s="160"/>
      <c r="P76" s="160"/>
      <c r="Q76" s="160"/>
      <c r="R76" s="164"/>
    </row>
    <row r="77" spans="2:18" ht="13.5">
      <c r="B77" s="243"/>
      <c r="C77" s="244"/>
      <c r="D77" s="244"/>
      <c r="E77" s="245" t="s">
        <v>28</v>
      </c>
      <c r="F77" s="257" t="s">
        <v>664</v>
      </c>
      <c r="G77" s="247"/>
      <c r="H77" s="247"/>
      <c r="I77" s="247"/>
      <c r="J77" s="244"/>
      <c r="K77" s="248">
        <v>161.784</v>
      </c>
      <c r="L77" s="244"/>
      <c r="M77" s="244"/>
      <c r="N77" s="244"/>
      <c r="O77" s="244"/>
      <c r="P77" s="244"/>
      <c r="Q77" s="244"/>
      <c r="R77" s="249"/>
    </row>
    <row r="78" spans="2:18" ht="13.5">
      <c r="B78" s="250"/>
      <c r="C78" s="251"/>
      <c r="D78" s="251"/>
      <c r="E78" s="252" t="s">
        <v>28</v>
      </c>
      <c r="F78" s="253" t="s">
        <v>618</v>
      </c>
      <c r="G78" s="254"/>
      <c r="H78" s="254"/>
      <c r="I78" s="254"/>
      <c r="J78" s="251"/>
      <c r="K78" s="255">
        <v>161.784</v>
      </c>
      <c r="L78" s="251"/>
      <c r="M78" s="251"/>
      <c r="N78" s="251"/>
      <c r="O78" s="251"/>
      <c r="P78" s="251"/>
      <c r="Q78" s="251"/>
      <c r="R78" s="256"/>
    </row>
    <row r="79" spans="2:18" ht="13.5">
      <c r="B79" s="156"/>
      <c r="C79" s="157" t="s">
        <v>665</v>
      </c>
      <c r="D79" s="157" t="s">
        <v>614</v>
      </c>
      <c r="E79" s="158" t="s">
        <v>323</v>
      </c>
      <c r="F79" s="159" t="s">
        <v>666</v>
      </c>
      <c r="G79" s="160"/>
      <c r="H79" s="160"/>
      <c r="I79" s="160"/>
      <c r="J79" s="161" t="s">
        <v>625</v>
      </c>
      <c r="K79" s="162">
        <v>42.24</v>
      </c>
      <c r="L79" s="163">
        <v>0</v>
      </c>
      <c r="M79" s="160"/>
      <c r="N79" s="163">
        <f>ROUND(L79*K79,2)</f>
        <v>0</v>
      </c>
      <c r="O79" s="160"/>
      <c r="P79" s="160"/>
      <c r="Q79" s="160"/>
      <c r="R79" s="164"/>
    </row>
    <row r="80" spans="2:18" ht="13.5">
      <c r="B80" s="243"/>
      <c r="C80" s="244"/>
      <c r="D80" s="244"/>
      <c r="E80" s="245" t="s">
        <v>28</v>
      </c>
      <c r="F80" s="257" t="s">
        <v>658</v>
      </c>
      <c r="G80" s="247"/>
      <c r="H80" s="247"/>
      <c r="I80" s="247"/>
      <c r="J80" s="244"/>
      <c r="K80" s="248">
        <v>42.24</v>
      </c>
      <c r="L80" s="244"/>
      <c r="M80" s="244"/>
      <c r="N80" s="244"/>
      <c r="O80" s="244"/>
      <c r="P80" s="244"/>
      <c r="Q80" s="244"/>
      <c r="R80" s="249"/>
    </row>
    <row r="81" spans="2:18" ht="13.5">
      <c r="B81" s="250"/>
      <c r="C81" s="251"/>
      <c r="D81" s="251"/>
      <c r="E81" s="252" t="s">
        <v>28</v>
      </c>
      <c r="F81" s="253" t="s">
        <v>618</v>
      </c>
      <c r="G81" s="254"/>
      <c r="H81" s="254"/>
      <c r="I81" s="254"/>
      <c r="J81" s="251"/>
      <c r="K81" s="255">
        <v>42.24</v>
      </c>
      <c r="L81" s="251"/>
      <c r="M81" s="251"/>
      <c r="N81" s="251"/>
      <c r="O81" s="251"/>
      <c r="P81" s="251"/>
      <c r="Q81" s="251"/>
      <c r="R81" s="256"/>
    </row>
    <row r="82" spans="2:18" ht="13.5">
      <c r="B82" s="156"/>
      <c r="C82" s="157" t="s">
        <v>667</v>
      </c>
      <c r="D82" s="157" t="s">
        <v>614</v>
      </c>
      <c r="E82" s="158" t="s">
        <v>321</v>
      </c>
      <c r="F82" s="159" t="s">
        <v>668</v>
      </c>
      <c r="G82" s="160"/>
      <c r="H82" s="160"/>
      <c r="I82" s="160"/>
      <c r="J82" s="161" t="s">
        <v>625</v>
      </c>
      <c r="K82" s="162">
        <v>21.12</v>
      </c>
      <c r="L82" s="163">
        <v>0</v>
      </c>
      <c r="M82" s="160"/>
      <c r="N82" s="163">
        <f>ROUND(L82*K82,2)</f>
        <v>0</v>
      </c>
      <c r="O82" s="160"/>
      <c r="P82" s="160"/>
      <c r="Q82" s="160"/>
      <c r="R82" s="164"/>
    </row>
    <row r="83" spans="2:18" ht="13.5">
      <c r="B83" s="243"/>
      <c r="C83" s="244"/>
      <c r="D83" s="244"/>
      <c r="E83" s="245" t="s">
        <v>28</v>
      </c>
      <c r="F83" s="257" t="s">
        <v>669</v>
      </c>
      <c r="G83" s="247"/>
      <c r="H83" s="247"/>
      <c r="I83" s="247"/>
      <c r="J83" s="244"/>
      <c r="K83" s="248">
        <v>21.12</v>
      </c>
      <c r="L83" s="244"/>
      <c r="M83" s="244"/>
      <c r="N83" s="244"/>
      <c r="O83" s="244"/>
      <c r="P83" s="244"/>
      <c r="Q83" s="244"/>
      <c r="R83" s="249"/>
    </row>
    <row r="84" spans="2:18" ht="13.5">
      <c r="B84" s="250"/>
      <c r="C84" s="251"/>
      <c r="D84" s="251"/>
      <c r="E84" s="252" t="s">
        <v>28</v>
      </c>
      <c r="F84" s="253" t="s">
        <v>618</v>
      </c>
      <c r="G84" s="254"/>
      <c r="H84" s="254"/>
      <c r="I84" s="254"/>
      <c r="J84" s="251"/>
      <c r="K84" s="255">
        <v>21.12</v>
      </c>
      <c r="L84" s="251"/>
      <c r="M84" s="251"/>
      <c r="N84" s="251"/>
      <c r="O84" s="251"/>
      <c r="P84" s="251"/>
      <c r="Q84" s="251"/>
      <c r="R84" s="256"/>
    </row>
    <row r="85" spans="2:18" ht="13.5">
      <c r="B85" s="156"/>
      <c r="C85" s="186" t="s">
        <v>670</v>
      </c>
      <c r="D85" s="186" t="s">
        <v>671</v>
      </c>
      <c r="E85" s="187" t="s">
        <v>315</v>
      </c>
      <c r="F85" s="188" t="s">
        <v>672</v>
      </c>
      <c r="G85" s="189"/>
      <c r="H85" s="189"/>
      <c r="I85" s="189"/>
      <c r="J85" s="190" t="s">
        <v>663</v>
      </c>
      <c r="K85" s="191">
        <v>42.24</v>
      </c>
      <c r="L85" s="192">
        <v>0</v>
      </c>
      <c r="M85" s="189"/>
      <c r="N85" s="192">
        <f>ROUND(L85*K85,2)</f>
        <v>0</v>
      </c>
      <c r="O85" s="160"/>
      <c r="P85" s="160"/>
      <c r="Q85" s="160"/>
      <c r="R85" s="164"/>
    </row>
    <row r="86" spans="2:18" ht="13.5">
      <c r="B86" s="243"/>
      <c r="C86" s="244"/>
      <c r="D86" s="244"/>
      <c r="E86" s="245" t="s">
        <v>28</v>
      </c>
      <c r="F86" s="257" t="s">
        <v>673</v>
      </c>
      <c r="G86" s="247"/>
      <c r="H86" s="247"/>
      <c r="I86" s="247"/>
      <c r="J86" s="244"/>
      <c r="K86" s="248">
        <v>42.24</v>
      </c>
      <c r="L86" s="244"/>
      <c r="M86" s="244"/>
      <c r="N86" s="244"/>
      <c r="O86" s="244"/>
      <c r="P86" s="244"/>
      <c r="Q86" s="244"/>
      <c r="R86" s="249"/>
    </row>
    <row r="87" spans="2:18" ht="13.5">
      <c r="B87" s="250"/>
      <c r="C87" s="251"/>
      <c r="D87" s="251"/>
      <c r="E87" s="252" t="s">
        <v>28</v>
      </c>
      <c r="F87" s="253" t="s">
        <v>618</v>
      </c>
      <c r="G87" s="254"/>
      <c r="H87" s="254"/>
      <c r="I87" s="254"/>
      <c r="J87" s="251"/>
      <c r="K87" s="255">
        <v>42.24</v>
      </c>
      <c r="L87" s="251"/>
      <c r="M87" s="251"/>
      <c r="N87" s="251"/>
      <c r="O87" s="251"/>
      <c r="P87" s="251"/>
      <c r="Q87" s="251"/>
      <c r="R87" s="256"/>
    </row>
    <row r="88" spans="2:18" ht="13.5">
      <c r="B88" s="156"/>
      <c r="C88" s="157" t="s">
        <v>674</v>
      </c>
      <c r="D88" s="157" t="s">
        <v>614</v>
      </c>
      <c r="E88" s="158" t="s">
        <v>319</v>
      </c>
      <c r="F88" s="159" t="s">
        <v>675</v>
      </c>
      <c r="G88" s="160"/>
      <c r="H88" s="160"/>
      <c r="I88" s="160"/>
      <c r="J88" s="161" t="s">
        <v>625</v>
      </c>
      <c r="K88" s="162">
        <v>21.12</v>
      </c>
      <c r="L88" s="163">
        <v>0</v>
      </c>
      <c r="M88" s="160"/>
      <c r="N88" s="163">
        <f>ROUND(L88*K88,2)</f>
        <v>0</v>
      </c>
      <c r="O88" s="160"/>
      <c r="P88" s="160"/>
      <c r="Q88" s="160"/>
      <c r="R88" s="164"/>
    </row>
    <row r="89" spans="2:18" ht="13.5">
      <c r="B89" s="243"/>
      <c r="C89" s="244"/>
      <c r="D89" s="244"/>
      <c r="E89" s="245" t="s">
        <v>28</v>
      </c>
      <c r="F89" s="257">
        <v>21.12</v>
      </c>
      <c r="G89" s="247"/>
      <c r="H89" s="247"/>
      <c r="I89" s="247"/>
      <c r="J89" s="244"/>
      <c r="K89" s="248">
        <v>21.12</v>
      </c>
      <c r="L89" s="244"/>
      <c r="M89" s="244"/>
      <c r="N89" s="244"/>
      <c r="O89" s="244"/>
      <c r="P89" s="244"/>
      <c r="Q89" s="244"/>
      <c r="R89" s="249"/>
    </row>
    <row r="90" spans="2:18" ht="13.5">
      <c r="B90" s="250"/>
      <c r="C90" s="251"/>
      <c r="D90" s="251"/>
      <c r="E90" s="252" t="s">
        <v>28</v>
      </c>
      <c r="F90" s="253" t="s">
        <v>618</v>
      </c>
      <c r="G90" s="254"/>
      <c r="H90" s="254"/>
      <c r="I90" s="254"/>
      <c r="J90" s="251"/>
      <c r="K90" s="255">
        <v>21.12</v>
      </c>
      <c r="L90" s="251"/>
      <c r="M90" s="251"/>
      <c r="N90" s="251"/>
      <c r="O90" s="251"/>
      <c r="P90" s="251"/>
      <c r="Q90" s="251"/>
      <c r="R90" s="256"/>
    </row>
    <row r="91" spans="2:18" ht="13.5">
      <c r="B91" s="156"/>
      <c r="C91" s="157" t="s">
        <v>676</v>
      </c>
      <c r="D91" s="157" t="s">
        <v>614</v>
      </c>
      <c r="E91" s="158" t="s">
        <v>317</v>
      </c>
      <c r="F91" s="159" t="s">
        <v>677</v>
      </c>
      <c r="G91" s="160"/>
      <c r="H91" s="160"/>
      <c r="I91" s="160"/>
      <c r="J91" s="161" t="s">
        <v>638</v>
      </c>
      <c r="K91" s="162">
        <v>66</v>
      </c>
      <c r="L91" s="163">
        <v>0</v>
      </c>
      <c r="M91" s="160"/>
      <c r="N91" s="163">
        <f>ROUND(L91*K91,2)</f>
        <v>0</v>
      </c>
      <c r="O91" s="160"/>
      <c r="P91" s="160"/>
      <c r="Q91" s="160"/>
      <c r="R91" s="164"/>
    </row>
    <row r="92" spans="2:18" ht="13.5">
      <c r="B92" s="243"/>
      <c r="C92" s="244"/>
      <c r="D92" s="244"/>
      <c r="E92" s="245" t="s">
        <v>28</v>
      </c>
      <c r="F92" s="257" t="s">
        <v>678</v>
      </c>
      <c r="G92" s="247"/>
      <c r="H92" s="247"/>
      <c r="I92" s="247"/>
      <c r="J92" s="244"/>
      <c r="K92" s="248">
        <v>66</v>
      </c>
      <c r="L92" s="244"/>
      <c r="M92" s="244"/>
      <c r="N92" s="244"/>
      <c r="O92" s="244"/>
      <c r="P92" s="244"/>
      <c r="Q92" s="244"/>
      <c r="R92" s="249"/>
    </row>
    <row r="93" spans="2:18" ht="13.5">
      <c r="B93" s="250"/>
      <c r="C93" s="251"/>
      <c r="D93" s="251"/>
      <c r="E93" s="252" t="s">
        <v>28</v>
      </c>
      <c r="F93" s="253" t="s">
        <v>618</v>
      </c>
      <c r="G93" s="254"/>
      <c r="H93" s="254"/>
      <c r="I93" s="254"/>
      <c r="J93" s="251"/>
      <c r="K93" s="255">
        <v>66</v>
      </c>
      <c r="L93" s="251"/>
      <c r="M93" s="251"/>
      <c r="N93" s="251"/>
      <c r="O93" s="251"/>
      <c r="P93" s="251"/>
      <c r="Q93" s="251"/>
      <c r="R93" s="256"/>
    </row>
    <row r="94" spans="2:18" ht="15">
      <c r="B94" s="231"/>
      <c r="C94" s="312"/>
      <c r="D94" s="313" t="s">
        <v>679</v>
      </c>
      <c r="E94" s="313"/>
      <c r="F94" s="313"/>
      <c r="G94" s="313"/>
      <c r="H94" s="313"/>
      <c r="I94" s="313"/>
      <c r="J94" s="313"/>
      <c r="K94" s="313"/>
      <c r="L94" s="313"/>
      <c r="M94" s="313"/>
      <c r="N94" s="314">
        <f>SUM(N95)</f>
        <v>0</v>
      </c>
      <c r="O94" s="315"/>
      <c r="P94" s="315"/>
      <c r="Q94" s="315"/>
      <c r="R94" s="236"/>
    </row>
    <row r="95" spans="2:18" ht="13.5">
      <c r="B95" s="156"/>
      <c r="C95" s="157" t="s">
        <v>680</v>
      </c>
      <c r="D95" s="157" t="s">
        <v>614</v>
      </c>
      <c r="E95" s="158" t="s">
        <v>313</v>
      </c>
      <c r="F95" s="159" t="s">
        <v>681</v>
      </c>
      <c r="G95" s="160"/>
      <c r="H95" s="160"/>
      <c r="I95" s="160"/>
      <c r="J95" s="161" t="s">
        <v>623</v>
      </c>
      <c r="K95" s="162">
        <v>50</v>
      </c>
      <c r="L95" s="163">
        <v>0</v>
      </c>
      <c r="M95" s="160"/>
      <c r="N95" s="163">
        <f>ROUND(L95*K95,2)</f>
        <v>0</v>
      </c>
      <c r="O95" s="160"/>
      <c r="P95" s="160"/>
      <c r="Q95" s="160"/>
      <c r="R95" s="164"/>
    </row>
    <row r="96" spans="2:18" ht="13.5">
      <c r="B96" s="243"/>
      <c r="C96" s="244"/>
      <c r="D96" s="244"/>
      <c r="E96" s="245" t="s">
        <v>28</v>
      </c>
      <c r="F96" s="257">
        <v>50</v>
      </c>
      <c r="G96" s="247"/>
      <c r="H96" s="247"/>
      <c r="I96" s="247"/>
      <c r="J96" s="244"/>
      <c r="K96" s="248">
        <v>50</v>
      </c>
      <c r="L96" s="244"/>
      <c r="M96" s="244"/>
      <c r="N96" s="244"/>
      <c r="O96" s="244"/>
      <c r="P96" s="244"/>
      <c r="Q96" s="244"/>
      <c r="R96" s="249"/>
    </row>
    <row r="97" spans="2:18" ht="13.5">
      <c r="B97" s="250"/>
      <c r="C97" s="251"/>
      <c r="D97" s="251"/>
      <c r="E97" s="252" t="s">
        <v>28</v>
      </c>
      <c r="F97" s="253" t="s">
        <v>618</v>
      </c>
      <c r="G97" s="254"/>
      <c r="H97" s="254"/>
      <c r="I97" s="254"/>
      <c r="J97" s="251"/>
      <c r="K97" s="255">
        <v>50</v>
      </c>
      <c r="L97" s="251"/>
      <c r="M97" s="251"/>
      <c r="N97" s="251"/>
      <c r="O97" s="251"/>
      <c r="P97" s="251"/>
      <c r="Q97" s="251"/>
      <c r="R97" s="256"/>
    </row>
    <row r="98" spans="2:18" ht="15">
      <c r="B98" s="231"/>
      <c r="C98" s="312"/>
      <c r="D98" s="313" t="s">
        <v>682</v>
      </c>
      <c r="E98" s="313"/>
      <c r="F98" s="313"/>
      <c r="G98" s="313"/>
      <c r="H98" s="313"/>
      <c r="I98" s="313"/>
      <c r="J98" s="313"/>
      <c r="K98" s="313"/>
      <c r="L98" s="313"/>
      <c r="M98" s="313"/>
      <c r="N98" s="314">
        <f>SUM(N99)</f>
        <v>0</v>
      </c>
      <c r="O98" s="315"/>
      <c r="P98" s="315"/>
      <c r="Q98" s="315"/>
      <c r="R98" s="236"/>
    </row>
    <row r="99" spans="2:18" ht="13.5">
      <c r="B99" s="156"/>
      <c r="C99" s="157" t="s">
        <v>683</v>
      </c>
      <c r="D99" s="157" t="s">
        <v>614</v>
      </c>
      <c r="E99" s="158" t="s">
        <v>310</v>
      </c>
      <c r="F99" s="159" t="s">
        <v>684</v>
      </c>
      <c r="G99" s="160"/>
      <c r="H99" s="160"/>
      <c r="I99" s="160"/>
      <c r="J99" s="161" t="s">
        <v>625</v>
      </c>
      <c r="K99" s="162">
        <v>5.28</v>
      </c>
      <c r="L99" s="163">
        <v>0</v>
      </c>
      <c r="M99" s="160"/>
      <c r="N99" s="163">
        <f>ROUND(L99*K99,2)</f>
        <v>0</v>
      </c>
      <c r="O99" s="160"/>
      <c r="P99" s="160"/>
      <c r="Q99" s="160"/>
      <c r="R99" s="164"/>
    </row>
    <row r="100" spans="2:18" ht="13.5">
      <c r="B100" s="243"/>
      <c r="C100" s="244"/>
      <c r="D100" s="244"/>
      <c r="E100" s="245" t="s">
        <v>28</v>
      </c>
      <c r="F100" s="257" t="s">
        <v>685</v>
      </c>
      <c r="G100" s="247"/>
      <c r="H100" s="247"/>
      <c r="I100" s="247"/>
      <c r="J100" s="244"/>
      <c r="K100" s="248">
        <v>5.28</v>
      </c>
      <c r="L100" s="244"/>
      <c r="M100" s="244"/>
      <c r="N100" s="244"/>
      <c r="O100" s="244"/>
      <c r="P100" s="244"/>
      <c r="Q100" s="244"/>
      <c r="R100" s="249"/>
    </row>
    <row r="101" spans="2:18" ht="13.5">
      <c r="B101" s="250"/>
      <c r="C101" s="251"/>
      <c r="D101" s="251"/>
      <c r="E101" s="252" t="s">
        <v>28</v>
      </c>
      <c r="F101" s="253" t="s">
        <v>618</v>
      </c>
      <c r="G101" s="254"/>
      <c r="H101" s="254"/>
      <c r="I101" s="254"/>
      <c r="J101" s="251"/>
      <c r="K101" s="255">
        <v>5.28</v>
      </c>
      <c r="L101" s="251"/>
      <c r="M101" s="251"/>
      <c r="N101" s="251"/>
      <c r="O101" s="251"/>
      <c r="P101" s="251"/>
      <c r="Q101" s="251"/>
      <c r="R101" s="256"/>
    </row>
    <row r="102" spans="2:18" ht="15">
      <c r="B102" s="231"/>
      <c r="C102" s="312"/>
      <c r="D102" s="313" t="s">
        <v>686</v>
      </c>
      <c r="E102" s="313"/>
      <c r="F102" s="313"/>
      <c r="G102" s="313"/>
      <c r="H102" s="313"/>
      <c r="I102" s="313"/>
      <c r="J102" s="313"/>
      <c r="K102" s="313"/>
      <c r="L102" s="313"/>
      <c r="M102" s="313"/>
      <c r="N102" s="314">
        <f>SUM(N103:Q143)</f>
        <v>0</v>
      </c>
      <c r="O102" s="315"/>
      <c r="P102" s="315"/>
      <c r="Q102" s="315"/>
      <c r="R102" s="236"/>
    </row>
    <row r="103" spans="2:18" ht="13.5">
      <c r="B103" s="156"/>
      <c r="C103" s="157" t="s">
        <v>687</v>
      </c>
      <c r="D103" s="157" t="s">
        <v>614</v>
      </c>
      <c r="E103" s="158" t="s">
        <v>395</v>
      </c>
      <c r="F103" s="159" t="s">
        <v>688</v>
      </c>
      <c r="G103" s="160"/>
      <c r="H103" s="160"/>
      <c r="I103" s="160"/>
      <c r="J103" s="161" t="s">
        <v>623</v>
      </c>
      <c r="K103" s="162">
        <v>44</v>
      </c>
      <c r="L103" s="163">
        <v>0</v>
      </c>
      <c r="M103" s="160"/>
      <c r="N103" s="163">
        <f>ROUND(L103*K103,2)</f>
        <v>0</v>
      </c>
      <c r="O103" s="160"/>
      <c r="P103" s="160"/>
      <c r="Q103" s="160"/>
      <c r="R103" s="164"/>
    </row>
    <row r="104" spans="2:18" ht="13.5">
      <c r="B104" s="243"/>
      <c r="C104" s="244"/>
      <c r="D104" s="244"/>
      <c r="E104" s="245" t="s">
        <v>28</v>
      </c>
      <c r="F104" s="257">
        <v>44</v>
      </c>
      <c r="G104" s="247"/>
      <c r="H104" s="247"/>
      <c r="I104" s="247"/>
      <c r="J104" s="244"/>
      <c r="K104" s="248">
        <v>44</v>
      </c>
      <c r="L104" s="244"/>
      <c r="M104" s="244"/>
      <c r="N104" s="244"/>
      <c r="O104" s="244"/>
      <c r="P104" s="244"/>
      <c r="Q104" s="244"/>
      <c r="R104" s="249"/>
    </row>
    <row r="105" spans="2:18" ht="13.5">
      <c r="B105" s="250"/>
      <c r="C105" s="251"/>
      <c r="D105" s="251"/>
      <c r="E105" s="252" t="s">
        <v>28</v>
      </c>
      <c r="F105" s="253" t="s">
        <v>618</v>
      </c>
      <c r="G105" s="254"/>
      <c r="H105" s="254"/>
      <c r="I105" s="254"/>
      <c r="J105" s="251"/>
      <c r="K105" s="255">
        <v>44</v>
      </c>
      <c r="L105" s="251"/>
      <c r="M105" s="251"/>
      <c r="N105" s="251"/>
      <c r="O105" s="251"/>
      <c r="P105" s="251"/>
      <c r="Q105" s="251"/>
      <c r="R105" s="256"/>
    </row>
    <row r="106" spans="2:18" ht="13.5">
      <c r="B106" s="156"/>
      <c r="C106" s="186" t="s">
        <v>689</v>
      </c>
      <c r="D106" s="186" t="s">
        <v>671</v>
      </c>
      <c r="E106" s="187" t="s">
        <v>423</v>
      </c>
      <c r="F106" s="188" t="s">
        <v>690</v>
      </c>
      <c r="G106" s="189"/>
      <c r="H106" s="189"/>
      <c r="I106" s="189"/>
      <c r="J106" s="190" t="s">
        <v>691</v>
      </c>
      <c r="K106" s="191">
        <v>9</v>
      </c>
      <c r="L106" s="192">
        <v>0</v>
      </c>
      <c r="M106" s="189"/>
      <c r="N106" s="192">
        <f>ROUND(L106*K106,2)</f>
        <v>0</v>
      </c>
      <c r="O106" s="160"/>
      <c r="P106" s="160"/>
      <c r="Q106" s="160"/>
      <c r="R106" s="164"/>
    </row>
    <row r="107" spans="2:18" ht="13.5">
      <c r="B107" s="156"/>
      <c r="C107" s="157" t="s">
        <v>692</v>
      </c>
      <c r="D107" s="157" t="s">
        <v>614</v>
      </c>
      <c r="E107" s="158" t="s">
        <v>391</v>
      </c>
      <c r="F107" s="159" t="s">
        <v>693</v>
      </c>
      <c r="G107" s="160"/>
      <c r="H107" s="160"/>
      <c r="I107" s="160"/>
      <c r="J107" s="161" t="s">
        <v>691</v>
      </c>
      <c r="K107" s="162">
        <v>3</v>
      </c>
      <c r="L107" s="163">
        <v>0</v>
      </c>
      <c r="M107" s="160"/>
      <c r="N107" s="163">
        <f>ROUND(L107*K107,2)</f>
        <v>0</v>
      </c>
      <c r="O107" s="160"/>
      <c r="P107" s="160"/>
      <c r="Q107" s="160"/>
      <c r="R107" s="164"/>
    </row>
    <row r="108" spans="2:18" ht="13.5">
      <c r="B108" s="243"/>
      <c r="C108" s="244"/>
      <c r="D108" s="244"/>
      <c r="E108" s="245" t="s">
        <v>28</v>
      </c>
      <c r="F108" s="257" t="s">
        <v>694</v>
      </c>
      <c r="G108" s="247"/>
      <c r="H108" s="247"/>
      <c r="I108" s="247"/>
      <c r="J108" s="244"/>
      <c r="K108" s="248">
        <v>3</v>
      </c>
      <c r="L108" s="244"/>
      <c r="M108" s="244"/>
      <c r="N108" s="244"/>
      <c r="O108" s="244"/>
      <c r="P108" s="244"/>
      <c r="Q108" s="244"/>
      <c r="R108" s="249"/>
    </row>
    <row r="109" spans="2:18" ht="13.5">
      <c r="B109" s="250"/>
      <c r="C109" s="251"/>
      <c r="D109" s="251"/>
      <c r="E109" s="252" t="s">
        <v>28</v>
      </c>
      <c r="F109" s="253" t="s">
        <v>618</v>
      </c>
      <c r="G109" s="254"/>
      <c r="H109" s="254"/>
      <c r="I109" s="254"/>
      <c r="J109" s="251"/>
      <c r="K109" s="255">
        <v>3</v>
      </c>
      <c r="L109" s="251"/>
      <c r="M109" s="251"/>
      <c r="N109" s="251"/>
      <c r="O109" s="251"/>
      <c r="P109" s="251"/>
      <c r="Q109" s="251"/>
      <c r="R109" s="256"/>
    </row>
    <row r="110" spans="2:18" ht="13.5">
      <c r="B110" s="156"/>
      <c r="C110" s="186" t="s">
        <v>695</v>
      </c>
      <c r="D110" s="186" t="s">
        <v>671</v>
      </c>
      <c r="E110" s="187" t="s">
        <v>421</v>
      </c>
      <c r="F110" s="188" t="s">
        <v>696</v>
      </c>
      <c r="G110" s="189"/>
      <c r="H110" s="189"/>
      <c r="I110" s="189"/>
      <c r="J110" s="190" t="s">
        <v>691</v>
      </c>
      <c r="K110" s="191">
        <v>1</v>
      </c>
      <c r="L110" s="192">
        <v>0</v>
      </c>
      <c r="M110" s="189"/>
      <c r="N110" s="192">
        <f>ROUND(L110*K110,2)</f>
        <v>0</v>
      </c>
      <c r="O110" s="160"/>
      <c r="P110" s="160"/>
      <c r="Q110" s="160"/>
      <c r="R110" s="164"/>
    </row>
    <row r="111" spans="2:18" ht="13.5">
      <c r="B111" s="156"/>
      <c r="C111" s="186" t="s">
        <v>697</v>
      </c>
      <c r="D111" s="186" t="s">
        <v>671</v>
      </c>
      <c r="E111" s="187" t="s">
        <v>419</v>
      </c>
      <c r="F111" s="188" t="s">
        <v>698</v>
      </c>
      <c r="G111" s="189"/>
      <c r="H111" s="189"/>
      <c r="I111" s="189"/>
      <c r="J111" s="190" t="s">
        <v>691</v>
      </c>
      <c r="K111" s="191">
        <v>2</v>
      </c>
      <c r="L111" s="192">
        <v>0</v>
      </c>
      <c r="M111" s="189"/>
      <c r="N111" s="192">
        <f>ROUND(L111*K111,2)</f>
        <v>0</v>
      </c>
      <c r="O111" s="160"/>
      <c r="P111" s="160"/>
      <c r="Q111" s="160"/>
      <c r="R111" s="164"/>
    </row>
    <row r="112" spans="2:18" ht="13.5">
      <c r="B112" s="156"/>
      <c r="C112" s="157" t="s">
        <v>699</v>
      </c>
      <c r="D112" s="157" t="s">
        <v>614</v>
      </c>
      <c r="E112" s="158" t="s">
        <v>389</v>
      </c>
      <c r="F112" s="159" t="s">
        <v>700</v>
      </c>
      <c r="G112" s="160"/>
      <c r="H112" s="160"/>
      <c r="I112" s="160"/>
      <c r="J112" s="161" t="s">
        <v>691</v>
      </c>
      <c r="K112" s="162">
        <v>3</v>
      </c>
      <c r="L112" s="163">
        <v>0</v>
      </c>
      <c r="M112" s="160"/>
      <c r="N112" s="163">
        <f>ROUND(L112*K112,2)</f>
        <v>0</v>
      </c>
      <c r="O112" s="160"/>
      <c r="P112" s="160"/>
      <c r="Q112" s="160"/>
      <c r="R112" s="164"/>
    </row>
    <row r="113" spans="2:18" ht="13.5">
      <c r="B113" s="243"/>
      <c r="C113" s="244"/>
      <c r="D113" s="244"/>
      <c r="E113" s="245" t="s">
        <v>28</v>
      </c>
      <c r="F113" s="257">
        <v>3</v>
      </c>
      <c r="G113" s="247"/>
      <c r="H113" s="247"/>
      <c r="I113" s="247"/>
      <c r="J113" s="244"/>
      <c r="K113" s="248">
        <v>3</v>
      </c>
      <c r="L113" s="244"/>
      <c r="M113" s="244"/>
      <c r="N113" s="244"/>
      <c r="O113" s="244"/>
      <c r="P113" s="244"/>
      <c r="Q113" s="244"/>
      <c r="R113" s="249"/>
    </row>
    <row r="114" spans="2:18" ht="13.5">
      <c r="B114" s="250"/>
      <c r="C114" s="251"/>
      <c r="D114" s="251"/>
      <c r="E114" s="252" t="s">
        <v>28</v>
      </c>
      <c r="F114" s="253" t="s">
        <v>618</v>
      </c>
      <c r="G114" s="254"/>
      <c r="H114" s="254"/>
      <c r="I114" s="254"/>
      <c r="J114" s="251"/>
      <c r="K114" s="255">
        <v>3</v>
      </c>
      <c r="L114" s="251"/>
      <c r="M114" s="251"/>
      <c r="N114" s="251"/>
      <c r="O114" s="251"/>
      <c r="P114" s="251"/>
      <c r="Q114" s="251"/>
      <c r="R114" s="256"/>
    </row>
    <row r="115" spans="2:18" ht="13.5">
      <c r="B115" s="156"/>
      <c r="C115" s="186" t="s">
        <v>701</v>
      </c>
      <c r="D115" s="186" t="s">
        <v>671</v>
      </c>
      <c r="E115" s="187" t="s">
        <v>409</v>
      </c>
      <c r="F115" s="188" t="s">
        <v>702</v>
      </c>
      <c r="G115" s="189"/>
      <c r="H115" s="189"/>
      <c r="I115" s="189"/>
      <c r="J115" s="190" t="s">
        <v>691</v>
      </c>
      <c r="K115" s="191">
        <v>1</v>
      </c>
      <c r="L115" s="192">
        <v>0</v>
      </c>
      <c r="M115" s="189"/>
      <c r="N115" s="192">
        <f aca="true" t="shared" si="0" ref="N115:N124">ROUND(L115*K115,2)</f>
        <v>0</v>
      </c>
      <c r="O115" s="160"/>
      <c r="P115" s="160"/>
      <c r="Q115" s="160"/>
      <c r="R115" s="164"/>
    </row>
    <row r="116" spans="2:18" ht="13.5">
      <c r="B116" s="156"/>
      <c r="C116" s="186" t="s">
        <v>703</v>
      </c>
      <c r="D116" s="186" t="s">
        <v>671</v>
      </c>
      <c r="E116" s="187" t="s">
        <v>405</v>
      </c>
      <c r="F116" s="188" t="s">
        <v>704</v>
      </c>
      <c r="G116" s="189"/>
      <c r="H116" s="189"/>
      <c r="I116" s="189"/>
      <c r="J116" s="190" t="s">
        <v>691</v>
      </c>
      <c r="K116" s="191">
        <v>2</v>
      </c>
      <c r="L116" s="192">
        <v>0</v>
      </c>
      <c r="M116" s="189"/>
      <c r="N116" s="192">
        <f t="shared" si="0"/>
        <v>0</v>
      </c>
      <c r="O116" s="160"/>
      <c r="P116" s="160"/>
      <c r="Q116" s="160"/>
      <c r="R116" s="164"/>
    </row>
    <row r="117" spans="2:18" ht="13.5">
      <c r="B117" s="156"/>
      <c r="C117" s="186" t="s">
        <v>705</v>
      </c>
      <c r="D117" s="186" t="s">
        <v>671</v>
      </c>
      <c r="E117" s="187" t="s">
        <v>403</v>
      </c>
      <c r="F117" s="188" t="s">
        <v>706</v>
      </c>
      <c r="G117" s="189"/>
      <c r="H117" s="189"/>
      <c r="I117" s="189"/>
      <c r="J117" s="190" t="s">
        <v>691</v>
      </c>
      <c r="K117" s="191">
        <v>1</v>
      </c>
      <c r="L117" s="192">
        <v>0</v>
      </c>
      <c r="M117" s="189"/>
      <c r="N117" s="192">
        <f t="shared" si="0"/>
        <v>0</v>
      </c>
      <c r="O117" s="160"/>
      <c r="P117" s="160"/>
      <c r="Q117" s="160"/>
      <c r="R117" s="164"/>
    </row>
    <row r="118" spans="2:18" ht="13.5">
      <c r="B118" s="156"/>
      <c r="C118" s="186" t="s">
        <v>705</v>
      </c>
      <c r="D118" s="186" t="s">
        <v>671</v>
      </c>
      <c r="E118" s="187" t="s">
        <v>401</v>
      </c>
      <c r="F118" s="188" t="s">
        <v>707</v>
      </c>
      <c r="G118" s="189"/>
      <c r="H118" s="189"/>
      <c r="I118" s="189"/>
      <c r="J118" s="190" t="s">
        <v>691</v>
      </c>
      <c r="K118" s="191">
        <v>2</v>
      </c>
      <c r="L118" s="192">
        <v>0</v>
      </c>
      <c r="M118" s="189"/>
      <c r="N118" s="192">
        <f>ROUND(L118*K118,2)</f>
        <v>0</v>
      </c>
      <c r="O118" s="160"/>
      <c r="P118" s="160"/>
      <c r="Q118" s="160"/>
      <c r="R118" s="164"/>
    </row>
    <row r="119" spans="2:18" ht="13.5">
      <c r="B119" s="156"/>
      <c r="C119" s="186" t="s">
        <v>708</v>
      </c>
      <c r="D119" s="186" t="s">
        <v>671</v>
      </c>
      <c r="E119" s="187" t="s">
        <v>413</v>
      </c>
      <c r="F119" s="188" t="s">
        <v>709</v>
      </c>
      <c r="G119" s="189"/>
      <c r="H119" s="189"/>
      <c r="I119" s="189"/>
      <c r="J119" s="190" t="s">
        <v>691</v>
      </c>
      <c r="K119" s="191">
        <v>4</v>
      </c>
      <c r="L119" s="192">
        <v>0</v>
      </c>
      <c r="M119" s="189"/>
      <c r="N119" s="192">
        <f t="shared" si="0"/>
        <v>0</v>
      </c>
      <c r="O119" s="160"/>
      <c r="P119" s="160"/>
      <c r="Q119" s="160"/>
      <c r="R119" s="164"/>
    </row>
    <row r="120" spans="2:18" ht="13.5">
      <c r="B120" s="156"/>
      <c r="C120" s="186" t="s">
        <v>710</v>
      </c>
      <c r="D120" s="186" t="s">
        <v>671</v>
      </c>
      <c r="E120" s="187" t="s">
        <v>411</v>
      </c>
      <c r="F120" s="188" t="s">
        <v>711</v>
      </c>
      <c r="G120" s="189"/>
      <c r="H120" s="189"/>
      <c r="I120" s="189"/>
      <c r="J120" s="190" t="s">
        <v>691</v>
      </c>
      <c r="K120" s="191">
        <v>1</v>
      </c>
      <c r="L120" s="192">
        <v>0</v>
      </c>
      <c r="M120" s="189"/>
      <c r="N120" s="192">
        <f t="shared" si="0"/>
        <v>0</v>
      </c>
      <c r="O120" s="160"/>
      <c r="P120" s="160"/>
      <c r="Q120" s="160"/>
      <c r="R120" s="164"/>
    </row>
    <row r="121" spans="2:18" ht="13.5">
      <c r="B121" s="156"/>
      <c r="C121" s="186" t="s">
        <v>712</v>
      </c>
      <c r="D121" s="186" t="s">
        <v>671</v>
      </c>
      <c r="E121" s="187" t="s">
        <v>713</v>
      </c>
      <c r="F121" s="188" t="s">
        <v>714</v>
      </c>
      <c r="G121" s="189"/>
      <c r="H121" s="189"/>
      <c r="I121" s="189"/>
      <c r="J121" s="190" t="s">
        <v>691</v>
      </c>
      <c r="K121" s="191">
        <v>1</v>
      </c>
      <c r="L121" s="192">
        <v>0</v>
      </c>
      <c r="M121" s="189"/>
      <c r="N121" s="192">
        <f t="shared" si="0"/>
        <v>0</v>
      </c>
      <c r="O121" s="160"/>
      <c r="P121" s="160"/>
      <c r="Q121" s="160"/>
      <c r="R121" s="164"/>
    </row>
    <row r="122" spans="2:18" ht="13.5">
      <c r="B122" s="156"/>
      <c r="C122" s="186" t="s">
        <v>715</v>
      </c>
      <c r="D122" s="186" t="s">
        <v>671</v>
      </c>
      <c r="E122" s="187" t="s">
        <v>399</v>
      </c>
      <c r="F122" s="188" t="s">
        <v>716</v>
      </c>
      <c r="G122" s="189"/>
      <c r="H122" s="189"/>
      <c r="I122" s="189"/>
      <c r="J122" s="190" t="s">
        <v>691</v>
      </c>
      <c r="K122" s="191">
        <v>4</v>
      </c>
      <c r="L122" s="192">
        <v>0</v>
      </c>
      <c r="M122" s="189"/>
      <c r="N122" s="192">
        <f t="shared" si="0"/>
        <v>0</v>
      </c>
      <c r="O122" s="160"/>
      <c r="P122" s="160"/>
      <c r="Q122" s="160"/>
      <c r="R122" s="164"/>
    </row>
    <row r="123" spans="2:18" ht="13.5">
      <c r="B123" s="156"/>
      <c r="C123" s="186" t="s">
        <v>717</v>
      </c>
      <c r="D123" s="186" t="s">
        <v>671</v>
      </c>
      <c r="E123" s="187" t="s">
        <v>397</v>
      </c>
      <c r="F123" s="188" t="s">
        <v>718</v>
      </c>
      <c r="G123" s="189"/>
      <c r="H123" s="189"/>
      <c r="I123" s="189"/>
      <c r="J123" s="190" t="s">
        <v>691</v>
      </c>
      <c r="K123" s="191">
        <v>6</v>
      </c>
      <c r="L123" s="192">
        <v>0</v>
      </c>
      <c r="M123" s="189"/>
      <c r="N123" s="192">
        <f t="shared" si="0"/>
        <v>0</v>
      </c>
      <c r="O123" s="160"/>
      <c r="P123" s="160"/>
      <c r="Q123" s="160"/>
      <c r="R123" s="164"/>
    </row>
    <row r="124" spans="2:18" ht="13.5">
      <c r="B124" s="156"/>
      <c r="C124" s="157" t="s">
        <v>719</v>
      </c>
      <c r="D124" s="157" t="s">
        <v>614</v>
      </c>
      <c r="E124" s="158" t="s">
        <v>387</v>
      </c>
      <c r="F124" s="159" t="s">
        <v>720</v>
      </c>
      <c r="G124" s="160"/>
      <c r="H124" s="160"/>
      <c r="I124" s="160"/>
      <c r="J124" s="161" t="s">
        <v>691</v>
      </c>
      <c r="K124" s="162">
        <v>3</v>
      </c>
      <c r="L124" s="163">
        <v>0</v>
      </c>
      <c r="M124" s="160"/>
      <c r="N124" s="163">
        <f t="shared" si="0"/>
        <v>0</v>
      </c>
      <c r="O124" s="160"/>
      <c r="P124" s="160"/>
      <c r="Q124" s="160"/>
      <c r="R124" s="164"/>
    </row>
    <row r="125" spans="2:18" ht="13.5">
      <c r="B125" s="243"/>
      <c r="C125" s="244"/>
      <c r="D125" s="244"/>
      <c r="E125" s="245" t="s">
        <v>28</v>
      </c>
      <c r="F125" s="257">
        <v>3</v>
      </c>
      <c r="G125" s="247"/>
      <c r="H125" s="247"/>
      <c r="I125" s="247"/>
      <c r="J125" s="244"/>
      <c r="K125" s="248">
        <v>3</v>
      </c>
      <c r="L125" s="244"/>
      <c r="M125" s="244"/>
      <c r="N125" s="244"/>
      <c r="O125" s="244"/>
      <c r="P125" s="244"/>
      <c r="Q125" s="244"/>
      <c r="R125" s="249"/>
    </row>
    <row r="126" spans="2:18" ht="13.5">
      <c r="B126" s="250"/>
      <c r="C126" s="251"/>
      <c r="D126" s="251"/>
      <c r="E126" s="252" t="s">
        <v>28</v>
      </c>
      <c r="F126" s="253" t="s">
        <v>618</v>
      </c>
      <c r="G126" s="254"/>
      <c r="H126" s="254"/>
      <c r="I126" s="254"/>
      <c r="J126" s="251"/>
      <c r="K126" s="255">
        <v>3</v>
      </c>
      <c r="L126" s="251"/>
      <c r="M126" s="251"/>
      <c r="N126" s="251"/>
      <c r="O126" s="251"/>
      <c r="P126" s="251"/>
      <c r="Q126" s="251"/>
      <c r="R126" s="256"/>
    </row>
    <row r="127" spans="2:18" ht="13.5">
      <c r="B127" s="156"/>
      <c r="C127" s="186" t="s">
        <v>721</v>
      </c>
      <c r="D127" s="186" t="s">
        <v>671</v>
      </c>
      <c r="E127" s="187" t="s">
        <v>417</v>
      </c>
      <c r="F127" s="188" t="s">
        <v>722</v>
      </c>
      <c r="G127" s="189"/>
      <c r="H127" s="189"/>
      <c r="I127" s="189"/>
      <c r="J127" s="190" t="s">
        <v>691</v>
      </c>
      <c r="K127" s="191">
        <v>3</v>
      </c>
      <c r="L127" s="192">
        <v>0</v>
      </c>
      <c r="M127" s="189"/>
      <c r="N127" s="192">
        <f>ROUND(L127*K127,2)</f>
        <v>0</v>
      </c>
      <c r="O127" s="160"/>
      <c r="P127" s="160"/>
      <c r="Q127" s="160"/>
      <c r="R127" s="164"/>
    </row>
    <row r="128" spans="2:18" ht="13.5">
      <c r="B128" s="156"/>
      <c r="C128" s="157" t="s">
        <v>723</v>
      </c>
      <c r="D128" s="157" t="s">
        <v>614</v>
      </c>
      <c r="E128" s="158" t="s">
        <v>385</v>
      </c>
      <c r="F128" s="159" t="s">
        <v>724</v>
      </c>
      <c r="G128" s="160"/>
      <c r="H128" s="160"/>
      <c r="I128" s="160"/>
      <c r="J128" s="161" t="s">
        <v>691</v>
      </c>
      <c r="K128" s="162">
        <v>10</v>
      </c>
      <c r="L128" s="163">
        <v>0</v>
      </c>
      <c r="M128" s="160"/>
      <c r="N128" s="163">
        <f>ROUND(L128*K128,2)</f>
        <v>0</v>
      </c>
      <c r="O128" s="160"/>
      <c r="P128" s="160"/>
      <c r="Q128" s="160"/>
      <c r="R128" s="164"/>
    </row>
    <row r="129" spans="2:18" ht="13.5">
      <c r="B129" s="156"/>
      <c r="C129" s="157" t="s">
        <v>725</v>
      </c>
      <c r="D129" s="157" t="s">
        <v>614</v>
      </c>
      <c r="E129" s="158" t="s">
        <v>219</v>
      </c>
      <c r="F129" s="159" t="s">
        <v>726</v>
      </c>
      <c r="G129" s="160"/>
      <c r="H129" s="160"/>
      <c r="I129" s="160"/>
      <c r="J129" s="161" t="s">
        <v>623</v>
      </c>
      <c r="K129" s="162">
        <v>50</v>
      </c>
      <c r="L129" s="163">
        <v>0</v>
      </c>
      <c r="M129" s="160"/>
      <c r="N129" s="163">
        <f>ROUND(L129*K129,2)</f>
        <v>0</v>
      </c>
      <c r="O129" s="160"/>
      <c r="P129" s="160"/>
      <c r="Q129" s="160"/>
      <c r="R129" s="164"/>
    </row>
    <row r="130" spans="2:18" ht="13.5">
      <c r="B130" s="243"/>
      <c r="C130" s="244"/>
      <c r="D130" s="244"/>
      <c r="E130" s="245" t="s">
        <v>28</v>
      </c>
      <c r="F130" s="257">
        <v>50</v>
      </c>
      <c r="G130" s="247"/>
      <c r="H130" s="247"/>
      <c r="I130" s="247"/>
      <c r="J130" s="244"/>
      <c r="K130" s="248">
        <v>50</v>
      </c>
      <c r="L130" s="244"/>
      <c r="M130" s="244"/>
      <c r="N130" s="244"/>
      <c r="O130" s="244"/>
      <c r="P130" s="244"/>
      <c r="Q130" s="244"/>
      <c r="R130" s="249"/>
    </row>
    <row r="131" spans="2:18" ht="13.5">
      <c r="B131" s="250"/>
      <c r="C131" s="251"/>
      <c r="D131" s="251"/>
      <c r="E131" s="252" t="s">
        <v>28</v>
      </c>
      <c r="F131" s="253" t="s">
        <v>618</v>
      </c>
      <c r="G131" s="254"/>
      <c r="H131" s="254"/>
      <c r="I131" s="254"/>
      <c r="J131" s="251"/>
      <c r="K131" s="255">
        <v>50</v>
      </c>
      <c r="L131" s="251"/>
      <c r="M131" s="251"/>
      <c r="N131" s="251"/>
      <c r="O131" s="251"/>
      <c r="P131" s="251"/>
      <c r="Q131" s="251"/>
      <c r="R131" s="256"/>
    </row>
    <row r="132" spans="2:18" ht="13.5">
      <c r="B132" s="156"/>
      <c r="C132" s="157" t="s">
        <v>727</v>
      </c>
      <c r="D132" s="157" t="s">
        <v>614</v>
      </c>
      <c r="E132" s="158" t="s">
        <v>383</v>
      </c>
      <c r="F132" s="159" t="s">
        <v>728</v>
      </c>
      <c r="G132" s="160"/>
      <c r="H132" s="160"/>
      <c r="I132" s="160"/>
      <c r="J132" s="161" t="s">
        <v>623</v>
      </c>
      <c r="K132" s="162">
        <v>44</v>
      </c>
      <c r="L132" s="163">
        <v>0</v>
      </c>
      <c r="M132" s="160"/>
      <c r="N132" s="163">
        <f>ROUND(L132*K132,2)</f>
        <v>0</v>
      </c>
      <c r="O132" s="160"/>
      <c r="P132" s="160"/>
      <c r="Q132" s="160"/>
      <c r="R132" s="164"/>
    </row>
    <row r="133" spans="2:18" ht="13.5">
      <c r="B133" s="243"/>
      <c r="C133" s="244"/>
      <c r="D133" s="244"/>
      <c r="E133" s="245" t="s">
        <v>28</v>
      </c>
      <c r="F133" s="257">
        <v>44</v>
      </c>
      <c r="G133" s="247"/>
      <c r="H133" s="247"/>
      <c r="I133" s="247"/>
      <c r="J133" s="244"/>
      <c r="K133" s="248">
        <v>44</v>
      </c>
      <c r="L133" s="244"/>
      <c r="M133" s="244"/>
      <c r="N133" s="244"/>
      <c r="O133" s="244"/>
      <c r="P133" s="244"/>
      <c r="Q133" s="244"/>
      <c r="R133" s="249"/>
    </row>
    <row r="134" spans="2:18" ht="13.5">
      <c r="B134" s="250"/>
      <c r="C134" s="251"/>
      <c r="D134" s="251"/>
      <c r="E134" s="252" t="s">
        <v>28</v>
      </c>
      <c r="F134" s="253" t="s">
        <v>618</v>
      </c>
      <c r="G134" s="254"/>
      <c r="H134" s="254"/>
      <c r="I134" s="254"/>
      <c r="J134" s="251"/>
      <c r="K134" s="255">
        <v>44</v>
      </c>
      <c r="L134" s="251"/>
      <c r="M134" s="251"/>
      <c r="N134" s="251"/>
      <c r="O134" s="251"/>
      <c r="P134" s="251"/>
      <c r="Q134" s="251"/>
      <c r="R134" s="256"/>
    </row>
    <row r="135" spans="2:18" ht="13.5">
      <c r="B135" s="156"/>
      <c r="C135" s="157" t="s">
        <v>729</v>
      </c>
      <c r="D135" s="157" t="s">
        <v>614</v>
      </c>
      <c r="E135" s="158" t="s">
        <v>381</v>
      </c>
      <c r="F135" s="159" t="s">
        <v>730</v>
      </c>
      <c r="G135" s="160"/>
      <c r="H135" s="160"/>
      <c r="I135" s="160"/>
      <c r="J135" s="161" t="s">
        <v>623</v>
      </c>
      <c r="K135" s="162">
        <v>44</v>
      </c>
      <c r="L135" s="163">
        <v>0</v>
      </c>
      <c r="M135" s="160"/>
      <c r="N135" s="163">
        <f>ROUND(L135*K135,2)</f>
        <v>0</v>
      </c>
      <c r="O135" s="160"/>
      <c r="P135" s="160"/>
      <c r="Q135" s="160"/>
      <c r="R135" s="164"/>
    </row>
    <row r="136" spans="2:18" ht="13.5">
      <c r="B136" s="243"/>
      <c r="C136" s="244"/>
      <c r="D136" s="244"/>
      <c r="E136" s="245" t="s">
        <v>28</v>
      </c>
      <c r="F136" s="257">
        <v>44</v>
      </c>
      <c r="G136" s="247"/>
      <c r="H136" s="247"/>
      <c r="I136" s="247"/>
      <c r="J136" s="244"/>
      <c r="K136" s="248">
        <v>44</v>
      </c>
      <c r="L136" s="244"/>
      <c r="M136" s="244"/>
      <c r="N136" s="244"/>
      <c r="O136" s="244"/>
      <c r="P136" s="244"/>
      <c r="Q136" s="244"/>
      <c r="R136" s="249"/>
    </row>
    <row r="137" spans="2:18" ht="13.5">
      <c r="B137" s="250"/>
      <c r="C137" s="251"/>
      <c r="D137" s="251"/>
      <c r="E137" s="252" t="s">
        <v>28</v>
      </c>
      <c r="F137" s="253" t="s">
        <v>618</v>
      </c>
      <c r="G137" s="254"/>
      <c r="H137" s="254"/>
      <c r="I137" s="254"/>
      <c r="J137" s="251"/>
      <c r="K137" s="255">
        <v>44</v>
      </c>
      <c r="L137" s="251"/>
      <c r="M137" s="251"/>
      <c r="N137" s="251"/>
      <c r="O137" s="251"/>
      <c r="P137" s="251"/>
      <c r="Q137" s="251"/>
      <c r="R137" s="256"/>
    </row>
    <row r="138" spans="2:18" ht="13.5">
      <c r="B138" s="156"/>
      <c r="C138" s="157" t="s">
        <v>731</v>
      </c>
      <c r="D138" s="157" t="s">
        <v>614</v>
      </c>
      <c r="E138" s="158" t="s">
        <v>215</v>
      </c>
      <c r="F138" s="159" t="s">
        <v>732</v>
      </c>
      <c r="G138" s="160"/>
      <c r="H138" s="160"/>
      <c r="I138" s="160"/>
      <c r="J138" s="161" t="s">
        <v>691</v>
      </c>
      <c r="K138" s="162">
        <v>1</v>
      </c>
      <c r="L138" s="163">
        <v>0</v>
      </c>
      <c r="M138" s="160"/>
      <c r="N138" s="163">
        <f aca="true" t="shared" si="1" ref="N138:N143">ROUND(L138*K138,2)</f>
        <v>0</v>
      </c>
      <c r="O138" s="160"/>
      <c r="P138" s="160"/>
      <c r="Q138" s="160"/>
      <c r="R138" s="164"/>
    </row>
    <row r="139" spans="2:18" ht="13.5">
      <c r="B139" s="156"/>
      <c r="C139" s="157">
        <v>48</v>
      </c>
      <c r="D139" s="157" t="s">
        <v>614</v>
      </c>
      <c r="E139" s="158" t="s">
        <v>213</v>
      </c>
      <c r="F139" s="159" t="s">
        <v>733</v>
      </c>
      <c r="G139" s="160"/>
      <c r="H139" s="160"/>
      <c r="I139" s="160"/>
      <c r="J139" s="161" t="s">
        <v>691</v>
      </c>
      <c r="K139" s="162">
        <v>1</v>
      </c>
      <c r="L139" s="163">
        <v>0</v>
      </c>
      <c r="M139" s="160"/>
      <c r="N139" s="163">
        <f t="shared" si="1"/>
        <v>0</v>
      </c>
      <c r="O139" s="160"/>
      <c r="P139" s="160"/>
      <c r="Q139" s="160"/>
      <c r="R139" s="164"/>
    </row>
    <row r="140" spans="2:18" ht="13.5">
      <c r="B140" s="156"/>
      <c r="C140" s="157">
        <v>49</v>
      </c>
      <c r="D140" s="157" t="s">
        <v>614</v>
      </c>
      <c r="E140" s="158" t="s">
        <v>211</v>
      </c>
      <c r="F140" s="159" t="s">
        <v>734</v>
      </c>
      <c r="G140" s="160"/>
      <c r="H140" s="160"/>
      <c r="I140" s="160"/>
      <c r="J140" s="161" t="s">
        <v>638</v>
      </c>
      <c r="K140" s="162">
        <v>50</v>
      </c>
      <c r="L140" s="163">
        <v>0</v>
      </c>
      <c r="M140" s="160"/>
      <c r="N140" s="163">
        <f t="shared" si="1"/>
        <v>0</v>
      </c>
      <c r="O140" s="160"/>
      <c r="P140" s="160"/>
      <c r="Q140" s="160"/>
      <c r="R140" s="164"/>
    </row>
    <row r="141" spans="2:18" ht="13.5">
      <c r="B141" s="156"/>
      <c r="C141" s="157">
        <v>50</v>
      </c>
      <c r="D141" s="157" t="s">
        <v>614</v>
      </c>
      <c r="E141" s="158" t="s">
        <v>735</v>
      </c>
      <c r="F141" s="159" t="s">
        <v>736</v>
      </c>
      <c r="G141" s="160"/>
      <c r="H141" s="160"/>
      <c r="I141" s="160"/>
      <c r="J141" s="161" t="s">
        <v>623</v>
      </c>
      <c r="K141" s="162">
        <v>12</v>
      </c>
      <c r="L141" s="163">
        <v>0</v>
      </c>
      <c r="M141" s="160"/>
      <c r="N141" s="163">
        <f t="shared" si="1"/>
        <v>0</v>
      </c>
      <c r="O141" s="160"/>
      <c r="P141" s="160"/>
      <c r="Q141" s="160"/>
      <c r="R141" s="164"/>
    </row>
    <row r="142" spans="2:18" ht="13.5">
      <c r="B142" s="156"/>
      <c r="C142" s="157">
        <v>51</v>
      </c>
      <c r="D142" s="157" t="s">
        <v>614</v>
      </c>
      <c r="E142" s="158" t="s">
        <v>737</v>
      </c>
      <c r="F142" s="159" t="s">
        <v>738</v>
      </c>
      <c r="G142" s="160"/>
      <c r="H142" s="160"/>
      <c r="I142" s="160"/>
      <c r="J142" s="161" t="s">
        <v>623</v>
      </c>
      <c r="K142" s="162">
        <v>33</v>
      </c>
      <c r="L142" s="163">
        <v>0</v>
      </c>
      <c r="M142" s="160"/>
      <c r="N142" s="163">
        <f t="shared" si="1"/>
        <v>0</v>
      </c>
      <c r="O142" s="160"/>
      <c r="P142" s="160"/>
      <c r="Q142" s="160"/>
      <c r="R142" s="164"/>
    </row>
    <row r="143" spans="2:18" ht="13.5">
      <c r="B143" s="156"/>
      <c r="C143" s="157">
        <v>52</v>
      </c>
      <c r="D143" s="157" t="s">
        <v>614</v>
      </c>
      <c r="E143" s="158" t="s">
        <v>739</v>
      </c>
      <c r="F143" s="159" t="s">
        <v>740</v>
      </c>
      <c r="G143" s="160"/>
      <c r="H143" s="160"/>
      <c r="I143" s="160"/>
      <c r="J143" s="161" t="s">
        <v>623</v>
      </c>
      <c r="K143" s="162">
        <v>3</v>
      </c>
      <c r="L143" s="163">
        <v>0</v>
      </c>
      <c r="M143" s="160"/>
      <c r="N143" s="163">
        <f t="shared" si="1"/>
        <v>0</v>
      </c>
      <c r="O143" s="160"/>
      <c r="P143" s="160"/>
      <c r="Q143" s="160"/>
      <c r="R143" s="164"/>
    </row>
    <row r="144" spans="2:18" ht="13.5">
      <c r="B144" s="243"/>
      <c r="C144" s="244"/>
      <c r="D144" s="244"/>
      <c r="E144" s="245" t="s">
        <v>28</v>
      </c>
      <c r="F144" s="257">
        <v>3</v>
      </c>
      <c r="G144" s="247"/>
      <c r="H144" s="247"/>
      <c r="I144" s="247"/>
      <c r="J144" s="244"/>
      <c r="K144" s="248">
        <v>3</v>
      </c>
      <c r="L144" s="244"/>
      <c r="M144" s="244"/>
      <c r="N144" s="244"/>
      <c r="O144" s="244"/>
      <c r="P144" s="244"/>
      <c r="Q144" s="244"/>
      <c r="R144" s="249"/>
    </row>
    <row r="145" spans="2:18" ht="13.5">
      <c r="B145" s="250"/>
      <c r="C145" s="251"/>
      <c r="D145" s="251"/>
      <c r="E145" s="252" t="s">
        <v>28</v>
      </c>
      <c r="F145" s="253" t="s">
        <v>618</v>
      </c>
      <c r="G145" s="254"/>
      <c r="H145" s="254"/>
      <c r="I145" s="254"/>
      <c r="J145" s="251"/>
      <c r="K145" s="255">
        <v>3</v>
      </c>
      <c r="L145" s="251"/>
      <c r="M145" s="251"/>
      <c r="N145" s="251"/>
      <c r="O145" s="251"/>
      <c r="P145" s="251"/>
      <c r="Q145" s="251"/>
      <c r="R145" s="256"/>
    </row>
    <row r="146" spans="2:18" ht="15">
      <c r="B146" s="231"/>
      <c r="C146" s="312"/>
      <c r="D146" s="313" t="s">
        <v>741</v>
      </c>
      <c r="E146" s="313"/>
      <c r="F146" s="313"/>
      <c r="G146" s="313"/>
      <c r="H146" s="313"/>
      <c r="I146" s="313"/>
      <c r="J146" s="313"/>
      <c r="K146" s="313"/>
      <c r="L146" s="313"/>
      <c r="M146" s="313"/>
      <c r="N146" s="314">
        <f>SUM(N147)</f>
        <v>0</v>
      </c>
      <c r="O146" s="315"/>
      <c r="P146" s="315"/>
      <c r="Q146" s="315"/>
      <c r="R146" s="236"/>
    </row>
    <row r="147" spans="2:18" ht="13.5">
      <c r="B147" s="156"/>
      <c r="C147" s="157">
        <v>53</v>
      </c>
      <c r="D147" s="157" t="s">
        <v>614</v>
      </c>
      <c r="E147" s="158" t="s">
        <v>208</v>
      </c>
      <c r="F147" s="159" t="s">
        <v>742</v>
      </c>
      <c r="G147" s="160"/>
      <c r="H147" s="160"/>
      <c r="I147" s="160"/>
      <c r="J147" s="161" t="s">
        <v>663</v>
      </c>
      <c r="K147" s="162">
        <v>148</v>
      </c>
      <c r="L147" s="163">
        <v>0</v>
      </c>
      <c r="M147" s="160"/>
      <c r="N147" s="163">
        <f>ROUND(L147*K147,2)</f>
        <v>0</v>
      </c>
      <c r="O147" s="160"/>
      <c r="P147" s="160"/>
      <c r="Q147" s="160"/>
      <c r="R147" s="164"/>
    </row>
    <row r="148" spans="2:18" ht="13.5">
      <c r="B148" s="258"/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60"/>
    </row>
  </sheetData>
  <sheetProtection/>
  <mergeCells count="248">
    <mergeCell ref="F144:I144"/>
    <mergeCell ref="F145:I145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4:I134"/>
    <mergeCell ref="F135:I135"/>
    <mergeCell ref="L135:M135"/>
    <mergeCell ref="N135:Q135"/>
    <mergeCell ref="F136:I136"/>
    <mergeCell ref="F137:I137"/>
    <mergeCell ref="F130:I130"/>
    <mergeCell ref="F131:I131"/>
    <mergeCell ref="F132:I132"/>
    <mergeCell ref="L132:M132"/>
    <mergeCell ref="N132:Q132"/>
    <mergeCell ref="F133:I133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F112:I112"/>
    <mergeCell ref="L112:M112"/>
    <mergeCell ref="N112:Q112"/>
    <mergeCell ref="F113:I113"/>
    <mergeCell ref="F114:I114"/>
    <mergeCell ref="F115:I115"/>
    <mergeCell ref="L115:M115"/>
    <mergeCell ref="N115:Q115"/>
    <mergeCell ref="F108:I108"/>
    <mergeCell ref="F109:I109"/>
    <mergeCell ref="F110:I110"/>
    <mergeCell ref="L110:M110"/>
    <mergeCell ref="N110:Q110"/>
    <mergeCell ref="F111:I111"/>
    <mergeCell ref="L111:M111"/>
    <mergeCell ref="N111:Q111"/>
    <mergeCell ref="F105:I105"/>
    <mergeCell ref="F106:I106"/>
    <mergeCell ref="L106:M106"/>
    <mergeCell ref="N106:Q106"/>
    <mergeCell ref="F107:I107"/>
    <mergeCell ref="L107:M107"/>
    <mergeCell ref="N107:Q107"/>
    <mergeCell ref="F101:I101"/>
    <mergeCell ref="N102:Q102"/>
    <mergeCell ref="F103:I103"/>
    <mergeCell ref="L103:M103"/>
    <mergeCell ref="N103:Q103"/>
    <mergeCell ref="F104:I104"/>
    <mergeCell ref="F97:I97"/>
    <mergeCell ref="N98:Q98"/>
    <mergeCell ref="F99:I99"/>
    <mergeCell ref="L99:M99"/>
    <mergeCell ref="N99:Q99"/>
    <mergeCell ref="F100:I100"/>
    <mergeCell ref="F93:I93"/>
    <mergeCell ref="N94:Q94"/>
    <mergeCell ref="F95:I95"/>
    <mergeCell ref="L95:M95"/>
    <mergeCell ref="N95:Q95"/>
    <mergeCell ref="F96:I96"/>
    <mergeCell ref="F89:I89"/>
    <mergeCell ref="F90:I90"/>
    <mergeCell ref="F91:I91"/>
    <mergeCell ref="L91:M91"/>
    <mergeCell ref="N91:Q91"/>
    <mergeCell ref="F92:I92"/>
    <mergeCell ref="F85:I85"/>
    <mergeCell ref="L85:M85"/>
    <mergeCell ref="N85:Q85"/>
    <mergeCell ref="F86:I86"/>
    <mergeCell ref="F87:I87"/>
    <mergeCell ref="F88:I88"/>
    <mergeCell ref="L88:M88"/>
    <mergeCell ref="N88:Q88"/>
    <mergeCell ref="F81:I81"/>
    <mergeCell ref="F82:I82"/>
    <mergeCell ref="L82:M82"/>
    <mergeCell ref="N82:Q82"/>
    <mergeCell ref="F83:I83"/>
    <mergeCell ref="F84:I84"/>
    <mergeCell ref="F77:I77"/>
    <mergeCell ref="F78:I78"/>
    <mergeCell ref="F79:I79"/>
    <mergeCell ref="L79:M79"/>
    <mergeCell ref="N79:Q79"/>
    <mergeCell ref="F80:I80"/>
    <mergeCell ref="F73:I73"/>
    <mergeCell ref="L73:M73"/>
    <mergeCell ref="N73:Q73"/>
    <mergeCell ref="F74:I74"/>
    <mergeCell ref="F75:I75"/>
    <mergeCell ref="F76:I76"/>
    <mergeCell ref="L76:M76"/>
    <mergeCell ref="N76:Q76"/>
    <mergeCell ref="F69:I69"/>
    <mergeCell ref="F70:I70"/>
    <mergeCell ref="L70:M70"/>
    <mergeCell ref="N70:Q70"/>
    <mergeCell ref="F71:I71"/>
    <mergeCell ref="F72:I72"/>
    <mergeCell ref="F65:I65"/>
    <mergeCell ref="F66:I66"/>
    <mergeCell ref="F67:I67"/>
    <mergeCell ref="L67:M67"/>
    <mergeCell ref="N67:Q67"/>
    <mergeCell ref="F68:I68"/>
    <mergeCell ref="F61:I61"/>
    <mergeCell ref="F62:I62"/>
    <mergeCell ref="F63:I63"/>
    <mergeCell ref="L63:M63"/>
    <mergeCell ref="N63:Q63"/>
    <mergeCell ref="F64:I64"/>
    <mergeCell ref="F57:I57"/>
    <mergeCell ref="F58:I58"/>
    <mergeCell ref="F59:I59"/>
    <mergeCell ref="L59:M59"/>
    <mergeCell ref="N59:Q59"/>
    <mergeCell ref="F60:I60"/>
    <mergeCell ref="F53:I53"/>
    <mergeCell ref="L53:M53"/>
    <mergeCell ref="N53:Q53"/>
    <mergeCell ref="F54:I54"/>
    <mergeCell ref="F55:I55"/>
    <mergeCell ref="F56:I56"/>
    <mergeCell ref="L56:M56"/>
    <mergeCell ref="N56:Q56"/>
    <mergeCell ref="F49:I49"/>
    <mergeCell ref="F50:I50"/>
    <mergeCell ref="L50:M50"/>
    <mergeCell ref="N50:Q50"/>
    <mergeCell ref="F51:I51"/>
    <mergeCell ref="F52:I52"/>
    <mergeCell ref="F45:I45"/>
    <mergeCell ref="F46:I46"/>
    <mergeCell ref="F47:I47"/>
    <mergeCell ref="L47:M47"/>
    <mergeCell ref="N47:Q47"/>
    <mergeCell ref="F48:I48"/>
    <mergeCell ref="F41:I41"/>
    <mergeCell ref="L41:M41"/>
    <mergeCell ref="N41:Q41"/>
    <mergeCell ref="F42:I42"/>
    <mergeCell ref="F43:I43"/>
    <mergeCell ref="F44:I44"/>
    <mergeCell ref="L44:M44"/>
    <mergeCell ref="N44:Q44"/>
    <mergeCell ref="F37:I37"/>
    <mergeCell ref="F38:I38"/>
    <mergeCell ref="L38:M38"/>
    <mergeCell ref="N38:Q38"/>
    <mergeCell ref="F39:I39"/>
    <mergeCell ref="F40:I40"/>
    <mergeCell ref="F33:I33"/>
    <mergeCell ref="F34:I34"/>
    <mergeCell ref="F35:I35"/>
    <mergeCell ref="L35:M35"/>
    <mergeCell ref="N35:Q35"/>
    <mergeCell ref="F36:I36"/>
    <mergeCell ref="F29:I29"/>
    <mergeCell ref="L29:M29"/>
    <mergeCell ref="N29:Q29"/>
    <mergeCell ref="F30:I30"/>
    <mergeCell ref="F31:I31"/>
    <mergeCell ref="F32:I32"/>
    <mergeCell ref="L32:M32"/>
    <mergeCell ref="N32:Q32"/>
    <mergeCell ref="F25:I25"/>
    <mergeCell ref="F26:I26"/>
    <mergeCell ref="L26:M26"/>
    <mergeCell ref="N26:Q26"/>
    <mergeCell ref="F27:I27"/>
    <mergeCell ref="F28:I28"/>
    <mergeCell ref="F21:I21"/>
    <mergeCell ref="F22:I22"/>
    <mergeCell ref="L22:M22"/>
    <mergeCell ref="N22:Q22"/>
    <mergeCell ref="F23:I23"/>
    <mergeCell ref="F24:I24"/>
    <mergeCell ref="N17:Q17"/>
    <mergeCell ref="F18:I18"/>
    <mergeCell ref="L18:M18"/>
    <mergeCell ref="N18:Q18"/>
    <mergeCell ref="F19:I19"/>
    <mergeCell ref="F20:I20"/>
    <mergeCell ref="F14:I14"/>
    <mergeCell ref="L14:M14"/>
    <mergeCell ref="N14:Q14"/>
    <mergeCell ref="N15:Q15"/>
    <mergeCell ref="N16:Q16"/>
    <mergeCell ref="C3:Q3"/>
    <mergeCell ref="F5:Q5"/>
    <mergeCell ref="F6:Q6"/>
    <mergeCell ref="F7:Q7"/>
  </mergeCells>
  <printOptions/>
  <pageMargins left="0.3937007874015748" right="0.3937007874015748" top="0.7874015748031497" bottom="0.7874015748031497" header="0.31496062992125984" footer="0.31496062992125984"/>
  <pageSetup fitToHeight="10" fitToWidth="1" horizontalDpi="600" verticalDpi="600" orientation="portrait" paperSize="9" scale="72" r:id="rId1"/>
  <headerFooter scaleWithDoc="0" alignWithMargins="0">
    <oddFooter>&amp;R&amp;A / strana &amp;P / celkem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zoomScalePageLayoutView="0" workbookViewId="0" topLeftCell="A1">
      <pane xSplit="17" ySplit="18" topLeftCell="R19" activePane="bottomRight" state="frozen"/>
      <selection pane="topLeft" activeCell="A1" sqref="A1"/>
      <selection pane="topRight" activeCell="R1" sqref="R1"/>
      <selection pane="bottomLeft" activeCell="A19" sqref="A19"/>
      <selection pane="bottomRight" activeCell="R19" sqref="R19"/>
    </sheetView>
  </sheetViews>
  <sheetFormatPr defaultColWidth="9.140625" defaultRowHeight="12.75"/>
  <cols>
    <col min="1" max="2" width="1.7109375" style="0" customWidth="1"/>
    <col min="3" max="4" width="5.7109375" style="0" customWidth="1"/>
    <col min="5" max="5" width="9.7109375" style="0" customWidth="1"/>
    <col min="18" max="19" width="1.7109375" style="0" customWidth="1"/>
  </cols>
  <sheetData>
    <row r="1" spans="1:19" ht="14.2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3.5">
      <c r="A2" s="197"/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  <c r="S2" s="197"/>
    </row>
    <row r="3" spans="1:19" ht="21">
      <c r="A3" s="197"/>
      <c r="B3" s="123"/>
      <c r="C3" s="124" t="s">
        <v>747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  <c r="S3" s="197"/>
    </row>
    <row r="4" spans="1:19" ht="13.5">
      <c r="A4" s="197"/>
      <c r="B4" s="123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6"/>
      <c r="S4" s="197"/>
    </row>
    <row r="5" spans="1:19" ht="15" customHeight="1">
      <c r="A5" s="197"/>
      <c r="B5" s="123"/>
      <c r="C5" s="128" t="s">
        <v>596</v>
      </c>
      <c r="D5" s="127"/>
      <c r="E5" s="127"/>
      <c r="F5" s="129" t="s">
        <v>782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6"/>
      <c r="S5" s="197"/>
    </row>
    <row r="6" spans="1:19" ht="15">
      <c r="A6" s="196"/>
      <c r="B6" s="130"/>
      <c r="C6" s="128" t="s">
        <v>597</v>
      </c>
      <c r="D6" s="131"/>
      <c r="E6" s="131"/>
      <c r="F6" s="129" t="s">
        <v>783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1"/>
      <c r="R6" s="133"/>
      <c r="S6" s="196"/>
    </row>
    <row r="7" spans="1:19" ht="18">
      <c r="A7" s="197"/>
      <c r="B7" s="123"/>
      <c r="C7" s="134" t="s">
        <v>598</v>
      </c>
      <c r="D7" s="127"/>
      <c r="E7" s="127"/>
      <c r="F7" s="135" t="s">
        <v>777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7"/>
      <c r="R7" s="126"/>
      <c r="S7" s="197"/>
    </row>
    <row r="8" spans="1:19" ht="13.5">
      <c r="A8" s="197"/>
      <c r="B8" s="123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6"/>
      <c r="S8" s="197"/>
    </row>
    <row r="9" spans="1:19" ht="15">
      <c r="A9" s="197"/>
      <c r="B9" s="123"/>
      <c r="C9" s="128" t="s">
        <v>599</v>
      </c>
      <c r="D9" s="127"/>
      <c r="E9" s="127"/>
      <c r="F9" s="136" t="s">
        <v>744</v>
      </c>
      <c r="G9" s="127"/>
      <c r="H9" s="127"/>
      <c r="I9" s="127"/>
      <c r="J9" s="127"/>
      <c r="K9" s="128" t="s">
        <v>600</v>
      </c>
      <c r="L9" s="127"/>
      <c r="M9" s="137"/>
      <c r="N9" s="125"/>
      <c r="O9" s="125"/>
      <c r="P9" s="125"/>
      <c r="Q9" s="127"/>
      <c r="R9" s="126"/>
      <c r="S9" s="197"/>
    </row>
    <row r="10" spans="1:19" ht="13.5">
      <c r="A10" s="197"/>
      <c r="B10" s="123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6"/>
      <c r="S10" s="197"/>
    </row>
    <row r="11" spans="1:19" ht="15">
      <c r="A11" s="197"/>
      <c r="B11" s="123"/>
      <c r="C11" s="128" t="s">
        <v>601</v>
      </c>
      <c r="D11" s="127"/>
      <c r="E11" s="127"/>
      <c r="F11" s="136" t="s">
        <v>745</v>
      </c>
      <c r="G11" s="127"/>
      <c r="H11" s="127"/>
      <c r="I11" s="127"/>
      <c r="J11" s="127"/>
      <c r="K11" s="128" t="s">
        <v>602</v>
      </c>
      <c r="L11" s="127"/>
      <c r="M11" s="138" t="s">
        <v>746</v>
      </c>
      <c r="N11" s="125"/>
      <c r="O11" s="125"/>
      <c r="P11" s="125"/>
      <c r="Q11" s="125"/>
      <c r="R11" s="126"/>
      <c r="S11" s="197"/>
    </row>
    <row r="12" spans="1:19" ht="15">
      <c r="A12" s="197"/>
      <c r="B12" s="123"/>
      <c r="C12" s="128" t="s">
        <v>603</v>
      </c>
      <c r="D12" s="127"/>
      <c r="E12" s="127"/>
      <c r="F12" s="136"/>
      <c r="G12" s="127"/>
      <c r="H12" s="127"/>
      <c r="I12" s="127"/>
      <c r="J12" s="127"/>
      <c r="K12" s="128" t="s">
        <v>604</v>
      </c>
      <c r="L12" s="127"/>
      <c r="M12" s="138" t="s">
        <v>746</v>
      </c>
      <c r="N12" s="125"/>
      <c r="O12" s="125"/>
      <c r="P12" s="125"/>
      <c r="Q12" s="125"/>
      <c r="R12" s="126"/>
      <c r="S12" s="197"/>
    </row>
    <row r="13" spans="1:19" ht="13.5">
      <c r="A13" s="197"/>
      <c r="B13" s="123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6"/>
      <c r="S13" s="197"/>
    </row>
    <row r="14" spans="1:19" ht="15">
      <c r="A14" s="198"/>
      <c r="B14" s="139"/>
      <c r="C14" s="140" t="s">
        <v>605</v>
      </c>
      <c r="D14" s="141" t="s">
        <v>606</v>
      </c>
      <c r="E14" s="141" t="s">
        <v>6</v>
      </c>
      <c r="F14" s="142" t="s">
        <v>607</v>
      </c>
      <c r="G14" s="143"/>
      <c r="H14" s="143"/>
      <c r="I14" s="143"/>
      <c r="J14" s="141" t="s">
        <v>608</v>
      </c>
      <c r="K14" s="141" t="s">
        <v>609</v>
      </c>
      <c r="L14" s="144" t="s">
        <v>610</v>
      </c>
      <c r="M14" s="143"/>
      <c r="N14" s="142" t="s">
        <v>611</v>
      </c>
      <c r="O14" s="143"/>
      <c r="P14" s="143"/>
      <c r="Q14" s="145"/>
      <c r="R14" s="146"/>
      <c r="S14" s="198"/>
    </row>
    <row r="15" spans="1:19" ht="18">
      <c r="A15" s="197"/>
      <c r="B15" s="123"/>
      <c r="C15" s="147" t="s">
        <v>778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48">
        <f>N16</f>
        <v>0</v>
      </c>
      <c r="O15" s="149"/>
      <c r="P15" s="149"/>
      <c r="Q15" s="149"/>
      <c r="R15" s="126"/>
      <c r="S15" s="197"/>
    </row>
    <row r="16" spans="1:19" ht="18">
      <c r="A16" s="199"/>
      <c r="B16" s="150"/>
      <c r="C16" s="151"/>
      <c r="D16" s="152" t="s">
        <v>612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3">
        <f>SUM(N17,N90,N94,N98,N130)</f>
        <v>0</v>
      </c>
      <c r="O16" s="154"/>
      <c r="P16" s="154"/>
      <c r="Q16" s="154"/>
      <c r="R16" s="155"/>
      <c r="S16" s="199"/>
    </row>
    <row r="17" spans="1:19" ht="15">
      <c r="A17" s="199"/>
      <c r="B17" s="150"/>
      <c r="C17" s="316"/>
      <c r="D17" s="317" t="s">
        <v>613</v>
      </c>
      <c r="E17" s="317"/>
      <c r="F17" s="317"/>
      <c r="G17" s="317"/>
      <c r="H17" s="317"/>
      <c r="I17" s="317"/>
      <c r="J17" s="317"/>
      <c r="K17" s="317"/>
      <c r="L17" s="317"/>
      <c r="M17" s="317"/>
      <c r="N17" s="318">
        <f>SUM(N18:Q87)</f>
        <v>0</v>
      </c>
      <c r="O17" s="319"/>
      <c r="P17" s="319"/>
      <c r="Q17" s="319"/>
      <c r="R17" s="155"/>
      <c r="S17" s="199"/>
    </row>
    <row r="18" spans="1:19" ht="13.5">
      <c r="A18" s="197"/>
      <c r="B18" s="156"/>
      <c r="C18" s="157" t="s">
        <v>17</v>
      </c>
      <c r="D18" s="157" t="s">
        <v>614</v>
      </c>
      <c r="E18" s="158" t="s">
        <v>360</v>
      </c>
      <c r="F18" s="159" t="s">
        <v>615</v>
      </c>
      <c r="G18" s="160"/>
      <c r="H18" s="160"/>
      <c r="I18" s="160"/>
      <c r="J18" s="161" t="s">
        <v>616</v>
      </c>
      <c r="K18" s="162">
        <v>56</v>
      </c>
      <c r="L18" s="163">
        <v>0</v>
      </c>
      <c r="M18" s="160"/>
      <c r="N18" s="163">
        <f>ROUND(L18*K18,2)</f>
        <v>0</v>
      </c>
      <c r="O18" s="160"/>
      <c r="P18" s="160"/>
      <c r="Q18" s="160"/>
      <c r="R18" s="164"/>
      <c r="S18" s="197"/>
    </row>
    <row r="19" spans="1:19" ht="13.5">
      <c r="A19" s="200"/>
      <c r="B19" s="165"/>
      <c r="C19" s="166"/>
      <c r="D19" s="166"/>
      <c r="E19" s="167" t="s">
        <v>28</v>
      </c>
      <c r="F19" s="168" t="s">
        <v>617</v>
      </c>
      <c r="G19" s="169"/>
      <c r="H19" s="169"/>
      <c r="I19" s="169"/>
      <c r="J19" s="166"/>
      <c r="K19" s="167" t="s">
        <v>28</v>
      </c>
      <c r="L19" s="166"/>
      <c r="M19" s="166"/>
      <c r="N19" s="166"/>
      <c r="O19" s="166"/>
      <c r="P19" s="166"/>
      <c r="Q19" s="166"/>
      <c r="R19" s="170"/>
      <c r="S19" s="200"/>
    </row>
    <row r="20" spans="1:19" ht="13.5">
      <c r="A20" s="201"/>
      <c r="B20" s="171"/>
      <c r="C20" s="172"/>
      <c r="D20" s="172"/>
      <c r="E20" s="173" t="s">
        <v>28</v>
      </c>
      <c r="F20" s="174" t="s">
        <v>748</v>
      </c>
      <c r="G20" s="175"/>
      <c r="H20" s="175"/>
      <c r="I20" s="175"/>
      <c r="J20" s="172"/>
      <c r="K20" s="176">
        <v>56</v>
      </c>
      <c r="L20" s="172"/>
      <c r="M20" s="172"/>
      <c r="N20" s="172"/>
      <c r="O20" s="172"/>
      <c r="P20" s="172"/>
      <c r="Q20" s="172"/>
      <c r="R20" s="177"/>
      <c r="S20" s="201"/>
    </row>
    <row r="21" spans="1:19" ht="13.5">
      <c r="A21" s="202"/>
      <c r="B21" s="178"/>
      <c r="C21" s="179"/>
      <c r="D21" s="179"/>
      <c r="E21" s="180" t="s">
        <v>28</v>
      </c>
      <c r="F21" s="181" t="s">
        <v>618</v>
      </c>
      <c r="G21" s="182"/>
      <c r="H21" s="182"/>
      <c r="I21" s="182"/>
      <c r="J21" s="179"/>
      <c r="K21" s="183">
        <v>56</v>
      </c>
      <c r="L21" s="179"/>
      <c r="M21" s="179"/>
      <c r="N21" s="179"/>
      <c r="O21" s="179"/>
      <c r="P21" s="179"/>
      <c r="Q21" s="179"/>
      <c r="R21" s="184"/>
      <c r="S21" s="202"/>
    </row>
    <row r="22" spans="1:19" ht="13.5">
      <c r="A22" s="197"/>
      <c r="B22" s="156"/>
      <c r="C22" s="157" t="s">
        <v>18</v>
      </c>
      <c r="D22" s="157" t="s">
        <v>614</v>
      </c>
      <c r="E22" s="158" t="s">
        <v>358</v>
      </c>
      <c r="F22" s="159" t="s">
        <v>620</v>
      </c>
      <c r="G22" s="160"/>
      <c r="H22" s="160"/>
      <c r="I22" s="160"/>
      <c r="J22" s="161" t="s">
        <v>621</v>
      </c>
      <c r="K22" s="162">
        <v>7</v>
      </c>
      <c r="L22" s="163">
        <v>0</v>
      </c>
      <c r="M22" s="160"/>
      <c r="N22" s="163">
        <f>ROUND(L22*K22,2)</f>
        <v>0</v>
      </c>
      <c r="O22" s="160"/>
      <c r="P22" s="160"/>
      <c r="Q22" s="160"/>
      <c r="R22" s="164"/>
      <c r="S22" s="197"/>
    </row>
    <row r="23" spans="1:19" ht="13.5">
      <c r="A23" s="201"/>
      <c r="B23" s="171"/>
      <c r="C23" s="172"/>
      <c r="D23" s="172"/>
      <c r="E23" s="173" t="s">
        <v>28</v>
      </c>
      <c r="F23" s="185" t="s">
        <v>749</v>
      </c>
      <c r="G23" s="175"/>
      <c r="H23" s="175"/>
      <c r="I23" s="175"/>
      <c r="J23" s="172"/>
      <c r="K23" s="176">
        <v>7</v>
      </c>
      <c r="L23" s="172"/>
      <c r="M23" s="172"/>
      <c r="N23" s="172"/>
      <c r="O23" s="172"/>
      <c r="P23" s="172"/>
      <c r="Q23" s="172"/>
      <c r="R23" s="177"/>
      <c r="S23" s="201"/>
    </row>
    <row r="24" spans="1:19" ht="13.5">
      <c r="A24" s="202"/>
      <c r="B24" s="178"/>
      <c r="C24" s="179"/>
      <c r="D24" s="179"/>
      <c r="E24" s="180" t="s">
        <v>28</v>
      </c>
      <c r="F24" s="181" t="s">
        <v>618</v>
      </c>
      <c r="G24" s="182"/>
      <c r="H24" s="182"/>
      <c r="I24" s="182"/>
      <c r="J24" s="179"/>
      <c r="K24" s="183">
        <v>7</v>
      </c>
      <c r="L24" s="179"/>
      <c r="M24" s="179"/>
      <c r="N24" s="179"/>
      <c r="O24" s="179"/>
      <c r="P24" s="179"/>
      <c r="Q24" s="179"/>
      <c r="R24" s="184"/>
      <c r="S24" s="202"/>
    </row>
    <row r="25" spans="1:19" ht="13.5">
      <c r="A25" s="197"/>
      <c r="B25" s="156"/>
      <c r="C25" s="157" t="s">
        <v>19</v>
      </c>
      <c r="D25" s="157" t="s">
        <v>614</v>
      </c>
      <c r="E25" s="158" t="s">
        <v>355</v>
      </c>
      <c r="F25" s="159" t="s">
        <v>622</v>
      </c>
      <c r="G25" s="160"/>
      <c r="H25" s="160"/>
      <c r="I25" s="160"/>
      <c r="J25" s="161" t="s">
        <v>623</v>
      </c>
      <c r="K25" s="162">
        <v>4</v>
      </c>
      <c r="L25" s="163">
        <v>0</v>
      </c>
      <c r="M25" s="160"/>
      <c r="N25" s="163">
        <f>ROUND(L25*K25,2)</f>
        <v>0</v>
      </c>
      <c r="O25" s="160"/>
      <c r="P25" s="160"/>
      <c r="Q25" s="160"/>
      <c r="R25" s="164"/>
      <c r="S25" s="197"/>
    </row>
    <row r="26" spans="1:19" ht="13.5">
      <c r="A26" s="201"/>
      <c r="B26" s="171"/>
      <c r="C26" s="172"/>
      <c r="D26" s="172"/>
      <c r="E26" s="173" t="s">
        <v>28</v>
      </c>
      <c r="F26" s="174" t="s">
        <v>750</v>
      </c>
      <c r="G26" s="175"/>
      <c r="H26" s="175"/>
      <c r="I26" s="175"/>
      <c r="J26" s="172"/>
      <c r="K26" s="176">
        <v>4</v>
      </c>
      <c r="L26" s="172"/>
      <c r="M26" s="172"/>
      <c r="N26" s="172"/>
      <c r="O26" s="172"/>
      <c r="P26" s="172"/>
      <c r="Q26" s="172"/>
      <c r="R26" s="177"/>
      <c r="S26" s="201"/>
    </row>
    <row r="27" spans="1:19" ht="13.5">
      <c r="A27" s="202"/>
      <c r="B27" s="178"/>
      <c r="C27" s="179"/>
      <c r="D27" s="179"/>
      <c r="E27" s="180" t="s">
        <v>28</v>
      </c>
      <c r="F27" s="181" t="s">
        <v>618</v>
      </c>
      <c r="G27" s="182"/>
      <c r="H27" s="182"/>
      <c r="I27" s="182"/>
      <c r="J27" s="179"/>
      <c r="K27" s="183">
        <v>4</v>
      </c>
      <c r="L27" s="179"/>
      <c r="M27" s="179"/>
      <c r="N27" s="179"/>
      <c r="O27" s="179"/>
      <c r="P27" s="179"/>
      <c r="Q27" s="179"/>
      <c r="R27" s="184"/>
      <c r="S27" s="202"/>
    </row>
    <row r="28" spans="1:19" ht="13.5">
      <c r="A28" s="197"/>
      <c r="B28" s="156"/>
      <c r="C28" s="157" t="s">
        <v>20</v>
      </c>
      <c r="D28" s="157" t="s">
        <v>614</v>
      </c>
      <c r="E28" s="158" t="s">
        <v>353</v>
      </c>
      <c r="F28" s="159" t="s">
        <v>624</v>
      </c>
      <c r="G28" s="160"/>
      <c r="H28" s="160"/>
      <c r="I28" s="160"/>
      <c r="J28" s="161" t="s">
        <v>625</v>
      </c>
      <c r="K28" s="162">
        <v>5</v>
      </c>
      <c r="L28" s="163">
        <v>0</v>
      </c>
      <c r="M28" s="160"/>
      <c r="N28" s="163">
        <f>ROUND(L28*K28,2)</f>
        <v>0</v>
      </c>
      <c r="O28" s="160"/>
      <c r="P28" s="160"/>
      <c r="Q28" s="160"/>
      <c r="R28" s="164"/>
      <c r="S28" s="197"/>
    </row>
    <row r="29" spans="1:19" ht="13.5">
      <c r="A29" s="201"/>
      <c r="B29" s="171"/>
      <c r="C29" s="172"/>
      <c r="D29" s="172"/>
      <c r="E29" s="173" t="s">
        <v>28</v>
      </c>
      <c r="F29" s="185">
        <v>5</v>
      </c>
      <c r="G29" s="175"/>
      <c r="H29" s="175"/>
      <c r="I29" s="175"/>
      <c r="J29" s="172"/>
      <c r="K29" s="176">
        <v>5</v>
      </c>
      <c r="L29" s="172"/>
      <c r="M29" s="172"/>
      <c r="N29" s="172"/>
      <c r="O29" s="172"/>
      <c r="P29" s="172"/>
      <c r="Q29" s="172"/>
      <c r="R29" s="177"/>
      <c r="S29" s="201"/>
    </row>
    <row r="30" spans="1:19" ht="13.5">
      <c r="A30" s="202"/>
      <c r="B30" s="178"/>
      <c r="C30" s="179"/>
      <c r="D30" s="179"/>
      <c r="E30" s="180" t="s">
        <v>28</v>
      </c>
      <c r="F30" s="181" t="s">
        <v>618</v>
      </c>
      <c r="G30" s="182"/>
      <c r="H30" s="182"/>
      <c r="I30" s="182"/>
      <c r="J30" s="179"/>
      <c r="K30" s="183">
        <v>5</v>
      </c>
      <c r="L30" s="179"/>
      <c r="M30" s="179"/>
      <c r="N30" s="179"/>
      <c r="O30" s="179"/>
      <c r="P30" s="179"/>
      <c r="Q30" s="179"/>
      <c r="R30" s="184"/>
      <c r="S30" s="202"/>
    </row>
    <row r="31" spans="1:19" ht="13.5">
      <c r="A31" s="197"/>
      <c r="B31" s="156"/>
      <c r="C31" s="157" t="s">
        <v>21</v>
      </c>
      <c r="D31" s="157" t="s">
        <v>614</v>
      </c>
      <c r="E31" s="158" t="s">
        <v>471</v>
      </c>
      <c r="F31" s="159" t="s">
        <v>627</v>
      </c>
      <c r="G31" s="160"/>
      <c r="H31" s="160"/>
      <c r="I31" s="160"/>
      <c r="J31" s="161" t="s">
        <v>625</v>
      </c>
      <c r="K31" s="162">
        <v>4.68</v>
      </c>
      <c r="L31" s="163">
        <v>0</v>
      </c>
      <c r="M31" s="160"/>
      <c r="N31" s="163">
        <f>ROUND(L31*K31,2)</f>
        <v>0</v>
      </c>
      <c r="O31" s="160"/>
      <c r="P31" s="160"/>
      <c r="Q31" s="160"/>
      <c r="R31" s="164"/>
      <c r="S31" s="197"/>
    </row>
    <row r="32" spans="1:19" ht="13.5">
      <c r="A32" s="201"/>
      <c r="B32" s="171"/>
      <c r="C32" s="172"/>
      <c r="D32" s="172"/>
      <c r="E32" s="173" t="s">
        <v>28</v>
      </c>
      <c r="F32" s="185" t="s">
        <v>751</v>
      </c>
      <c r="G32" s="175"/>
      <c r="H32" s="175"/>
      <c r="I32" s="175"/>
      <c r="J32" s="172"/>
      <c r="K32" s="176">
        <v>4.68</v>
      </c>
      <c r="L32" s="172"/>
      <c r="M32" s="172"/>
      <c r="N32" s="172"/>
      <c r="O32" s="172"/>
      <c r="P32" s="172"/>
      <c r="Q32" s="172"/>
      <c r="R32" s="177"/>
      <c r="S32" s="201"/>
    </row>
    <row r="33" spans="1:19" ht="13.5">
      <c r="A33" s="202"/>
      <c r="B33" s="178"/>
      <c r="C33" s="179"/>
      <c r="D33" s="179"/>
      <c r="E33" s="180" t="s">
        <v>28</v>
      </c>
      <c r="F33" s="181" t="s">
        <v>618</v>
      </c>
      <c r="G33" s="182"/>
      <c r="H33" s="182"/>
      <c r="I33" s="182"/>
      <c r="J33" s="179"/>
      <c r="K33" s="183">
        <v>4.68</v>
      </c>
      <c r="L33" s="179"/>
      <c r="M33" s="179"/>
      <c r="N33" s="179"/>
      <c r="O33" s="179"/>
      <c r="P33" s="179"/>
      <c r="Q33" s="179"/>
      <c r="R33" s="184"/>
      <c r="S33" s="202"/>
    </row>
    <row r="34" spans="1:19" ht="13.5">
      <c r="A34" s="197"/>
      <c r="B34" s="156"/>
      <c r="C34" s="157" t="s">
        <v>22</v>
      </c>
      <c r="D34" s="157" t="s">
        <v>614</v>
      </c>
      <c r="E34" s="158" t="s">
        <v>349</v>
      </c>
      <c r="F34" s="159" t="s">
        <v>629</v>
      </c>
      <c r="G34" s="160"/>
      <c r="H34" s="160"/>
      <c r="I34" s="160"/>
      <c r="J34" s="161" t="s">
        <v>625</v>
      </c>
      <c r="K34" s="162">
        <v>1.04</v>
      </c>
      <c r="L34" s="163">
        <v>0</v>
      </c>
      <c r="M34" s="160"/>
      <c r="N34" s="163">
        <f>ROUND(L34*K34,2)</f>
        <v>0</v>
      </c>
      <c r="O34" s="160"/>
      <c r="P34" s="160"/>
      <c r="Q34" s="160"/>
      <c r="R34" s="164"/>
      <c r="S34" s="197"/>
    </row>
    <row r="35" spans="1:19" ht="13.5">
      <c r="A35" s="201"/>
      <c r="B35" s="171"/>
      <c r="C35" s="172"/>
      <c r="D35" s="172"/>
      <c r="E35" s="173" t="s">
        <v>28</v>
      </c>
      <c r="F35" s="185" t="s">
        <v>752</v>
      </c>
      <c r="G35" s="175"/>
      <c r="H35" s="175"/>
      <c r="I35" s="175"/>
      <c r="J35" s="172"/>
      <c r="K35" s="176">
        <v>1.04</v>
      </c>
      <c r="L35" s="172"/>
      <c r="M35" s="172"/>
      <c r="N35" s="172"/>
      <c r="O35" s="172"/>
      <c r="P35" s="172"/>
      <c r="Q35" s="172"/>
      <c r="R35" s="177"/>
      <c r="S35" s="201"/>
    </row>
    <row r="36" spans="1:19" ht="13.5">
      <c r="A36" s="202"/>
      <c r="B36" s="178"/>
      <c r="C36" s="179"/>
      <c r="D36" s="179"/>
      <c r="E36" s="180" t="s">
        <v>28</v>
      </c>
      <c r="F36" s="181" t="s">
        <v>618</v>
      </c>
      <c r="G36" s="182"/>
      <c r="H36" s="182"/>
      <c r="I36" s="182"/>
      <c r="J36" s="179"/>
      <c r="K36" s="183">
        <v>1.04</v>
      </c>
      <c r="L36" s="179"/>
      <c r="M36" s="179"/>
      <c r="N36" s="179"/>
      <c r="O36" s="179"/>
      <c r="P36" s="179"/>
      <c r="Q36" s="179"/>
      <c r="R36" s="184"/>
      <c r="S36" s="202"/>
    </row>
    <row r="37" spans="1:19" ht="13.5">
      <c r="A37" s="197"/>
      <c r="B37" s="156"/>
      <c r="C37" s="157" t="s">
        <v>23</v>
      </c>
      <c r="D37" s="157" t="s">
        <v>614</v>
      </c>
      <c r="E37" s="158" t="s">
        <v>469</v>
      </c>
      <c r="F37" s="159" t="s">
        <v>631</v>
      </c>
      <c r="G37" s="160"/>
      <c r="H37" s="160"/>
      <c r="I37" s="160"/>
      <c r="J37" s="161" t="s">
        <v>625</v>
      </c>
      <c r="K37" s="162">
        <v>4.68</v>
      </c>
      <c r="L37" s="163">
        <v>0</v>
      </c>
      <c r="M37" s="160"/>
      <c r="N37" s="163">
        <f>ROUND(L37*K37,2)</f>
        <v>0</v>
      </c>
      <c r="O37" s="160"/>
      <c r="P37" s="160"/>
      <c r="Q37" s="160"/>
      <c r="R37" s="164"/>
      <c r="S37" s="197"/>
    </row>
    <row r="38" spans="1:19" ht="13.5">
      <c r="A38" s="201"/>
      <c r="B38" s="171"/>
      <c r="C38" s="172"/>
      <c r="D38" s="172"/>
      <c r="E38" s="173" t="s">
        <v>28</v>
      </c>
      <c r="F38" s="185" t="s">
        <v>751</v>
      </c>
      <c r="G38" s="175"/>
      <c r="H38" s="175"/>
      <c r="I38" s="175"/>
      <c r="J38" s="172"/>
      <c r="K38" s="176">
        <v>4.68</v>
      </c>
      <c r="L38" s="172"/>
      <c r="M38" s="172"/>
      <c r="N38" s="172"/>
      <c r="O38" s="172"/>
      <c r="P38" s="172"/>
      <c r="Q38" s="172"/>
      <c r="R38" s="177"/>
      <c r="S38" s="201"/>
    </row>
    <row r="39" spans="1:19" ht="13.5">
      <c r="A39" s="202"/>
      <c r="B39" s="178"/>
      <c r="C39" s="179"/>
      <c r="D39" s="179"/>
      <c r="E39" s="180" t="s">
        <v>28</v>
      </c>
      <c r="F39" s="181" t="s">
        <v>618</v>
      </c>
      <c r="G39" s="182"/>
      <c r="H39" s="182"/>
      <c r="I39" s="182"/>
      <c r="J39" s="179"/>
      <c r="K39" s="183">
        <v>4.68</v>
      </c>
      <c r="L39" s="179"/>
      <c r="M39" s="179"/>
      <c r="N39" s="179"/>
      <c r="O39" s="179"/>
      <c r="P39" s="179"/>
      <c r="Q39" s="179"/>
      <c r="R39" s="184"/>
      <c r="S39" s="202"/>
    </row>
    <row r="40" spans="1:19" ht="13.5">
      <c r="A40" s="197"/>
      <c r="B40" s="156"/>
      <c r="C40" s="157" t="s">
        <v>24</v>
      </c>
      <c r="D40" s="157" t="s">
        <v>614</v>
      </c>
      <c r="E40" s="158" t="s">
        <v>345</v>
      </c>
      <c r="F40" s="159" t="s">
        <v>632</v>
      </c>
      <c r="G40" s="160"/>
      <c r="H40" s="160"/>
      <c r="I40" s="160"/>
      <c r="J40" s="161" t="s">
        <v>625</v>
      </c>
      <c r="K40" s="162">
        <v>1.04</v>
      </c>
      <c r="L40" s="163">
        <v>0</v>
      </c>
      <c r="M40" s="160"/>
      <c r="N40" s="163">
        <f>ROUND(L40*K40,2)</f>
        <v>0</v>
      </c>
      <c r="O40" s="160"/>
      <c r="P40" s="160"/>
      <c r="Q40" s="160"/>
      <c r="R40" s="164"/>
      <c r="S40" s="197"/>
    </row>
    <row r="41" spans="1:19" ht="13.5">
      <c r="A41" s="201"/>
      <c r="B41" s="171"/>
      <c r="C41" s="172"/>
      <c r="D41" s="172"/>
      <c r="E41" s="173" t="s">
        <v>28</v>
      </c>
      <c r="F41" s="185" t="s">
        <v>752</v>
      </c>
      <c r="G41" s="175"/>
      <c r="H41" s="175"/>
      <c r="I41" s="175"/>
      <c r="J41" s="172"/>
      <c r="K41" s="176">
        <v>1.04</v>
      </c>
      <c r="L41" s="172"/>
      <c r="M41" s="172"/>
      <c r="N41" s="172"/>
      <c r="O41" s="172"/>
      <c r="P41" s="172"/>
      <c r="Q41" s="172"/>
      <c r="R41" s="177"/>
      <c r="S41" s="201"/>
    </row>
    <row r="42" spans="1:19" ht="13.5">
      <c r="A42" s="202"/>
      <c r="B42" s="178"/>
      <c r="C42" s="179"/>
      <c r="D42" s="179"/>
      <c r="E42" s="180" t="s">
        <v>28</v>
      </c>
      <c r="F42" s="181" t="s">
        <v>618</v>
      </c>
      <c r="G42" s="182"/>
      <c r="H42" s="182"/>
      <c r="I42" s="182"/>
      <c r="J42" s="179"/>
      <c r="K42" s="183">
        <v>1.04</v>
      </c>
      <c r="L42" s="179"/>
      <c r="M42" s="179"/>
      <c r="N42" s="179"/>
      <c r="O42" s="179"/>
      <c r="P42" s="179"/>
      <c r="Q42" s="179"/>
      <c r="R42" s="184"/>
      <c r="S42" s="202"/>
    </row>
    <row r="43" spans="1:19" ht="13.5">
      <c r="A43" s="197"/>
      <c r="B43" s="156"/>
      <c r="C43" s="157" t="s">
        <v>128</v>
      </c>
      <c r="D43" s="157" t="s">
        <v>614</v>
      </c>
      <c r="E43" s="158" t="s">
        <v>343</v>
      </c>
      <c r="F43" s="159" t="s">
        <v>634</v>
      </c>
      <c r="G43" s="160"/>
      <c r="H43" s="160"/>
      <c r="I43" s="160"/>
      <c r="J43" s="161" t="s">
        <v>625</v>
      </c>
      <c r="K43" s="162">
        <v>2.34</v>
      </c>
      <c r="L43" s="163">
        <v>0</v>
      </c>
      <c r="M43" s="160"/>
      <c r="N43" s="163">
        <f>ROUND(L43*K43,2)</f>
        <v>0</v>
      </c>
      <c r="O43" s="160"/>
      <c r="P43" s="160"/>
      <c r="Q43" s="160"/>
      <c r="R43" s="164"/>
      <c r="S43" s="197"/>
    </row>
    <row r="44" spans="1:19" ht="13.5">
      <c r="A44" s="201"/>
      <c r="B44" s="171"/>
      <c r="C44" s="172"/>
      <c r="D44" s="172"/>
      <c r="E44" s="173" t="s">
        <v>28</v>
      </c>
      <c r="F44" s="185" t="s">
        <v>753</v>
      </c>
      <c r="G44" s="175"/>
      <c r="H44" s="175"/>
      <c r="I44" s="175"/>
      <c r="J44" s="172"/>
      <c r="K44" s="176">
        <v>2.34</v>
      </c>
      <c r="L44" s="172"/>
      <c r="M44" s="172"/>
      <c r="N44" s="172"/>
      <c r="O44" s="172"/>
      <c r="P44" s="172"/>
      <c r="Q44" s="172"/>
      <c r="R44" s="177"/>
      <c r="S44" s="201"/>
    </row>
    <row r="45" spans="1:19" ht="13.5">
      <c r="A45" s="202"/>
      <c r="B45" s="178"/>
      <c r="C45" s="179"/>
      <c r="D45" s="179"/>
      <c r="E45" s="180" t="s">
        <v>28</v>
      </c>
      <c r="F45" s="181" t="s">
        <v>618</v>
      </c>
      <c r="G45" s="182"/>
      <c r="H45" s="182"/>
      <c r="I45" s="182"/>
      <c r="J45" s="179"/>
      <c r="K45" s="183">
        <v>2.34</v>
      </c>
      <c r="L45" s="179"/>
      <c r="M45" s="179"/>
      <c r="N45" s="179"/>
      <c r="O45" s="179"/>
      <c r="P45" s="179"/>
      <c r="Q45" s="179"/>
      <c r="R45" s="184"/>
      <c r="S45" s="202"/>
    </row>
    <row r="46" spans="1:19" ht="13.5">
      <c r="A46" s="197"/>
      <c r="B46" s="156"/>
      <c r="C46" s="157" t="s">
        <v>633</v>
      </c>
      <c r="D46" s="157" t="s">
        <v>614</v>
      </c>
      <c r="E46" s="158" t="s">
        <v>341</v>
      </c>
      <c r="F46" s="159" t="s">
        <v>637</v>
      </c>
      <c r="G46" s="160"/>
      <c r="H46" s="160"/>
      <c r="I46" s="160"/>
      <c r="J46" s="161" t="s">
        <v>638</v>
      </c>
      <c r="K46" s="162">
        <v>19.5</v>
      </c>
      <c r="L46" s="163">
        <v>0</v>
      </c>
      <c r="M46" s="160"/>
      <c r="N46" s="163">
        <f>ROUND(L46*K46,2)</f>
        <v>0</v>
      </c>
      <c r="O46" s="160"/>
      <c r="P46" s="160"/>
      <c r="Q46" s="160"/>
      <c r="R46" s="164"/>
      <c r="S46" s="197"/>
    </row>
    <row r="47" spans="1:19" ht="13.5">
      <c r="A47" s="201"/>
      <c r="B47" s="171"/>
      <c r="C47" s="172"/>
      <c r="D47" s="172"/>
      <c r="E47" s="173" t="s">
        <v>28</v>
      </c>
      <c r="F47" s="185" t="s">
        <v>754</v>
      </c>
      <c r="G47" s="175"/>
      <c r="H47" s="175"/>
      <c r="I47" s="175"/>
      <c r="J47" s="172"/>
      <c r="K47" s="176">
        <v>19.5</v>
      </c>
      <c r="L47" s="172"/>
      <c r="M47" s="172"/>
      <c r="N47" s="172"/>
      <c r="O47" s="172"/>
      <c r="P47" s="172"/>
      <c r="Q47" s="172"/>
      <c r="R47" s="177"/>
      <c r="S47" s="201"/>
    </row>
    <row r="48" spans="1:19" ht="13.5">
      <c r="A48" s="202"/>
      <c r="B48" s="178"/>
      <c r="C48" s="179"/>
      <c r="D48" s="179"/>
      <c r="E48" s="180" t="s">
        <v>28</v>
      </c>
      <c r="F48" s="181" t="s">
        <v>618</v>
      </c>
      <c r="G48" s="182"/>
      <c r="H48" s="182"/>
      <c r="I48" s="182"/>
      <c r="J48" s="179"/>
      <c r="K48" s="183">
        <v>19.5</v>
      </c>
      <c r="L48" s="179"/>
      <c r="M48" s="179"/>
      <c r="N48" s="179"/>
      <c r="O48" s="179"/>
      <c r="P48" s="179"/>
      <c r="Q48" s="179"/>
      <c r="R48" s="184"/>
      <c r="S48" s="202"/>
    </row>
    <row r="49" spans="1:19" ht="13.5">
      <c r="A49" s="197"/>
      <c r="B49" s="156"/>
      <c r="C49" s="157" t="s">
        <v>636</v>
      </c>
      <c r="D49" s="157" t="s">
        <v>614</v>
      </c>
      <c r="E49" s="158" t="s">
        <v>339</v>
      </c>
      <c r="F49" s="159" t="s">
        <v>641</v>
      </c>
      <c r="G49" s="160"/>
      <c r="H49" s="160"/>
      <c r="I49" s="160"/>
      <c r="J49" s="161" t="s">
        <v>638</v>
      </c>
      <c r="K49" s="162">
        <v>19.5</v>
      </c>
      <c r="L49" s="163">
        <v>0</v>
      </c>
      <c r="M49" s="160"/>
      <c r="N49" s="163">
        <f>ROUND(L49*K49,2)</f>
        <v>0</v>
      </c>
      <c r="O49" s="160"/>
      <c r="P49" s="160"/>
      <c r="Q49" s="160"/>
      <c r="R49" s="164"/>
      <c r="S49" s="197"/>
    </row>
    <row r="50" spans="1:19" ht="13.5">
      <c r="A50" s="201"/>
      <c r="B50" s="171"/>
      <c r="C50" s="172"/>
      <c r="D50" s="172"/>
      <c r="E50" s="173" t="s">
        <v>28</v>
      </c>
      <c r="F50" s="185">
        <v>19.5</v>
      </c>
      <c r="G50" s="175"/>
      <c r="H50" s="175"/>
      <c r="I50" s="175"/>
      <c r="J50" s="172"/>
      <c r="K50" s="176">
        <v>19.5</v>
      </c>
      <c r="L50" s="172"/>
      <c r="M50" s="172"/>
      <c r="N50" s="172"/>
      <c r="O50" s="172"/>
      <c r="P50" s="172"/>
      <c r="Q50" s="172"/>
      <c r="R50" s="177"/>
      <c r="S50" s="201"/>
    </row>
    <row r="51" spans="1:19" ht="13.5">
      <c r="A51" s="202"/>
      <c r="B51" s="178"/>
      <c r="C51" s="179"/>
      <c r="D51" s="179"/>
      <c r="E51" s="180" t="s">
        <v>28</v>
      </c>
      <c r="F51" s="181" t="s">
        <v>618</v>
      </c>
      <c r="G51" s="182"/>
      <c r="H51" s="182"/>
      <c r="I51" s="182"/>
      <c r="J51" s="179"/>
      <c r="K51" s="183">
        <v>19.5</v>
      </c>
      <c r="L51" s="179"/>
      <c r="M51" s="179"/>
      <c r="N51" s="179"/>
      <c r="O51" s="179"/>
      <c r="P51" s="179"/>
      <c r="Q51" s="179"/>
      <c r="R51" s="184"/>
      <c r="S51" s="202"/>
    </row>
    <row r="52" spans="1:19" ht="13.5">
      <c r="A52" s="197"/>
      <c r="B52" s="156"/>
      <c r="C52" s="157" t="s">
        <v>640</v>
      </c>
      <c r="D52" s="157" t="s">
        <v>614</v>
      </c>
      <c r="E52" s="158" t="s">
        <v>337</v>
      </c>
      <c r="F52" s="159" t="s">
        <v>643</v>
      </c>
      <c r="G52" s="160"/>
      <c r="H52" s="160"/>
      <c r="I52" s="160"/>
      <c r="J52" s="161" t="s">
        <v>625</v>
      </c>
      <c r="K52" s="162">
        <v>11.7</v>
      </c>
      <c r="L52" s="163">
        <v>0</v>
      </c>
      <c r="M52" s="160"/>
      <c r="N52" s="163">
        <f>ROUND(L52*K52,2)</f>
        <v>0</v>
      </c>
      <c r="O52" s="160"/>
      <c r="P52" s="160"/>
      <c r="Q52" s="160"/>
      <c r="R52" s="164"/>
      <c r="S52" s="197"/>
    </row>
    <row r="53" spans="1:19" ht="13.5">
      <c r="A53" s="201"/>
      <c r="B53" s="171"/>
      <c r="C53" s="172"/>
      <c r="D53" s="172"/>
      <c r="E53" s="173" t="s">
        <v>28</v>
      </c>
      <c r="F53" s="185" t="s">
        <v>755</v>
      </c>
      <c r="G53" s="175"/>
      <c r="H53" s="175"/>
      <c r="I53" s="175"/>
      <c r="J53" s="172"/>
      <c r="K53" s="176">
        <v>11.7</v>
      </c>
      <c r="L53" s="172"/>
      <c r="M53" s="172"/>
      <c r="N53" s="172"/>
      <c r="O53" s="172"/>
      <c r="P53" s="172"/>
      <c r="Q53" s="172"/>
      <c r="R53" s="177"/>
      <c r="S53" s="201"/>
    </row>
    <row r="54" spans="1:19" ht="13.5">
      <c r="A54" s="202"/>
      <c r="B54" s="178"/>
      <c r="C54" s="179"/>
      <c r="D54" s="179"/>
      <c r="E54" s="180" t="s">
        <v>28</v>
      </c>
      <c r="F54" s="181" t="s">
        <v>618</v>
      </c>
      <c r="G54" s="182"/>
      <c r="H54" s="182"/>
      <c r="I54" s="182"/>
      <c r="J54" s="179"/>
      <c r="K54" s="183">
        <v>11.7</v>
      </c>
      <c r="L54" s="179"/>
      <c r="M54" s="179"/>
      <c r="N54" s="179"/>
      <c r="O54" s="179"/>
      <c r="P54" s="179"/>
      <c r="Q54" s="179"/>
      <c r="R54" s="184"/>
      <c r="S54" s="202"/>
    </row>
    <row r="55" spans="1:19" ht="13.5">
      <c r="A55" s="197"/>
      <c r="B55" s="156"/>
      <c r="C55" s="157" t="s">
        <v>642</v>
      </c>
      <c r="D55" s="157" t="s">
        <v>614</v>
      </c>
      <c r="E55" s="158" t="s">
        <v>335</v>
      </c>
      <c r="F55" s="159" t="s">
        <v>646</v>
      </c>
      <c r="G55" s="160"/>
      <c r="H55" s="160"/>
      <c r="I55" s="160"/>
      <c r="J55" s="161" t="s">
        <v>625</v>
      </c>
      <c r="K55" s="162">
        <v>23.4</v>
      </c>
      <c r="L55" s="163">
        <v>0</v>
      </c>
      <c r="M55" s="160"/>
      <c r="N55" s="163">
        <f>ROUND(L55*K55,2)</f>
        <v>0</v>
      </c>
      <c r="O55" s="160"/>
      <c r="P55" s="160"/>
      <c r="Q55" s="160"/>
      <c r="R55" s="164"/>
      <c r="S55" s="197"/>
    </row>
    <row r="56" spans="1:19" ht="13.5">
      <c r="A56" s="200"/>
      <c r="B56" s="165"/>
      <c r="C56" s="166"/>
      <c r="D56" s="166"/>
      <c r="E56" s="167" t="s">
        <v>28</v>
      </c>
      <c r="F56" s="168" t="s">
        <v>647</v>
      </c>
      <c r="G56" s="169"/>
      <c r="H56" s="169"/>
      <c r="I56" s="169"/>
      <c r="J56" s="166"/>
      <c r="K56" s="167" t="s">
        <v>28</v>
      </c>
      <c r="L56" s="166"/>
      <c r="M56" s="166"/>
      <c r="N56" s="166"/>
      <c r="O56" s="166"/>
      <c r="P56" s="166"/>
      <c r="Q56" s="166"/>
      <c r="R56" s="170"/>
      <c r="S56" s="200"/>
    </row>
    <row r="57" spans="1:19" ht="13.5">
      <c r="A57" s="201"/>
      <c r="B57" s="171"/>
      <c r="C57" s="172"/>
      <c r="D57" s="172"/>
      <c r="E57" s="173" t="s">
        <v>28</v>
      </c>
      <c r="F57" s="174" t="s">
        <v>756</v>
      </c>
      <c r="G57" s="175"/>
      <c r="H57" s="175"/>
      <c r="I57" s="175"/>
      <c r="J57" s="172"/>
      <c r="K57" s="176">
        <v>23.4</v>
      </c>
      <c r="L57" s="172"/>
      <c r="M57" s="172"/>
      <c r="N57" s="172"/>
      <c r="O57" s="172"/>
      <c r="P57" s="172"/>
      <c r="Q57" s="172"/>
      <c r="R57" s="177"/>
      <c r="S57" s="201"/>
    </row>
    <row r="58" spans="1:19" ht="13.5">
      <c r="A58" s="202"/>
      <c r="B58" s="178"/>
      <c r="C58" s="179"/>
      <c r="D58" s="179"/>
      <c r="E58" s="180" t="s">
        <v>28</v>
      </c>
      <c r="F58" s="181" t="s">
        <v>618</v>
      </c>
      <c r="G58" s="182"/>
      <c r="H58" s="182"/>
      <c r="I58" s="182"/>
      <c r="J58" s="179"/>
      <c r="K58" s="183">
        <v>23.4</v>
      </c>
      <c r="L58" s="179"/>
      <c r="M58" s="179"/>
      <c r="N58" s="179"/>
      <c r="O58" s="179"/>
      <c r="P58" s="179"/>
      <c r="Q58" s="179"/>
      <c r="R58" s="184"/>
      <c r="S58" s="202"/>
    </row>
    <row r="59" spans="1:19" ht="13.5">
      <c r="A59" s="197"/>
      <c r="B59" s="156"/>
      <c r="C59" s="157" t="s">
        <v>645</v>
      </c>
      <c r="D59" s="157" t="s">
        <v>614</v>
      </c>
      <c r="E59" s="158" t="s">
        <v>333</v>
      </c>
      <c r="F59" s="159" t="s">
        <v>650</v>
      </c>
      <c r="G59" s="160"/>
      <c r="H59" s="160"/>
      <c r="I59" s="160"/>
      <c r="J59" s="161" t="s">
        <v>625</v>
      </c>
      <c r="K59" s="162">
        <v>5.4</v>
      </c>
      <c r="L59" s="163">
        <v>0</v>
      </c>
      <c r="M59" s="160"/>
      <c r="N59" s="163">
        <f>ROUND(L59*K59,2)</f>
        <v>0</v>
      </c>
      <c r="O59" s="160"/>
      <c r="P59" s="160"/>
      <c r="Q59" s="160"/>
      <c r="R59" s="164"/>
      <c r="S59" s="197"/>
    </row>
    <row r="60" spans="1:19" ht="13.5">
      <c r="A60" s="200"/>
      <c r="B60" s="165"/>
      <c r="C60" s="166"/>
      <c r="D60" s="166"/>
      <c r="E60" s="167" t="s">
        <v>28</v>
      </c>
      <c r="F60" s="168" t="s">
        <v>651</v>
      </c>
      <c r="G60" s="169"/>
      <c r="H60" s="169"/>
      <c r="I60" s="169"/>
      <c r="J60" s="166"/>
      <c r="K60" s="167" t="s">
        <v>28</v>
      </c>
      <c r="L60" s="166"/>
      <c r="M60" s="166"/>
      <c r="N60" s="166"/>
      <c r="O60" s="166"/>
      <c r="P60" s="166"/>
      <c r="Q60" s="166"/>
      <c r="R60" s="170"/>
      <c r="S60" s="200"/>
    </row>
    <row r="61" spans="1:19" ht="13.5">
      <c r="A61" s="201"/>
      <c r="B61" s="171"/>
      <c r="C61" s="172"/>
      <c r="D61" s="172"/>
      <c r="E61" s="173" t="s">
        <v>28</v>
      </c>
      <c r="F61" s="174" t="s">
        <v>757</v>
      </c>
      <c r="G61" s="175"/>
      <c r="H61" s="175"/>
      <c r="I61" s="175"/>
      <c r="J61" s="172"/>
      <c r="K61" s="176">
        <v>5.4</v>
      </c>
      <c r="L61" s="172"/>
      <c r="M61" s="172"/>
      <c r="N61" s="172"/>
      <c r="O61" s="172"/>
      <c r="P61" s="172"/>
      <c r="Q61" s="172"/>
      <c r="R61" s="177"/>
      <c r="S61" s="201"/>
    </row>
    <row r="62" spans="1:19" ht="13.5">
      <c r="A62" s="202"/>
      <c r="B62" s="178"/>
      <c r="C62" s="179"/>
      <c r="D62" s="179"/>
      <c r="E62" s="180" t="s">
        <v>28</v>
      </c>
      <c r="F62" s="181" t="s">
        <v>618</v>
      </c>
      <c r="G62" s="182"/>
      <c r="H62" s="182"/>
      <c r="I62" s="182"/>
      <c r="J62" s="179"/>
      <c r="K62" s="183">
        <v>5.4</v>
      </c>
      <c r="L62" s="179"/>
      <c r="M62" s="179"/>
      <c r="N62" s="179"/>
      <c r="O62" s="179"/>
      <c r="P62" s="179"/>
      <c r="Q62" s="179"/>
      <c r="R62" s="184"/>
      <c r="S62" s="202"/>
    </row>
    <row r="63" spans="1:19" ht="13.5">
      <c r="A63" s="197"/>
      <c r="B63" s="156"/>
      <c r="C63" s="157" t="s">
        <v>649</v>
      </c>
      <c r="D63" s="157" t="s">
        <v>614</v>
      </c>
      <c r="E63" s="158" t="s">
        <v>331</v>
      </c>
      <c r="F63" s="159" t="s">
        <v>654</v>
      </c>
      <c r="G63" s="160"/>
      <c r="H63" s="160"/>
      <c r="I63" s="160"/>
      <c r="J63" s="161" t="s">
        <v>625</v>
      </c>
      <c r="K63" s="162">
        <v>10.8</v>
      </c>
      <c r="L63" s="163">
        <v>0</v>
      </c>
      <c r="M63" s="160"/>
      <c r="N63" s="163">
        <f>ROUND(L63*K63,2)</f>
        <v>0</v>
      </c>
      <c r="O63" s="160"/>
      <c r="P63" s="160"/>
      <c r="Q63" s="160"/>
      <c r="R63" s="164"/>
      <c r="S63" s="197"/>
    </row>
    <row r="64" spans="1:19" ht="13.5">
      <c r="A64" s="201"/>
      <c r="B64" s="171"/>
      <c r="C64" s="172"/>
      <c r="D64" s="172"/>
      <c r="E64" s="173" t="s">
        <v>28</v>
      </c>
      <c r="F64" s="185" t="s">
        <v>758</v>
      </c>
      <c r="G64" s="175"/>
      <c r="H64" s="175"/>
      <c r="I64" s="175"/>
      <c r="J64" s="172"/>
      <c r="K64" s="176">
        <v>10.8</v>
      </c>
      <c r="L64" s="172"/>
      <c r="M64" s="172"/>
      <c r="N64" s="172"/>
      <c r="O64" s="172"/>
      <c r="P64" s="172"/>
      <c r="Q64" s="172"/>
      <c r="R64" s="177"/>
      <c r="S64" s="201"/>
    </row>
    <row r="65" spans="1:19" ht="13.5">
      <c r="A65" s="202"/>
      <c r="B65" s="178"/>
      <c r="C65" s="179"/>
      <c r="D65" s="179"/>
      <c r="E65" s="180" t="s">
        <v>28</v>
      </c>
      <c r="F65" s="181" t="s">
        <v>618</v>
      </c>
      <c r="G65" s="182"/>
      <c r="H65" s="182"/>
      <c r="I65" s="182"/>
      <c r="J65" s="179"/>
      <c r="K65" s="183">
        <v>10.8</v>
      </c>
      <c r="L65" s="179"/>
      <c r="M65" s="179"/>
      <c r="N65" s="179"/>
      <c r="O65" s="179"/>
      <c r="P65" s="179"/>
      <c r="Q65" s="179"/>
      <c r="R65" s="184"/>
      <c r="S65" s="202"/>
    </row>
    <row r="66" spans="1:19" ht="13.5">
      <c r="A66" s="197"/>
      <c r="B66" s="156"/>
      <c r="C66" s="157" t="s">
        <v>653</v>
      </c>
      <c r="D66" s="157" t="s">
        <v>614</v>
      </c>
      <c r="E66" s="158" t="s">
        <v>329</v>
      </c>
      <c r="F66" s="159" t="s">
        <v>657</v>
      </c>
      <c r="G66" s="160"/>
      <c r="H66" s="160"/>
      <c r="I66" s="160"/>
      <c r="J66" s="161" t="s">
        <v>625</v>
      </c>
      <c r="K66" s="162">
        <v>6.3</v>
      </c>
      <c r="L66" s="163">
        <v>0</v>
      </c>
      <c r="M66" s="160"/>
      <c r="N66" s="163">
        <f>ROUND(L66*K66,2)</f>
        <v>0</v>
      </c>
      <c r="O66" s="160"/>
      <c r="P66" s="160"/>
      <c r="Q66" s="160"/>
      <c r="R66" s="164"/>
      <c r="S66" s="197"/>
    </row>
    <row r="67" spans="1:19" ht="13.5">
      <c r="A67" s="201"/>
      <c r="B67" s="171"/>
      <c r="C67" s="172"/>
      <c r="D67" s="172"/>
      <c r="E67" s="173" t="s">
        <v>28</v>
      </c>
      <c r="F67" s="185" t="s">
        <v>759</v>
      </c>
      <c r="G67" s="175"/>
      <c r="H67" s="175"/>
      <c r="I67" s="175"/>
      <c r="J67" s="172"/>
      <c r="K67" s="176">
        <v>6.3</v>
      </c>
      <c r="L67" s="172"/>
      <c r="M67" s="172"/>
      <c r="N67" s="172"/>
      <c r="O67" s="172"/>
      <c r="P67" s="172"/>
      <c r="Q67" s="172"/>
      <c r="R67" s="177"/>
      <c r="S67" s="201"/>
    </row>
    <row r="68" spans="1:19" ht="13.5">
      <c r="A68" s="202"/>
      <c r="B68" s="178"/>
      <c r="C68" s="179"/>
      <c r="D68" s="179"/>
      <c r="E68" s="180" t="s">
        <v>28</v>
      </c>
      <c r="F68" s="181" t="s">
        <v>618</v>
      </c>
      <c r="G68" s="182"/>
      <c r="H68" s="182"/>
      <c r="I68" s="182"/>
      <c r="J68" s="179"/>
      <c r="K68" s="183">
        <v>6.3</v>
      </c>
      <c r="L68" s="179"/>
      <c r="M68" s="179"/>
      <c r="N68" s="179"/>
      <c r="O68" s="179"/>
      <c r="P68" s="179"/>
      <c r="Q68" s="179"/>
      <c r="R68" s="184"/>
      <c r="S68" s="202"/>
    </row>
    <row r="69" spans="1:19" ht="13.5">
      <c r="A69" s="197"/>
      <c r="B69" s="156"/>
      <c r="C69" s="157" t="s">
        <v>656</v>
      </c>
      <c r="D69" s="157" t="s">
        <v>614</v>
      </c>
      <c r="E69" s="158" t="s">
        <v>327</v>
      </c>
      <c r="F69" s="159" t="s">
        <v>660</v>
      </c>
      <c r="G69" s="160"/>
      <c r="H69" s="160"/>
      <c r="I69" s="160"/>
      <c r="J69" s="161" t="s">
        <v>625</v>
      </c>
      <c r="K69" s="162">
        <v>5.4</v>
      </c>
      <c r="L69" s="163">
        <v>0</v>
      </c>
      <c r="M69" s="160"/>
      <c r="N69" s="163">
        <f>ROUND(L69*K69,2)</f>
        <v>0</v>
      </c>
      <c r="O69" s="160"/>
      <c r="P69" s="160"/>
      <c r="Q69" s="160"/>
      <c r="R69" s="164"/>
      <c r="S69" s="197"/>
    </row>
    <row r="70" spans="1:19" ht="13.5">
      <c r="A70" s="201"/>
      <c r="B70" s="171"/>
      <c r="C70" s="172"/>
      <c r="D70" s="172"/>
      <c r="E70" s="173" t="s">
        <v>28</v>
      </c>
      <c r="F70" s="185" t="s">
        <v>757</v>
      </c>
      <c r="G70" s="175"/>
      <c r="H70" s="175"/>
      <c r="I70" s="175"/>
      <c r="J70" s="172"/>
      <c r="K70" s="176">
        <v>5.4</v>
      </c>
      <c r="L70" s="172"/>
      <c r="M70" s="172"/>
      <c r="N70" s="172"/>
      <c r="O70" s="172"/>
      <c r="P70" s="172"/>
      <c r="Q70" s="172"/>
      <c r="R70" s="177"/>
      <c r="S70" s="201"/>
    </row>
    <row r="71" spans="1:19" ht="13.5">
      <c r="A71" s="202"/>
      <c r="B71" s="178"/>
      <c r="C71" s="179"/>
      <c r="D71" s="179"/>
      <c r="E71" s="180" t="s">
        <v>28</v>
      </c>
      <c r="F71" s="181" t="s">
        <v>618</v>
      </c>
      <c r="G71" s="182"/>
      <c r="H71" s="182"/>
      <c r="I71" s="182"/>
      <c r="J71" s="179"/>
      <c r="K71" s="183">
        <v>5.4</v>
      </c>
      <c r="L71" s="179"/>
      <c r="M71" s="179"/>
      <c r="N71" s="179"/>
      <c r="O71" s="179"/>
      <c r="P71" s="179"/>
      <c r="Q71" s="179"/>
      <c r="R71" s="184"/>
      <c r="S71" s="202"/>
    </row>
    <row r="72" spans="1:19" ht="13.5">
      <c r="A72" s="197"/>
      <c r="B72" s="156"/>
      <c r="C72" s="157" t="s">
        <v>659</v>
      </c>
      <c r="D72" s="157" t="s">
        <v>614</v>
      </c>
      <c r="E72" s="158" t="s">
        <v>325</v>
      </c>
      <c r="F72" s="159" t="s">
        <v>662</v>
      </c>
      <c r="G72" s="160"/>
      <c r="H72" s="160"/>
      <c r="I72" s="160"/>
      <c r="J72" s="161" t="s">
        <v>663</v>
      </c>
      <c r="K72" s="162">
        <v>9.72</v>
      </c>
      <c r="L72" s="163">
        <v>0</v>
      </c>
      <c r="M72" s="160"/>
      <c r="N72" s="163">
        <f>ROUND(L72*K72,2)</f>
        <v>0</v>
      </c>
      <c r="O72" s="160"/>
      <c r="P72" s="160"/>
      <c r="Q72" s="160"/>
      <c r="R72" s="164"/>
      <c r="S72" s="197"/>
    </row>
    <row r="73" spans="1:19" ht="13.5">
      <c r="A73" s="201"/>
      <c r="B73" s="171"/>
      <c r="C73" s="172"/>
      <c r="D73" s="172"/>
      <c r="E73" s="173" t="s">
        <v>28</v>
      </c>
      <c r="F73" s="185" t="s">
        <v>760</v>
      </c>
      <c r="G73" s="175"/>
      <c r="H73" s="175"/>
      <c r="I73" s="175"/>
      <c r="J73" s="172"/>
      <c r="K73" s="176">
        <v>9.72</v>
      </c>
      <c r="L73" s="172"/>
      <c r="M73" s="172"/>
      <c r="N73" s="172"/>
      <c r="O73" s="172"/>
      <c r="P73" s="172"/>
      <c r="Q73" s="172"/>
      <c r="R73" s="177"/>
      <c r="S73" s="201"/>
    </row>
    <row r="74" spans="1:19" ht="13.5">
      <c r="A74" s="202"/>
      <c r="B74" s="178"/>
      <c r="C74" s="179"/>
      <c r="D74" s="179"/>
      <c r="E74" s="180" t="s">
        <v>28</v>
      </c>
      <c r="F74" s="181" t="s">
        <v>618</v>
      </c>
      <c r="G74" s="182"/>
      <c r="H74" s="182"/>
      <c r="I74" s="182"/>
      <c r="J74" s="179"/>
      <c r="K74" s="183">
        <v>9.72</v>
      </c>
      <c r="L74" s="179"/>
      <c r="M74" s="179"/>
      <c r="N74" s="179"/>
      <c r="O74" s="179"/>
      <c r="P74" s="179"/>
      <c r="Q74" s="179"/>
      <c r="R74" s="184"/>
      <c r="S74" s="202"/>
    </row>
    <row r="75" spans="1:19" ht="13.5">
      <c r="A75" s="197"/>
      <c r="B75" s="156"/>
      <c r="C75" s="157" t="s">
        <v>661</v>
      </c>
      <c r="D75" s="157" t="s">
        <v>614</v>
      </c>
      <c r="E75" s="158" t="s">
        <v>323</v>
      </c>
      <c r="F75" s="159" t="s">
        <v>666</v>
      </c>
      <c r="G75" s="160"/>
      <c r="H75" s="160"/>
      <c r="I75" s="160"/>
      <c r="J75" s="161" t="s">
        <v>625</v>
      </c>
      <c r="K75" s="162">
        <v>6.3</v>
      </c>
      <c r="L75" s="163">
        <v>0</v>
      </c>
      <c r="M75" s="160"/>
      <c r="N75" s="163">
        <f>ROUND(L75*K75,2)</f>
        <v>0</v>
      </c>
      <c r="O75" s="160"/>
      <c r="P75" s="160"/>
      <c r="Q75" s="160"/>
      <c r="R75" s="164"/>
      <c r="S75" s="197"/>
    </row>
    <row r="76" spans="1:19" ht="13.5">
      <c r="A76" s="201"/>
      <c r="B76" s="171"/>
      <c r="C76" s="172"/>
      <c r="D76" s="172"/>
      <c r="E76" s="173" t="s">
        <v>28</v>
      </c>
      <c r="F76" s="185" t="s">
        <v>759</v>
      </c>
      <c r="G76" s="175"/>
      <c r="H76" s="175"/>
      <c r="I76" s="175"/>
      <c r="J76" s="172"/>
      <c r="K76" s="176">
        <v>6.3</v>
      </c>
      <c r="L76" s="172"/>
      <c r="M76" s="172"/>
      <c r="N76" s="172"/>
      <c r="O76" s="172"/>
      <c r="P76" s="172"/>
      <c r="Q76" s="172"/>
      <c r="R76" s="177"/>
      <c r="S76" s="201"/>
    </row>
    <row r="77" spans="1:19" ht="13.5">
      <c r="A77" s="202"/>
      <c r="B77" s="178"/>
      <c r="C77" s="179"/>
      <c r="D77" s="179"/>
      <c r="E77" s="180" t="s">
        <v>28</v>
      </c>
      <c r="F77" s="181" t="s">
        <v>618</v>
      </c>
      <c r="G77" s="182"/>
      <c r="H77" s="182"/>
      <c r="I77" s="182"/>
      <c r="J77" s="179"/>
      <c r="K77" s="183">
        <v>6.3</v>
      </c>
      <c r="L77" s="179"/>
      <c r="M77" s="179"/>
      <c r="N77" s="179"/>
      <c r="O77" s="179"/>
      <c r="P77" s="179"/>
      <c r="Q77" s="179"/>
      <c r="R77" s="184"/>
      <c r="S77" s="202"/>
    </row>
    <row r="78" spans="1:19" ht="13.5">
      <c r="A78" s="197"/>
      <c r="B78" s="156"/>
      <c r="C78" s="157" t="s">
        <v>665</v>
      </c>
      <c r="D78" s="157" t="s">
        <v>614</v>
      </c>
      <c r="E78" s="158" t="s">
        <v>321</v>
      </c>
      <c r="F78" s="159" t="s">
        <v>668</v>
      </c>
      <c r="G78" s="160"/>
      <c r="H78" s="160"/>
      <c r="I78" s="160"/>
      <c r="J78" s="161" t="s">
        <v>625</v>
      </c>
      <c r="K78" s="162">
        <v>4.5</v>
      </c>
      <c r="L78" s="163">
        <v>0</v>
      </c>
      <c r="M78" s="160"/>
      <c r="N78" s="163">
        <f>ROUND(L78*K78,2)</f>
        <v>0</v>
      </c>
      <c r="O78" s="160"/>
      <c r="P78" s="160"/>
      <c r="Q78" s="160"/>
      <c r="R78" s="164"/>
      <c r="S78" s="197"/>
    </row>
    <row r="79" spans="1:19" ht="13.5">
      <c r="A79" s="201"/>
      <c r="B79" s="171"/>
      <c r="C79" s="172"/>
      <c r="D79" s="172"/>
      <c r="E79" s="173" t="s">
        <v>28</v>
      </c>
      <c r="F79" s="185" t="s">
        <v>761</v>
      </c>
      <c r="G79" s="175"/>
      <c r="H79" s="175"/>
      <c r="I79" s="175"/>
      <c r="J79" s="172"/>
      <c r="K79" s="176">
        <v>4.5</v>
      </c>
      <c r="L79" s="172"/>
      <c r="M79" s="172"/>
      <c r="N79" s="172"/>
      <c r="O79" s="172"/>
      <c r="P79" s="172"/>
      <c r="Q79" s="172"/>
      <c r="R79" s="177"/>
      <c r="S79" s="201"/>
    </row>
    <row r="80" spans="1:19" ht="13.5">
      <c r="A80" s="202"/>
      <c r="B80" s="178"/>
      <c r="C80" s="179"/>
      <c r="D80" s="179"/>
      <c r="E80" s="180" t="s">
        <v>28</v>
      </c>
      <c r="F80" s="181" t="s">
        <v>618</v>
      </c>
      <c r="G80" s="182"/>
      <c r="H80" s="182"/>
      <c r="I80" s="182"/>
      <c r="J80" s="179"/>
      <c r="K80" s="183">
        <v>4.5</v>
      </c>
      <c r="L80" s="179"/>
      <c r="M80" s="179"/>
      <c r="N80" s="179"/>
      <c r="O80" s="179"/>
      <c r="P80" s="179"/>
      <c r="Q80" s="179"/>
      <c r="R80" s="184"/>
      <c r="S80" s="202"/>
    </row>
    <row r="81" spans="1:19" ht="13.5">
      <c r="A81" s="197"/>
      <c r="B81" s="156"/>
      <c r="C81" s="186" t="s">
        <v>667</v>
      </c>
      <c r="D81" s="186" t="s">
        <v>671</v>
      </c>
      <c r="E81" s="187" t="s">
        <v>315</v>
      </c>
      <c r="F81" s="188" t="s">
        <v>672</v>
      </c>
      <c r="G81" s="189"/>
      <c r="H81" s="189"/>
      <c r="I81" s="189"/>
      <c r="J81" s="190" t="s">
        <v>663</v>
      </c>
      <c r="K81" s="191">
        <v>9</v>
      </c>
      <c r="L81" s="192">
        <v>0</v>
      </c>
      <c r="M81" s="189"/>
      <c r="N81" s="192">
        <f>ROUND(L81*K81,2)</f>
        <v>0</v>
      </c>
      <c r="O81" s="160"/>
      <c r="P81" s="160"/>
      <c r="Q81" s="160"/>
      <c r="R81" s="164"/>
      <c r="S81" s="197"/>
    </row>
    <row r="82" spans="1:19" ht="13.5">
      <c r="A82" s="201"/>
      <c r="B82" s="171"/>
      <c r="C82" s="172"/>
      <c r="D82" s="172"/>
      <c r="E82" s="173" t="s">
        <v>28</v>
      </c>
      <c r="F82" s="185" t="s">
        <v>762</v>
      </c>
      <c r="G82" s="175"/>
      <c r="H82" s="175"/>
      <c r="I82" s="175"/>
      <c r="J82" s="172"/>
      <c r="K82" s="176">
        <v>9</v>
      </c>
      <c r="L82" s="172"/>
      <c r="M82" s="172"/>
      <c r="N82" s="172"/>
      <c r="O82" s="172"/>
      <c r="P82" s="172"/>
      <c r="Q82" s="172"/>
      <c r="R82" s="177"/>
      <c r="S82" s="201"/>
    </row>
    <row r="83" spans="1:19" ht="13.5">
      <c r="A83" s="202"/>
      <c r="B83" s="178"/>
      <c r="C83" s="179"/>
      <c r="D83" s="179"/>
      <c r="E83" s="180" t="s">
        <v>28</v>
      </c>
      <c r="F83" s="181" t="s">
        <v>618</v>
      </c>
      <c r="G83" s="182"/>
      <c r="H83" s="182"/>
      <c r="I83" s="182"/>
      <c r="J83" s="179"/>
      <c r="K83" s="183">
        <v>9</v>
      </c>
      <c r="L83" s="179"/>
      <c r="M83" s="179"/>
      <c r="N83" s="179"/>
      <c r="O83" s="179"/>
      <c r="P83" s="179"/>
      <c r="Q83" s="179"/>
      <c r="R83" s="184"/>
      <c r="S83" s="202"/>
    </row>
    <row r="84" spans="1:19" ht="13.5">
      <c r="A84" s="197"/>
      <c r="B84" s="156"/>
      <c r="C84" s="157" t="s">
        <v>670</v>
      </c>
      <c r="D84" s="157" t="s">
        <v>614</v>
      </c>
      <c r="E84" s="158" t="s">
        <v>319</v>
      </c>
      <c r="F84" s="159" t="s">
        <v>675</v>
      </c>
      <c r="G84" s="160"/>
      <c r="H84" s="160"/>
      <c r="I84" s="160"/>
      <c r="J84" s="161" t="s">
        <v>625</v>
      </c>
      <c r="K84" s="162">
        <v>4.5</v>
      </c>
      <c r="L84" s="163">
        <v>0</v>
      </c>
      <c r="M84" s="160"/>
      <c r="N84" s="163">
        <f>ROUND(L84*K84,2)</f>
        <v>0</v>
      </c>
      <c r="O84" s="160"/>
      <c r="P84" s="160"/>
      <c r="Q84" s="160"/>
      <c r="R84" s="164"/>
      <c r="S84" s="197"/>
    </row>
    <row r="85" spans="1:19" ht="13.5">
      <c r="A85" s="201"/>
      <c r="B85" s="171"/>
      <c r="C85" s="172"/>
      <c r="D85" s="172"/>
      <c r="E85" s="173" t="s">
        <v>28</v>
      </c>
      <c r="F85" s="185">
        <v>4.5</v>
      </c>
      <c r="G85" s="175"/>
      <c r="H85" s="175"/>
      <c r="I85" s="175"/>
      <c r="J85" s="172"/>
      <c r="K85" s="176">
        <v>4.5</v>
      </c>
      <c r="L85" s="172"/>
      <c r="M85" s="172"/>
      <c r="N85" s="172"/>
      <c r="O85" s="172"/>
      <c r="P85" s="172"/>
      <c r="Q85" s="172"/>
      <c r="R85" s="177"/>
      <c r="S85" s="201"/>
    </row>
    <row r="86" spans="1:19" ht="13.5">
      <c r="A86" s="202"/>
      <c r="B86" s="178"/>
      <c r="C86" s="179"/>
      <c r="D86" s="179"/>
      <c r="E86" s="180" t="s">
        <v>28</v>
      </c>
      <c r="F86" s="181" t="s">
        <v>618</v>
      </c>
      <c r="G86" s="182"/>
      <c r="H86" s="182"/>
      <c r="I86" s="182"/>
      <c r="J86" s="179"/>
      <c r="K86" s="183">
        <v>4.5</v>
      </c>
      <c r="L86" s="179"/>
      <c r="M86" s="179"/>
      <c r="N86" s="179"/>
      <c r="O86" s="179"/>
      <c r="P86" s="179"/>
      <c r="Q86" s="179"/>
      <c r="R86" s="184"/>
      <c r="S86" s="202"/>
    </row>
    <row r="87" spans="1:19" ht="13.5">
      <c r="A87" s="197"/>
      <c r="B87" s="156"/>
      <c r="C87" s="157" t="s">
        <v>674</v>
      </c>
      <c r="D87" s="157" t="s">
        <v>614</v>
      </c>
      <c r="E87" s="158" t="s">
        <v>317</v>
      </c>
      <c r="F87" s="159" t="s">
        <v>677</v>
      </c>
      <c r="G87" s="160"/>
      <c r="H87" s="160"/>
      <c r="I87" s="160"/>
      <c r="J87" s="161" t="s">
        <v>638</v>
      </c>
      <c r="K87" s="162">
        <v>11.5</v>
      </c>
      <c r="L87" s="163">
        <v>0</v>
      </c>
      <c r="M87" s="160"/>
      <c r="N87" s="163">
        <f>ROUND(L87*K87,2)</f>
        <v>0</v>
      </c>
      <c r="O87" s="160"/>
      <c r="P87" s="160"/>
      <c r="Q87" s="160"/>
      <c r="R87" s="164"/>
      <c r="S87" s="197"/>
    </row>
    <row r="88" spans="1:19" ht="13.5">
      <c r="A88" s="201"/>
      <c r="B88" s="171"/>
      <c r="C88" s="172"/>
      <c r="D88" s="172"/>
      <c r="E88" s="173" t="s">
        <v>28</v>
      </c>
      <c r="F88" s="185" t="s">
        <v>763</v>
      </c>
      <c r="G88" s="175"/>
      <c r="H88" s="175"/>
      <c r="I88" s="175"/>
      <c r="J88" s="172"/>
      <c r="K88" s="176">
        <v>11.5</v>
      </c>
      <c r="L88" s="172"/>
      <c r="M88" s="172"/>
      <c r="N88" s="172"/>
      <c r="O88" s="172"/>
      <c r="P88" s="172"/>
      <c r="Q88" s="172"/>
      <c r="R88" s="177"/>
      <c r="S88" s="201"/>
    </row>
    <row r="89" spans="1:19" ht="13.5">
      <c r="A89" s="202"/>
      <c r="B89" s="178"/>
      <c r="C89" s="179"/>
      <c r="D89" s="179"/>
      <c r="E89" s="180" t="s">
        <v>28</v>
      </c>
      <c r="F89" s="181" t="s">
        <v>618</v>
      </c>
      <c r="G89" s="182"/>
      <c r="H89" s="182"/>
      <c r="I89" s="182"/>
      <c r="J89" s="179"/>
      <c r="K89" s="183">
        <v>11.5</v>
      </c>
      <c r="L89" s="179"/>
      <c r="M89" s="179"/>
      <c r="N89" s="179"/>
      <c r="O89" s="179"/>
      <c r="P89" s="179"/>
      <c r="Q89" s="179"/>
      <c r="R89" s="184"/>
      <c r="S89" s="202"/>
    </row>
    <row r="90" spans="1:19" ht="15">
      <c r="A90" s="199"/>
      <c r="B90" s="150"/>
      <c r="C90" s="316"/>
      <c r="D90" s="317" t="s">
        <v>679</v>
      </c>
      <c r="E90" s="317"/>
      <c r="F90" s="317"/>
      <c r="G90" s="317"/>
      <c r="H90" s="317"/>
      <c r="I90" s="317"/>
      <c r="J90" s="317"/>
      <c r="K90" s="317"/>
      <c r="L90" s="317"/>
      <c r="M90" s="317"/>
      <c r="N90" s="318">
        <f>SUM(N91)</f>
        <v>0</v>
      </c>
      <c r="O90" s="319"/>
      <c r="P90" s="319"/>
      <c r="Q90" s="319"/>
      <c r="R90" s="155"/>
      <c r="S90" s="199"/>
    </row>
    <row r="91" spans="1:19" ht="13.5">
      <c r="A91" s="197"/>
      <c r="B91" s="156"/>
      <c r="C91" s="157" t="s">
        <v>676</v>
      </c>
      <c r="D91" s="157" t="s">
        <v>614</v>
      </c>
      <c r="E91" s="158" t="s">
        <v>313</v>
      </c>
      <c r="F91" s="159" t="s">
        <v>681</v>
      </c>
      <c r="G91" s="160"/>
      <c r="H91" s="160"/>
      <c r="I91" s="160"/>
      <c r="J91" s="161" t="s">
        <v>623</v>
      </c>
      <c r="K91" s="162">
        <v>7.5</v>
      </c>
      <c r="L91" s="163">
        <v>0</v>
      </c>
      <c r="M91" s="160"/>
      <c r="N91" s="163">
        <f>ROUND(L91*K91,2)</f>
        <v>0</v>
      </c>
      <c r="O91" s="160"/>
      <c r="P91" s="160"/>
      <c r="Q91" s="160"/>
      <c r="R91" s="164"/>
      <c r="S91" s="197"/>
    </row>
    <row r="92" spans="1:19" ht="13.5">
      <c r="A92" s="201"/>
      <c r="B92" s="171"/>
      <c r="C92" s="172"/>
      <c r="D92" s="172"/>
      <c r="E92" s="173" t="s">
        <v>28</v>
      </c>
      <c r="F92" s="185">
        <v>7.5</v>
      </c>
      <c r="G92" s="175"/>
      <c r="H92" s="175"/>
      <c r="I92" s="175"/>
      <c r="J92" s="172"/>
      <c r="K92" s="176">
        <v>7.5</v>
      </c>
      <c r="L92" s="172"/>
      <c r="M92" s="172"/>
      <c r="N92" s="172"/>
      <c r="O92" s="172"/>
      <c r="P92" s="172"/>
      <c r="Q92" s="172"/>
      <c r="R92" s="177"/>
      <c r="S92" s="201"/>
    </row>
    <row r="93" spans="1:19" ht="13.5">
      <c r="A93" s="202"/>
      <c r="B93" s="178"/>
      <c r="C93" s="179"/>
      <c r="D93" s="179"/>
      <c r="E93" s="180" t="s">
        <v>28</v>
      </c>
      <c r="F93" s="181" t="s">
        <v>618</v>
      </c>
      <c r="G93" s="182"/>
      <c r="H93" s="182"/>
      <c r="I93" s="182"/>
      <c r="J93" s="179"/>
      <c r="K93" s="183">
        <v>7.5</v>
      </c>
      <c r="L93" s="179"/>
      <c r="M93" s="179"/>
      <c r="N93" s="179"/>
      <c r="O93" s="179"/>
      <c r="P93" s="179"/>
      <c r="Q93" s="179"/>
      <c r="R93" s="184"/>
      <c r="S93" s="202"/>
    </row>
    <row r="94" spans="1:19" ht="15">
      <c r="A94" s="199"/>
      <c r="B94" s="150"/>
      <c r="C94" s="316"/>
      <c r="D94" s="317" t="s">
        <v>682</v>
      </c>
      <c r="E94" s="317"/>
      <c r="F94" s="317"/>
      <c r="G94" s="317"/>
      <c r="H94" s="317"/>
      <c r="I94" s="317"/>
      <c r="J94" s="317"/>
      <c r="K94" s="317"/>
      <c r="L94" s="317"/>
      <c r="M94" s="317"/>
      <c r="N94" s="318">
        <f>SUM(N95)</f>
        <v>0</v>
      </c>
      <c r="O94" s="319"/>
      <c r="P94" s="319"/>
      <c r="Q94" s="319"/>
      <c r="R94" s="155"/>
      <c r="S94" s="199"/>
    </row>
    <row r="95" spans="1:19" ht="13.5">
      <c r="A95" s="197"/>
      <c r="B95" s="156"/>
      <c r="C95" s="157" t="s">
        <v>680</v>
      </c>
      <c r="D95" s="157" t="s">
        <v>614</v>
      </c>
      <c r="E95" s="158" t="s">
        <v>310</v>
      </c>
      <c r="F95" s="159" t="s">
        <v>684</v>
      </c>
      <c r="G95" s="160"/>
      <c r="H95" s="160"/>
      <c r="I95" s="160"/>
      <c r="J95" s="161" t="s">
        <v>625</v>
      </c>
      <c r="K95" s="162">
        <v>0.9</v>
      </c>
      <c r="L95" s="163">
        <v>0</v>
      </c>
      <c r="M95" s="160"/>
      <c r="N95" s="163">
        <f>ROUND(L95*K95,2)</f>
        <v>0</v>
      </c>
      <c r="O95" s="160"/>
      <c r="P95" s="160"/>
      <c r="Q95" s="160"/>
      <c r="R95" s="164"/>
      <c r="S95" s="197"/>
    </row>
    <row r="96" spans="1:19" ht="13.5">
      <c r="A96" s="201"/>
      <c r="B96" s="171"/>
      <c r="C96" s="172"/>
      <c r="D96" s="172"/>
      <c r="E96" s="173" t="s">
        <v>28</v>
      </c>
      <c r="F96" s="185" t="s">
        <v>764</v>
      </c>
      <c r="G96" s="175"/>
      <c r="H96" s="175"/>
      <c r="I96" s="175"/>
      <c r="J96" s="172"/>
      <c r="K96" s="176">
        <v>0.9</v>
      </c>
      <c r="L96" s="172"/>
      <c r="M96" s="172"/>
      <c r="N96" s="172"/>
      <c r="O96" s="172"/>
      <c r="P96" s="172"/>
      <c r="Q96" s="172"/>
      <c r="R96" s="177"/>
      <c r="S96" s="201"/>
    </row>
    <row r="97" spans="1:19" ht="13.5">
      <c r="A97" s="202"/>
      <c r="B97" s="178"/>
      <c r="C97" s="179"/>
      <c r="D97" s="179"/>
      <c r="E97" s="180" t="s">
        <v>28</v>
      </c>
      <c r="F97" s="181" t="s">
        <v>618</v>
      </c>
      <c r="G97" s="182"/>
      <c r="H97" s="182"/>
      <c r="I97" s="182"/>
      <c r="J97" s="179"/>
      <c r="K97" s="183">
        <v>0.9</v>
      </c>
      <c r="L97" s="179"/>
      <c r="M97" s="179"/>
      <c r="N97" s="179"/>
      <c r="O97" s="179"/>
      <c r="P97" s="179"/>
      <c r="Q97" s="179"/>
      <c r="R97" s="184"/>
      <c r="S97" s="202"/>
    </row>
    <row r="98" spans="1:19" ht="15">
      <c r="A98" s="199"/>
      <c r="B98" s="150"/>
      <c r="C98" s="316"/>
      <c r="D98" s="317" t="s">
        <v>686</v>
      </c>
      <c r="E98" s="317"/>
      <c r="F98" s="317"/>
      <c r="G98" s="317"/>
      <c r="H98" s="317"/>
      <c r="I98" s="317"/>
      <c r="J98" s="317"/>
      <c r="K98" s="317"/>
      <c r="L98" s="317"/>
      <c r="M98" s="317"/>
      <c r="N98" s="318">
        <f>SUM(N99:Q129)</f>
        <v>0</v>
      </c>
      <c r="O98" s="319"/>
      <c r="P98" s="319"/>
      <c r="Q98" s="319"/>
      <c r="R98" s="155"/>
      <c r="S98" s="199"/>
    </row>
    <row r="99" spans="1:19" ht="13.5">
      <c r="A99" s="197"/>
      <c r="B99" s="156"/>
      <c r="C99" s="157" t="s">
        <v>683</v>
      </c>
      <c r="D99" s="157" t="s">
        <v>614</v>
      </c>
      <c r="E99" s="158" t="s">
        <v>588</v>
      </c>
      <c r="F99" s="159" t="s">
        <v>765</v>
      </c>
      <c r="G99" s="160"/>
      <c r="H99" s="160"/>
      <c r="I99" s="160"/>
      <c r="J99" s="161" t="s">
        <v>623</v>
      </c>
      <c r="K99" s="162">
        <v>3</v>
      </c>
      <c r="L99" s="163">
        <v>0</v>
      </c>
      <c r="M99" s="160"/>
      <c r="N99" s="163">
        <f>ROUND(L99*K99,2)</f>
        <v>0</v>
      </c>
      <c r="O99" s="160"/>
      <c r="P99" s="160"/>
      <c r="Q99" s="160"/>
      <c r="R99" s="164"/>
      <c r="S99" s="197"/>
    </row>
    <row r="100" spans="1:19" ht="13.5">
      <c r="A100" s="201"/>
      <c r="B100" s="171"/>
      <c r="C100" s="172"/>
      <c r="D100" s="172"/>
      <c r="E100" s="173" t="s">
        <v>28</v>
      </c>
      <c r="F100" s="185">
        <v>3</v>
      </c>
      <c r="G100" s="175"/>
      <c r="H100" s="175"/>
      <c r="I100" s="175"/>
      <c r="J100" s="172"/>
      <c r="K100" s="176">
        <v>3</v>
      </c>
      <c r="L100" s="172"/>
      <c r="M100" s="172"/>
      <c r="N100" s="172"/>
      <c r="O100" s="172"/>
      <c r="P100" s="172"/>
      <c r="Q100" s="172"/>
      <c r="R100" s="177"/>
      <c r="S100" s="201"/>
    </row>
    <row r="101" spans="1:19" ht="13.5">
      <c r="A101" s="202"/>
      <c r="B101" s="178"/>
      <c r="C101" s="179"/>
      <c r="D101" s="179"/>
      <c r="E101" s="180" t="s">
        <v>28</v>
      </c>
      <c r="F101" s="181" t="s">
        <v>618</v>
      </c>
      <c r="G101" s="182"/>
      <c r="H101" s="182"/>
      <c r="I101" s="182"/>
      <c r="J101" s="179"/>
      <c r="K101" s="183">
        <v>3</v>
      </c>
      <c r="L101" s="179"/>
      <c r="M101" s="179"/>
      <c r="N101" s="179"/>
      <c r="O101" s="179"/>
      <c r="P101" s="179"/>
      <c r="Q101" s="179"/>
      <c r="R101" s="184"/>
      <c r="S101" s="202"/>
    </row>
    <row r="102" spans="1:19" ht="13.5">
      <c r="A102" s="197"/>
      <c r="B102" s="156"/>
      <c r="C102" s="157">
        <v>27</v>
      </c>
      <c r="D102" s="157" t="s">
        <v>614</v>
      </c>
      <c r="E102" s="158" t="s">
        <v>766</v>
      </c>
      <c r="F102" s="159" t="s">
        <v>767</v>
      </c>
      <c r="G102" s="160"/>
      <c r="H102" s="160"/>
      <c r="I102" s="160"/>
      <c r="J102" s="161" t="s">
        <v>623</v>
      </c>
      <c r="K102" s="162">
        <v>1.5</v>
      </c>
      <c r="L102" s="163">
        <v>0</v>
      </c>
      <c r="M102" s="160"/>
      <c r="N102" s="163">
        <f>ROUND(L102*K102,2)</f>
        <v>0</v>
      </c>
      <c r="O102" s="160"/>
      <c r="P102" s="160"/>
      <c r="Q102" s="160"/>
      <c r="R102" s="164"/>
      <c r="S102" s="197"/>
    </row>
    <row r="103" spans="1:19" ht="13.5">
      <c r="A103" s="201"/>
      <c r="B103" s="171"/>
      <c r="C103" s="172"/>
      <c r="D103" s="172"/>
      <c r="E103" s="173" t="s">
        <v>28</v>
      </c>
      <c r="F103" s="185">
        <v>1.5</v>
      </c>
      <c r="G103" s="175"/>
      <c r="H103" s="175"/>
      <c r="I103" s="175"/>
      <c r="J103" s="172"/>
      <c r="K103" s="176">
        <v>1.5</v>
      </c>
      <c r="L103" s="172"/>
      <c r="M103" s="172"/>
      <c r="N103" s="172"/>
      <c r="O103" s="172"/>
      <c r="P103" s="172"/>
      <c r="Q103" s="172"/>
      <c r="R103" s="177"/>
      <c r="S103" s="201"/>
    </row>
    <row r="104" spans="1:19" ht="13.5">
      <c r="A104" s="202"/>
      <c r="B104" s="178"/>
      <c r="C104" s="179"/>
      <c r="D104" s="179"/>
      <c r="E104" s="180" t="s">
        <v>28</v>
      </c>
      <c r="F104" s="181" t="s">
        <v>618</v>
      </c>
      <c r="G104" s="182"/>
      <c r="H104" s="182"/>
      <c r="I104" s="182"/>
      <c r="J104" s="179"/>
      <c r="K104" s="183">
        <v>1.5</v>
      </c>
      <c r="L104" s="179"/>
      <c r="M104" s="179"/>
      <c r="N104" s="179"/>
      <c r="O104" s="179"/>
      <c r="P104" s="179"/>
      <c r="Q104" s="179"/>
      <c r="R104" s="184"/>
      <c r="S104" s="202"/>
    </row>
    <row r="105" spans="1:19" ht="13.5">
      <c r="A105" s="197"/>
      <c r="B105" s="156"/>
      <c r="C105" s="157">
        <v>28</v>
      </c>
      <c r="D105" s="157" t="s">
        <v>614</v>
      </c>
      <c r="E105" s="158" t="s">
        <v>461</v>
      </c>
      <c r="F105" s="159" t="s">
        <v>768</v>
      </c>
      <c r="G105" s="160"/>
      <c r="H105" s="160"/>
      <c r="I105" s="160"/>
      <c r="J105" s="161" t="s">
        <v>623</v>
      </c>
      <c r="K105" s="162">
        <v>1.5</v>
      </c>
      <c r="L105" s="163">
        <v>0</v>
      </c>
      <c r="M105" s="160"/>
      <c r="N105" s="163">
        <f>ROUND(L105*K105,2)</f>
        <v>0</v>
      </c>
      <c r="O105" s="160"/>
      <c r="P105" s="160"/>
      <c r="Q105" s="160"/>
      <c r="R105" s="164"/>
      <c r="S105" s="197"/>
    </row>
    <row r="106" spans="1:19" ht="13.5">
      <c r="A106" s="201"/>
      <c r="B106" s="171"/>
      <c r="C106" s="172"/>
      <c r="D106" s="172"/>
      <c r="E106" s="173" t="s">
        <v>28</v>
      </c>
      <c r="F106" s="185">
        <v>1.5</v>
      </c>
      <c r="G106" s="175"/>
      <c r="H106" s="175"/>
      <c r="I106" s="175"/>
      <c r="J106" s="172"/>
      <c r="K106" s="176">
        <v>1.5</v>
      </c>
      <c r="L106" s="172"/>
      <c r="M106" s="172"/>
      <c r="N106" s="172"/>
      <c r="O106" s="172"/>
      <c r="P106" s="172"/>
      <c r="Q106" s="172"/>
      <c r="R106" s="177"/>
      <c r="S106" s="201"/>
    </row>
    <row r="107" spans="1:19" ht="13.5">
      <c r="A107" s="202"/>
      <c r="B107" s="178"/>
      <c r="C107" s="179"/>
      <c r="D107" s="179"/>
      <c r="E107" s="180" t="s">
        <v>28</v>
      </c>
      <c r="F107" s="181" t="s">
        <v>618</v>
      </c>
      <c r="G107" s="182"/>
      <c r="H107" s="182"/>
      <c r="I107" s="182"/>
      <c r="J107" s="179"/>
      <c r="K107" s="183">
        <v>1.5</v>
      </c>
      <c r="L107" s="179"/>
      <c r="M107" s="179"/>
      <c r="N107" s="179"/>
      <c r="O107" s="179"/>
      <c r="P107" s="179"/>
      <c r="Q107" s="179"/>
      <c r="R107" s="184"/>
      <c r="S107" s="202"/>
    </row>
    <row r="108" spans="1:19" ht="13.5">
      <c r="A108" s="197"/>
      <c r="B108" s="156"/>
      <c r="C108" s="157">
        <v>29</v>
      </c>
      <c r="D108" s="157" t="s">
        <v>614</v>
      </c>
      <c r="E108" s="158" t="s">
        <v>586</v>
      </c>
      <c r="F108" s="159" t="s">
        <v>769</v>
      </c>
      <c r="G108" s="160"/>
      <c r="H108" s="160"/>
      <c r="I108" s="160"/>
      <c r="J108" s="161" t="s">
        <v>691</v>
      </c>
      <c r="K108" s="162">
        <v>4</v>
      </c>
      <c r="L108" s="163">
        <v>0</v>
      </c>
      <c r="M108" s="160"/>
      <c r="N108" s="163">
        <f>ROUND(L108*K108,2)</f>
        <v>0</v>
      </c>
      <c r="O108" s="160"/>
      <c r="P108" s="160"/>
      <c r="Q108" s="160"/>
      <c r="R108" s="164"/>
      <c r="S108" s="197"/>
    </row>
    <row r="109" spans="1:19" ht="13.5">
      <c r="A109" s="201"/>
      <c r="B109" s="171"/>
      <c r="C109" s="172"/>
      <c r="D109" s="172"/>
      <c r="E109" s="173" t="s">
        <v>28</v>
      </c>
      <c r="F109" s="185">
        <v>4</v>
      </c>
      <c r="G109" s="175"/>
      <c r="H109" s="175"/>
      <c r="I109" s="175"/>
      <c r="J109" s="172"/>
      <c r="K109" s="176">
        <v>4</v>
      </c>
      <c r="L109" s="172"/>
      <c r="M109" s="172"/>
      <c r="N109" s="172"/>
      <c r="O109" s="172"/>
      <c r="P109" s="172"/>
      <c r="Q109" s="172"/>
      <c r="R109" s="177"/>
      <c r="S109" s="201"/>
    </row>
    <row r="110" spans="1:19" ht="13.5">
      <c r="A110" s="202"/>
      <c r="B110" s="178"/>
      <c r="C110" s="179"/>
      <c r="D110" s="179"/>
      <c r="E110" s="180" t="s">
        <v>28</v>
      </c>
      <c r="F110" s="181" t="s">
        <v>618</v>
      </c>
      <c r="G110" s="182"/>
      <c r="H110" s="182"/>
      <c r="I110" s="182"/>
      <c r="J110" s="179"/>
      <c r="K110" s="183">
        <v>4</v>
      </c>
      <c r="L110" s="179"/>
      <c r="M110" s="179"/>
      <c r="N110" s="179"/>
      <c r="O110" s="179"/>
      <c r="P110" s="179"/>
      <c r="Q110" s="179"/>
      <c r="R110" s="184"/>
      <c r="S110" s="202"/>
    </row>
    <row r="111" spans="1:19" ht="13.5">
      <c r="A111" s="197"/>
      <c r="B111" s="156"/>
      <c r="C111" s="186">
        <v>30</v>
      </c>
      <c r="D111" s="186" t="s">
        <v>671</v>
      </c>
      <c r="E111" s="187" t="s">
        <v>591</v>
      </c>
      <c r="F111" s="188" t="s">
        <v>770</v>
      </c>
      <c r="G111" s="189"/>
      <c r="H111" s="189"/>
      <c r="I111" s="189"/>
      <c r="J111" s="190" t="s">
        <v>691</v>
      </c>
      <c r="K111" s="191">
        <v>2</v>
      </c>
      <c r="L111" s="192">
        <v>0</v>
      </c>
      <c r="M111" s="189"/>
      <c r="N111" s="192">
        <f>ROUND(L111*K111,2)</f>
        <v>0</v>
      </c>
      <c r="O111" s="160"/>
      <c r="P111" s="160"/>
      <c r="Q111" s="160"/>
      <c r="R111" s="164"/>
      <c r="S111" s="197"/>
    </row>
    <row r="112" spans="1:19" ht="13.5">
      <c r="A112" s="197"/>
      <c r="B112" s="156"/>
      <c r="C112" s="157">
        <v>31</v>
      </c>
      <c r="D112" s="157" t="s">
        <v>614</v>
      </c>
      <c r="E112" s="158" t="s">
        <v>457</v>
      </c>
      <c r="F112" s="159" t="s">
        <v>771</v>
      </c>
      <c r="G112" s="160"/>
      <c r="H112" s="160"/>
      <c r="I112" s="160"/>
      <c r="J112" s="161" t="s">
        <v>691</v>
      </c>
      <c r="K112" s="162">
        <v>2</v>
      </c>
      <c r="L112" s="163">
        <v>0</v>
      </c>
      <c r="M112" s="160"/>
      <c r="N112" s="163">
        <f>ROUND(L112*K112,2)</f>
        <v>0</v>
      </c>
      <c r="O112" s="160"/>
      <c r="P112" s="160"/>
      <c r="Q112" s="160"/>
      <c r="R112" s="164"/>
      <c r="S112" s="197"/>
    </row>
    <row r="113" spans="1:19" ht="13.5">
      <c r="A113" s="201"/>
      <c r="B113" s="171"/>
      <c r="C113" s="172"/>
      <c r="D113" s="172"/>
      <c r="E113" s="173" t="s">
        <v>28</v>
      </c>
      <c r="F113" s="185">
        <v>2</v>
      </c>
      <c r="G113" s="175"/>
      <c r="H113" s="175"/>
      <c r="I113" s="175"/>
      <c r="J113" s="172"/>
      <c r="K113" s="176">
        <v>2</v>
      </c>
      <c r="L113" s="172"/>
      <c r="M113" s="172"/>
      <c r="N113" s="172"/>
      <c r="O113" s="172"/>
      <c r="P113" s="172"/>
      <c r="Q113" s="172"/>
      <c r="R113" s="177"/>
      <c r="S113" s="201"/>
    </row>
    <row r="114" spans="1:19" ht="13.5">
      <c r="A114" s="202"/>
      <c r="B114" s="178"/>
      <c r="C114" s="179"/>
      <c r="D114" s="179"/>
      <c r="E114" s="180" t="s">
        <v>28</v>
      </c>
      <c r="F114" s="181" t="s">
        <v>618</v>
      </c>
      <c r="G114" s="182"/>
      <c r="H114" s="182"/>
      <c r="I114" s="182"/>
      <c r="J114" s="179"/>
      <c r="K114" s="183">
        <v>2</v>
      </c>
      <c r="L114" s="179"/>
      <c r="M114" s="179"/>
      <c r="N114" s="179"/>
      <c r="O114" s="179"/>
      <c r="P114" s="179"/>
      <c r="Q114" s="179"/>
      <c r="R114" s="184"/>
      <c r="S114" s="202"/>
    </row>
    <row r="115" spans="1:19" ht="13.5">
      <c r="A115" s="197"/>
      <c r="B115" s="156"/>
      <c r="C115" s="186">
        <v>32</v>
      </c>
      <c r="D115" s="186" t="s">
        <v>671</v>
      </c>
      <c r="E115" s="187" t="s">
        <v>465</v>
      </c>
      <c r="F115" s="188" t="s">
        <v>770</v>
      </c>
      <c r="G115" s="189"/>
      <c r="H115" s="189"/>
      <c r="I115" s="189"/>
      <c r="J115" s="190" t="s">
        <v>691</v>
      </c>
      <c r="K115" s="191">
        <v>2</v>
      </c>
      <c r="L115" s="192">
        <v>0</v>
      </c>
      <c r="M115" s="189"/>
      <c r="N115" s="192">
        <f>ROUND(L115*K115,2)</f>
        <v>0</v>
      </c>
      <c r="O115" s="160"/>
      <c r="P115" s="160"/>
      <c r="Q115" s="160"/>
      <c r="R115" s="164"/>
      <c r="S115" s="197"/>
    </row>
    <row r="116" spans="1:19" ht="13.5">
      <c r="A116" s="197"/>
      <c r="B116" s="156"/>
      <c r="C116" s="157">
        <v>33</v>
      </c>
      <c r="D116" s="157" t="s">
        <v>614</v>
      </c>
      <c r="E116" s="158" t="s">
        <v>772</v>
      </c>
      <c r="F116" s="159" t="s">
        <v>773</v>
      </c>
      <c r="G116" s="160"/>
      <c r="H116" s="160"/>
      <c r="I116" s="160"/>
      <c r="J116" s="161" t="s">
        <v>691</v>
      </c>
      <c r="K116" s="162">
        <v>2</v>
      </c>
      <c r="L116" s="163">
        <v>0</v>
      </c>
      <c r="M116" s="160"/>
      <c r="N116" s="163">
        <f>ROUND(L116*K116,2)</f>
        <v>0</v>
      </c>
      <c r="O116" s="160"/>
      <c r="P116" s="160"/>
      <c r="Q116" s="160"/>
      <c r="R116" s="164"/>
      <c r="S116" s="197"/>
    </row>
    <row r="117" spans="1:19" ht="13.5">
      <c r="A117" s="201"/>
      <c r="B117" s="171"/>
      <c r="C117" s="172"/>
      <c r="D117" s="172"/>
      <c r="E117" s="173" t="s">
        <v>28</v>
      </c>
      <c r="F117" s="185">
        <v>2</v>
      </c>
      <c r="G117" s="175"/>
      <c r="H117" s="175"/>
      <c r="I117" s="175"/>
      <c r="J117" s="172"/>
      <c r="K117" s="176">
        <v>2</v>
      </c>
      <c r="L117" s="172"/>
      <c r="M117" s="172"/>
      <c r="N117" s="172"/>
      <c r="O117" s="172"/>
      <c r="P117" s="172"/>
      <c r="Q117" s="172"/>
      <c r="R117" s="177"/>
      <c r="S117" s="201"/>
    </row>
    <row r="118" spans="1:19" ht="13.5">
      <c r="A118" s="202"/>
      <c r="B118" s="178"/>
      <c r="C118" s="179"/>
      <c r="D118" s="179"/>
      <c r="E118" s="180" t="s">
        <v>28</v>
      </c>
      <c r="F118" s="181" t="s">
        <v>618</v>
      </c>
      <c r="G118" s="182"/>
      <c r="H118" s="182"/>
      <c r="I118" s="182"/>
      <c r="J118" s="179"/>
      <c r="K118" s="183">
        <v>2</v>
      </c>
      <c r="L118" s="179"/>
      <c r="M118" s="179"/>
      <c r="N118" s="179"/>
      <c r="O118" s="179"/>
      <c r="P118" s="179"/>
      <c r="Q118" s="179"/>
      <c r="R118" s="184"/>
      <c r="S118" s="202"/>
    </row>
    <row r="119" spans="1:19" ht="13.5">
      <c r="A119" s="197"/>
      <c r="B119" s="156"/>
      <c r="C119" s="186">
        <v>34</v>
      </c>
      <c r="D119" s="186" t="s">
        <v>671</v>
      </c>
      <c r="E119" s="187" t="s">
        <v>774</v>
      </c>
      <c r="F119" s="188" t="s">
        <v>770</v>
      </c>
      <c r="G119" s="189"/>
      <c r="H119" s="189"/>
      <c r="I119" s="189"/>
      <c r="J119" s="190" t="s">
        <v>691</v>
      </c>
      <c r="K119" s="191">
        <v>2</v>
      </c>
      <c r="L119" s="192">
        <v>0</v>
      </c>
      <c r="M119" s="189"/>
      <c r="N119" s="192">
        <f>ROUND(L119*K119,2)</f>
        <v>0</v>
      </c>
      <c r="O119" s="160"/>
      <c r="P119" s="160"/>
      <c r="Q119" s="160"/>
      <c r="R119" s="164"/>
      <c r="S119" s="197"/>
    </row>
    <row r="120" spans="1:19" ht="13.5">
      <c r="A120" s="197"/>
      <c r="B120" s="156"/>
      <c r="C120" s="157">
        <v>35</v>
      </c>
      <c r="D120" s="157" t="s">
        <v>614</v>
      </c>
      <c r="E120" s="158" t="s">
        <v>219</v>
      </c>
      <c r="F120" s="159" t="s">
        <v>726</v>
      </c>
      <c r="G120" s="160"/>
      <c r="H120" s="160"/>
      <c r="I120" s="160"/>
      <c r="J120" s="161" t="s">
        <v>623</v>
      </c>
      <c r="K120" s="162">
        <v>10</v>
      </c>
      <c r="L120" s="163">
        <v>0</v>
      </c>
      <c r="M120" s="160"/>
      <c r="N120" s="163">
        <f>ROUND(L120*K120,2)</f>
        <v>0</v>
      </c>
      <c r="O120" s="160"/>
      <c r="P120" s="160"/>
      <c r="Q120" s="160"/>
      <c r="R120" s="164"/>
      <c r="S120" s="197"/>
    </row>
    <row r="121" spans="1:19" ht="13.5">
      <c r="A121" s="201"/>
      <c r="B121" s="171"/>
      <c r="C121" s="172"/>
      <c r="D121" s="172"/>
      <c r="E121" s="173" t="s">
        <v>28</v>
      </c>
      <c r="F121" s="185">
        <v>10</v>
      </c>
      <c r="G121" s="175"/>
      <c r="H121" s="175"/>
      <c r="I121" s="175"/>
      <c r="J121" s="172"/>
      <c r="K121" s="176">
        <v>10</v>
      </c>
      <c r="L121" s="172"/>
      <c r="M121" s="172"/>
      <c r="N121" s="172"/>
      <c r="O121" s="172"/>
      <c r="P121" s="172"/>
      <c r="Q121" s="172"/>
      <c r="R121" s="177"/>
      <c r="S121" s="201"/>
    </row>
    <row r="122" spans="1:19" ht="13.5">
      <c r="A122" s="202"/>
      <c r="B122" s="178"/>
      <c r="C122" s="179"/>
      <c r="D122" s="179"/>
      <c r="E122" s="180" t="s">
        <v>28</v>
      </c>
      <c r="F122" s="181" t="s">
        <v>618</v>
      </c>
      <c r="G122" s="182"/>
      <c r="H122" s="182"/>
      <c r="I122" s="182"/>
      <c r="J122" s="179"/>
      <c r="K122" s="183">
        <v>10</v>
      </c>
      <c r="L122" s="179"/>
      <c r="M122" s="179"/>
      <c r="N122" s="179"/>
      <c r="O122" s="179"/>
      <c r="P122" s="179"/>
      <c r="Q122" s="179"/>
      <c r="R122" s="184"/>
      <c r="S122" s="202"/>
    </row>
    <row r="123" spans="1:19" ht="13.5">
      <c r="A123" s="197"/>
      <c r="B123" s="156"/>
      <c r="C123" s="157">
        <v>36</v>
      </c>
      <c r="D123" s="157" t="s">
        <v>614</v>
      </c>
      <c r="E123" s="158" t="s">
        <v>383</v>
      </c>
      <c r="F123" s="159" t="s">
        <v>728</v>
      </c>
      <c r="G123" s="160"/>
      <c r="H123" s="160"/>
      <c r="I123" s="160"/>
      <c r="J123" s="161" t="s">
        <v>623</v>
      </c>
      <c r="K123" s="162">
        <v>7.5</v>
      </c>
      <c r="L123" s="163">
        <v>0</v>
      </c>
      <c r="M123" s="160"/>
      <c r="N123" s="163">
        <f>ROUND(L123*K123,2)</f>
        <v>0</v>
      </c>
      <c r="O123" s="160"/>
      <c r="P123" s="160"/>
      <c r="Q123" s="160"/>
      <c r="R123" s="164"/>
      <c r="S123" s="197"/>
    </row>
    <row r="124" spans="1:19" ht="13.5">
      <c r="A124" s="201"/>
      <c r="B124" s="171"/>
      <c r="C124" s="172"/>
      <c r="D124" s="172"/>
      <c r="E124" s="173" t="s">
        <v>28</v>
      </c>
      <c r="F124" s="185">
        <v>7.5</v>
      </c>
      <c r="G124" s="175"/>
      <c r="H124" s="175"/>
      <c r="I124" s="175"/>
      <c r="J124" s="172"/>
      <c r="K124" s="176">
        <v>7.5</v>
      </c>
      <c r="L124" s="172"/>
      <c r="M124" s="172"/>
      <c r="N124" s="172"/>
      <c r="O124" s="172"/>
      <c r="P124" s="172"/>
      <c r="Q124" s="172"/>
      <c r="R124" s="177"/>
      <c r="S124" s="201"/>
    </row>
    <row r="125" spans="1:19" ht="13.5">
      <c r="A125" s="202"/>
      <c r="B125" s="178"/>
      <c r="C125" s="179"/>
      <c r="D125" s="179"/>
      <c r="E125" s="180" t="s">
        <v>28</v>
      </c>
      <c r="F125" s="181" t="s">
        <v>618</v>
      </c>
      <c r="G125" s="182"/>
      <c r="H125" s="182"/>
      <c r="I125" s="182"/>
      <c r="J125" s="179"/>
      <c r="K125" s="183">
        <v>7.5</v>
      </c>
      <c r="L125" s="179"/>
      <c r="M125" s="179"/>
      <c r="N125" s="179"/>
      <c r="O125" s="179"/>
      <c r="P125" s="179"/>
      <c r="Q125" s="179"/>
      <c r="R125" s="184"/>
      <c r="S125" s="202"/>
    </row>
    <row r="126" spans="1:19" ht="13.5">
      <c r="A126" s="197"/>
      <c r="B126" s="156"/>
      <c r="C126" s="157">
        <v>37</v>
      </c>
      <c r="D126" s="157" t="s">
        <v>614</v>
      </c>
      <c r="E126" s="158" t="s">
        <v>381</v>
      </c>
      <c r="F126" s="159" t="s">
        <v>775</v>
      </c>
      <c r="G126" s="160"/>
      <c r="H126" s="160"/>
      <c r="I126" s="160"/>
      <c r="J126" s="161" t="s">
        <v>623</v>
      </c>
      <c r="K126" s="162">
        <v>7.5</v>
      </c>
      <c r="L126" s="163">
        <v>0</v>
      </c>
      <c r="M126" s="160"/>
      <c r="N126" s="163">
        <f>ROUND(L126*K126,2)</f>
        <v>0</v>
      </c>
      <c r="O126" s="160"/>
      <c r="P126" s="160"/>
      <c r="Q126" s="160"/>
      <c r="R126" s="164"/>
      <c r="S126" s="197"/>
    </row>
    <row r="127" spans="1:19" ht="13.5">
      <c r="A127" s="201"/>
      <c r="B127" s="171"/>
      <c r="C127" s="172"/>
      <c r="D127" s="172"/>
      <c r="E127" s="173" t="s">
        <v>28</v>
      </c>
      <c r="F127" s="185">
        <v>7.5</v>
      </c>
      <c r="G127" s="175"/>
      <c r="H127" s="175"/>
      <c r="I127" s="175"/>
      <c r="J127" s="172"/>
      <c r="K127" s="176">
        <v>7.5</v>
      </c>
      <c r="L127" s="172"/>
      <c r="M127" s="172"/>
      <c r="N127" s="172"/>
      <c r="O127" s="172"/>
      <c r="P127" s="172"/>
      <c r="Q127" s="172"/>
      <c r="R127" s="177"/>
      <c r="S127" s="201"/>
    </row>
    <row r="128" spans="1:19" ht="13.5">
      <c r="A128" s="202"/>
      <c r="B128" s="178"/>
      <c r="C128" s="179"/>
      <c r="D128" s="179"/>
      <c r="E128" s="180" t="s">
        <v>28</v>
      </c>
      <c r="F128" s="181" t="s">
        <v>618</v>
      </c>
      <c r="G128" s="182"/>
      <c r="H128" s="182"/>
      <c r="I128" s="182"/>
      <c r="J128" s="179"/>
      <c r="K128" s="183">
        <v>7.5</v>
      </c>
      <c r="L128" s="179"/>
      <c r="M128" s="179"/>
      <c r="N128" s="179"/>
      <c r="O128" s="179"/>
      <c r="P128" s="179"/>
      <c r="Q128" s="179"/>
      <c r="R128" s="184"/>
      <c r="S128" s="202"/>
    </row>
    <row r="129" spans="1:19" ht="13.5">
      <c r="A129" s="197"/>
      <c r="B129" s="156"/>
      <c r="C129" s="157">
        <v>38</v>
      </c>
      <c r="D129" s="157" t="s">
        <v>614</v>
      </c>
      <c r="E129" s="158" t="s">
        <v>446</v>
      </c>
      <c r="F129" s="159" t="s">
        <v>776</v>
      </c>
      <c r="G129" s="160"/>
      <c r="H129" s="160"/>
      <c r="I129" s="160"/>
      <c r="J129" s="161" t="s">
        <v>623</v>
      </c>
      <c r="K129" s="162">
        <v>4</v>
      </c>
      <c r="L129" s="163">
        <v>0</v>
      </c>
      <c r="M129" s="160"/>
      <c r="N129" s="163">
        <f>ROUND(L129*K129,2)</f>
        <v>0</v>
      </c>
      <c r="O129" s="160"/>
      <c r="P129" s="160"/>
      <c r="Q129" s="160"/>
      <c r="R129" s="164"/>
      <c r="S129" s="197"/>
    </row>
    <row r="130" spans="1:19" ht="15">
      <c r="A130" s="199"/>
      <c r="B130" s="150"/>
      <c r="C130" s="316"/>
      <c r="D130" s="317" t="s">
        <v>741</v>
      </c>
      <c r="E130" s="317"/>
      <c r="F130" s="317"/>
      <c r="G130" s="317"/>
      <c r="H130" s="317"/>
      <c r="I130" s="317"/>
      <c r="J130" s="317"/>
      <c r="K130" s="317"/>
      <c r="L130" s="317"/>
      <c r="M130" s="317"/>
      <c r="N130" s="320">
        <f>SUM(N131)</f>
        <v>0</v>
      </c>
      <c r="O130" s="321"/>
      <c r="P130" s="321"/>
      <c r="Q130" s="321"/>
      <c r="R130" s="155"/>
      <c r="S130" s="199"/>
    </row>
    <row r="131" spans="1:19" ht="13.5">
      <c r="A131" s="197"/>
      <c r="B131" s="156"/>
      <c r="C131" s="157">
        <v>39</v>
      </c>
      <c r="D131" s="157" t="s">
        <v>614</v>
      </c>
      <c r="E131" s="158" t="s">
        <v>208</v>
      </c>
      <c r="F131" s="159" t="s">
        <v>742</v>
      </c>
      <c r="G131" s="160"/>
      <c r="H131" s="160"/>
      <c r="I131" s="160"/>
      <c r="J131" s="161" t="s">
        <v>663</v>
      </c>
      <c r="K131" s="162">
        <v>17.9</v>
      </c>
      <c r="L131" s="163">
        <v>0</v>
      </c>
      <c r="M131" s="160"/>
      <c r="N131" s="163">
        <f>ROUND(L131*K131,2)</f>
        <v>0</v>
      </c>
      <c r="O131" s="160"/>
      <c r="P131" s="160"/>
      <c r="Q131" s="160"/>
      <c r="R131" s="164"/>
      <c r="S131" s="197"/>
    </row>
    <row r="132" spans="1:19" ht="13.5">
      <c r="A132" s="197"/>
      <c r="B132" s="193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5"/>
      <c r="S132" s="197"/>
    </row>
    <row r="133" spans="1:19" ht="14.25">
      <c r="A133" s="196"/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</row>
  </sheetData>
  <sheetProtection/>
  <mergeCells count="205">
    <mergeCell ref="F128:I128"/>
    <mergeCell ref="F129:I129"/>
    <mergeCell ref="L129:M129"/>
    <mergeCell ref="N129:Q129"/>
    <mergeCell ref="N130:Q130"/>
    <mergeCell ref="F131:I131"/>
    <mergeCell ref="L131:M131"/>
    <mergeCell ref="N131:Q131"/>
    <mergeCell ref="N120:Q120"/>
    <mergeCell ref="F121:I121"/>
    <mergeCell ref="F122:I122"/>
    <mergeCell ref="F123:I123"/>
    <mergeCell ref="L123:M123"/>
    <mergeCell ref="N123:Q123"/>
    <mergeCell ref="N116:Q116"/>
    <mergeCell ref="F117:I117"/>
    <mergeCell ref="F118:I118"/>
    <mergeCell ref="F119:I119"/>
    <mergeCell ref="L119:M119"/>
    <mergeCell ref="N119:Q119"/>
    <mergeCell ref="N112:Q112"/>
    <mergeCell ref="F113:I113"/>
    <mergeCell ref="F114:I114"/>
    <mergeCell ref="F115:I115"/>
    <mergeCell ref="L115:M115"/>
    <mergeCell ref="N115:Q115"/>
    <mergeCell ref="F108:I108"/>
    <mergeCell ref="L108:M108"/>
    <mergeCell ref="N108:Q108"/>
    <mergeCell ref="F109:I109"/>
    <mergeCell ref="F110:I110"/>
    <mergeCell ref="F111:I111"/>
    <mergeCell ref="L111:M111"/>
    <mergeCell ref="N111:Q111"/>
    <mergeCell ref="F100:I100"/>
    <mergeCell ref="F101:I101"/>
    <mergeCell ref="F102:I102"/>
    <mergeCell ref="L102:M102"/>
    <mergeCell ref="N102:Q102"/>
    <mergeCell ref="F103:I103"/>
    <mergeCell ref="F92:I92"/>
    <mergeCell ref="F93:I93"/>
    <mergeCell ref="N94:Q94"/>
    <mergeCell ref="F95:I95"/>
    <mergeCell ref="L95:M95"/>
    <mergeCell ref="N95:Q95"/>
    <mergeCell ref="N84:Q84"/>
    <mergeCell ref="F85:I85"/>
    <mergeCell ref="F86:I86"/>
    <mergeCell ref="F87:I87"/>
    <mergeCell ref="L87:M87"/>
    <mergeCell ref="N87:Q87"/>
    <mergeCell ref="F80:I80"/>
    <mergeCell ref="F81:I81"/>
    <mergeCell ref="L81:M81"/>
    <mergeCell ref="N81:Q81"/>
    <mergeCell ref="F82:I82"/>
    <mergeCell ref="F83:I83"/>
    <mergeCell ref="N72:Q72"/>
    <mergeCell ref="F73:I73"/>
    <mergeCell ref="F74:I74"/>
    <mergeCell ref="F75:I75"/>
    <mergeCell ref="L75:M75"/>
    <mergeCell ref="N75:Q75"/>
    <mergeCell ref="F68:I68"/>
    <mergeCell ref="F69:I69"/>
    <mergeCell ref="L69:M69"/>
    <mergeCell ref="N69:Q69"/>
    <mergeCell ref="F70:I70"/>
    <mergeCell ref="F71:I71"/>
    <mergeCell ref="F60:I60"/>
    <mergeCell ref="F61:I61"/>
    <mergeCell ref="F62:I62"/>
    <mergeCell ref="F63:I63"/>
    <mergeCell ref="L63:M63"/>
    <mergeCell ref="N63:Q63"/>
    <mergeCell ref="N52:Q52"/>
    <mergeCell ref="F53:I53"/>
    <mergeCell ref="F54:I54"/>
    <mergeCell ref="F55:I55"/>
    <mergeCell ref="L55:M55"/>
    <mergeCell ref="N55:Q55"/>
    <mergeCell ref="F48:I48"/>
    <mergeCell ref="F49:I49"/>
    <mergeCell ref="L49:M49"/>
    <mergeCell ref="N49:Q49"/>
    <mergeCell ref="F50:I50"/>
    <mergeCell ref="F51:I51"/>
    <mergeCell ref="N40:Q40"/>
    <mergeCell ref="F41:I41"/>
    <mergeCell ref="F42:I42"/>
    <mergeCell ref="F43:I43"/>
    <mergeCell ref="L43:M43"/>
    <mergeCell ref="N43:Q43"/>
    <mergeCell ref="F36:I36"/>
    <mergeCell ref="F37:I37"/>
    <mergeCell ref="L37:M37"/>
    <mergeCell ref="N37:Q37"/>
    <mergeCell ref="F38:I38"/>
    <mergeCell ref="F39:I39"/>
    <mergeCell ref="N28:Q28"/>
    <mergeCell ref="F29:I29"/>
    <mergeCell ref="F30:I30"/>
    <mergeCell ref="F31:I31"/>
    <mergeCell ref="L31:M31"/>
    <mergeCell ref="N31:Q31"/>
    <mergeCell ref="F24:I24"/>
    <mergeCell ref="F25:I25"/>
    <mergeCell ref="L25:M25"/>
    <mergeCell ref="N25:Q25"/>
    <mergeCell ref="F26:I26"/>
    <mergeCell ref="F27:I27"/>
    <mergeCell ref="N16:Q16"/>
    <mergeCell ref="N17:Q17"/>
    <mergeCell ref="F18:I18"/>
    <mergeCell ref="L18:M18"/>
    <mergeCell ref="N18:Q18"/>
    <mergeCell ref="F19:I19"/>
    <mergeCell ref="C3:Q3"/>
    <mergeCell ref="F6:P6"/>
    <mergeCell ref="F7:P7"/>
    <mergeCell ref="M9:P9"/>
    <mergeCell ref="M11:Q11"/>
    <mergeCell ref="F5:Q5"/>
    <mergeCell ref="F126:I126"/>
    <mergeCell ref="L126:M126"/>
    <mergeCell ref="N126:Q126"/>
    <mergeCell ref="F127:I127"/>
    <mergeCell ref="F124:I124"/>
    <mergeCell ref="F125:I125"/>
    <mergeCell ref="F120:I120"/>
    <mergeCell ref="L120:M120"/>
    <mergeCell ref="F116:I116"/>
    <mergeCell ref="L116:M116"/>
    <mergeCell ref="F112:I112"/>
    <mergeCell ref="L112:M112"/>
    <mergeCell ref="F106:I106"/>
    <mergeCell ref="F107:I107"/>
    <mergeCell ref="F104:I104"/>
    <mergeCell ref="F105:I105"/>
    <mergeCell ref="L105:M105"/>
    <mergeCell ref="N105:Q105"/>
    <mergeCell ref="N98:Q98"/>
    <mergeCell ref="F99:I99"/>
    <mergeCell ref="L99:M99"/>
    <mergeCell ref="N99:Q99"/>
    <mergeCell ref="F96:I96"/>
    <mergeCell ref="F97:I97"/>
    <mergeCell ref="N90:Q90"/>
    <mergeCell ref="F91:I91"/>
    <mergeCell ref="L91:M91"/>
    <mergeCell ref="N91:Q91"/>
    <mergeCell ref="F88:I88"/>
    <mergeCell ref="F89:I89"/>
    <mergeCell ref="F84:I84"/>
    <mergeCell ref="L84:M84"/>
    <mergeCell ref="F78:I78"/>
    <mergeCell ref="L78:M78"/>
    <mergeCell ref="N78:Q78"/>
    <mergeCell ref="F79:I79"/>
    <mergeCell ref="F76:I76"/>
    <mergeCell ref="F77:I77"/>
    <mergeCell ref="F72:I72"/>
    <mergeCell ref="L72:M72"/>
    <mergeCell ref="F66:I66"/>
    <mergeCell ref="L66:M66"/>
    <mergeCell ref="N66:Q66"/>
    <mergeCell ref="F67:I67"/>
    <mergeCell ref="F64:I64"/>
    <mergeCell ref="F65:I65"/>
    <mergeCell ref="F58:I58"/>
    <mergeCell ref="F59:I59"/>
    <mergeCell ref="L59:M59"/>
    <mergeCell ref="N59:Q59"/>
    <mergeCell ref="F56:I56"/>
    <mergeCell ref="F57:I57"/>
    <mergeCell ref="F52:I52"/>
    <mergeCell ref="L52:M52"/>
    <mergeCell ref="F46:I46"/>
    <mergeCell ref="L46:M46"/>
    <mergeCell ref="N46:Q46"/>
    <mergeCell ref="F47:I47"/>
    <mergeCell ref="F44:I44"/>
    <mergeCell ref="F45:I45"/>
    <mergeCell ref="F40:I40"/>
    <mergeCell ref="L40:M40"/>
    <mergeCell ref="F34:I34"/>
    <mergeCell ref="L34:M34"/>
    <mergeCell ref="N34:Q34"/>
    <mergeCell ref="F35:I35"/>
    <mergeCell ref="F32:I32"/>
    <mergeCell ref="F33:I33"/>
    <mergeCell ref="F28:I28"/>
    <mergeCell ref="L28:M28"/>
    <mergeCell ref="F22:I22"/>
    <mergeCell ref="L22:M22"/>
    <mergeCell ref="N22:Q22"/>
    <mergeCell ref="F23:I23"/>
    <mergeCell ref="F20:I20"/>
    <mergeCell ref="F21:I21"/>
    <mergeCell ref="F14:I14"/>
    <mergeCell ref="L14:M14"/>
    <mergeCell ref="N14:Q14"/>
    <mergeCell ref="N15:Q15"/>
    <mergeCell ref="M12:Q12"/>
  </mergeCells>
  <printOptions/>
  <pageMargins left="0.3937007874015748" right="0.3937007874015748" top="0.7874015748031497" bottom="0.7874015748031497" header="0.31496062992125984" footer="0.31496062992125984"/>
  <pageSetup fitToHeight="7" fitToWidth="1" horizontalDpi="600" verticalDpi="600" orientation="portrait" paperSize="9" scale="71" r:id="rId1"/>
  <headerFooter>
    <oddFooter>&amp;R&amp;A / strana &amp;P / celkem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0.28125" defaultRowHeight="12.75" customHeight="1"/>
  <cols>
    <col min="1" max="1" width="8.7109375" style="1" customWidth="1"/>
    <col min="2" max="2" width="11.14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spans="1:8" ht="18">
      <c r="A2" s="264" t="s">
        <v>747</v>
      </c>
      <c r="B2" s="264"/>
      <c r="C2" s="264"/>
      <c r="D2" s="264"/>
      <c r="E2" s="264"/>
      <c r="F2" s="264"/>
      <c r="G2" s="264"/>
      <c r="H2" s="264"/>
    </row>
    <row r="4" spans="1:3" ht="15">
      <c r="A4" s="6" t="s">
        <v>0</v>
      </c>
      <c r="C4" s="7" t="s">
        <v>1</v>
      </c>
    </row>
    <row r="5" spans="1:3" ht="15">
      <c r="A5" s="263" t="s">
        <v>2</v>
      </c>
      <c r="C5" s="7" t="s">
        <v>576</v>
      </c>
    </row>
    <row r="6" spans="1:3" ht="15.75" thickBot="1">
      <c r="A6" s="263" t="s">
        <v>4</v>
      </c>
      <c r="C6" s="7" t="s">
        <v>576</v>
      </c>
    </row>
    <row r="7" spans="1:8" ht="12.75">
      <c r="A7" s="8" t="s">
        <v>5</v>
      </c>
      <c r="B7" s="9" t="s">
        <v>6</v>
      </c>
      <c r="C7" s="9" t="s">
        <v>7</v>
      </c>
      <c r="D7" s="10" t="s">
        <v>8</v>
      </c>
      <c r="E7" s="9" t="s">
        <v>9</v>
      </c>
      <c r="F7" s="11" t="s">
        <v>10</v>
      </c>
      <c r="G7" s="116" t="s">
        <v>11</v>
      </c>
      <c r="H7" s="117"/>
    </row>
    <row r="8" spans="1:8" ht="12.75">
      <c r="A8" s="12" t="s">
        <v>12</v>
      </c>
      <c r="B8" s="13" t="s">
        <v>13</v>
      </c>
      <c r="C8" s="13" t="s">
        <v>13</v>
      </c>
      <c r="D8" s="14"/>
      <c r="E8" s="13"/>
      <c r="F8" s="15" t="s">
        <v>14</v>
      </c>
      <c r="G8" s="16" t="s">
        <v>15</v>
      </c>
      <c r="H8" s="17" t="s">
        <v>16</v>
      </c>
    </row>
    <row r="9" spans="1:8" ht="13.5" thickBot="1">
      <c r="A9" s="18" t="s">
        <v>17</v>
      </c>
      <c r="B9" s="19" t="s">
        <v>18</v>
      </c>
      <c r="C9" s="19" t="s">
        <v>19</v>
      </c>
      <c r="D9" s="20" t="s">
        <v>20</v>
      </c>
      <c r="E9" s="19" t="s">
        <v>21</v>
      </c>
      <c r="F9" s="21" t="s">
        <v>22</v>
      </c>
      <c r="G9" s="22" t="s">
        <v>23</v>
      </c>
      <c r="H9" s="23" t="s">
        <v>24</v>
      </c>
    </row>
    <row r="10" spans="1:8" ht="12.75">
      <c r="A10" s="24"/>
      <c r="B10" s="25" t="s">
        <v>497</v>
      </c>
      <c r="C10" s="25"/>
      <c r="D10" s="26" t="s">
        <v>496</v>
      </c>
      <c r="E10" s="25"/>
      <c r="F10" s="27"/>
      <c r="G10" s="28"/>
      <c r="H10" s="29"/>
    </row>
    <row r="11" spans="1:8" ht="12.75">
      <c r="A11" s="12">
        <v>1</v>
      </c>
      <c r="B11" s="13" t="s">
        <v>575</v>
      </c>
      <c r="C11" s="31" t="s">
        <v>28</v>
      </c>
      <c r="D11" s="32" t="s">
        <v>574</v>
      </c>
      <c r="E11" s="31" t="s">
        <v>37</v>
      </c>
      <c r="F11" s="33">
        <v>110</v>
      </c>
      <c r="G11" s="34"/>
      <c r="H11" s="35">
        <f aca="true" t="shared" si="0" ref="H11:H49">ROUND((F11*G11),2)</f>
        <v>0</v>
      </c>
    </row>
    <row r="12" spans="1:8" ht="12.75">
      <c r="A12" s="12">
        <v>2</v>
      </c>
      <c r="B12" s="13" t="s">
        <v>573</v>
      </c>
      <c r="C12" s="31" t="s">
        <v>28</v>
      </c>
      <c r="D12" s="32" t="s">
        <v>572</v>
      </c>
      <c r="E12" s="31" t="s">
        <v>37</v>
      </c>
      <c r="F12" s="33">
        <v>560</v>
      </c>
      <c r="G12" s="34"/>
      <c r="H12" s="35">
        <f t="shared" si="0"/>
        <v>0</v>
      </c>
    </row>
    <row r="13" spans="1:8" ht="12.75">
      <c r="A13" s="12">
        <v>3</v>
      </c>
      <c r="B13" s="13" t="s">
        <v>571</v>
      </c>
      <c r="C13" s="31" t="s">
        <v>28</v>
      </c>
      <c r="D13" s="32" t="s">
        <v>570</v>
      </c>
      <c r="E13" s="31" t="s">
        <v>37</v>
      </c>
      <c r="F13" s="33">
        <v>490</v>
      </c>
      <c r="G13" s="34"/>
      <c r="H13" s="35">
        <f t="shared" si="0"/>
        <v>0</v>
      </c>
    </row>
    <row r="14" spans="1:8" ht="12.75">
      <c r="A14" s="12">
        <v>4</v>
      </c>
      <c r="B14" s="13" t="s">
        <v>569</v>
      </c>
      <c r="C14" s="31" t="s">
        <v>28</v>
      </c>
      <c r="D14" s="32" t="s">
        <v>568</v>
      </c>
      <c r="E14" s="31" t="s">
        <v>37</v>
      </c>
      <c r="F14" s="33">
        <v>110</v>
      </c>
      <c r="G14" s="34"/>
      <c r="H14" s="35">
        <f t="shared" si="0"/>
        <v>0</v>
      </c>
    </row>
    <row r="15" spans="1:8" ht="12.75">
      <c r="A15" s="12">
        <v>5</v>
      </c>
      <c r="B15" s="13" t="s">
        <v>567</v>
      </c>
      <c r="C15" s="31" t="s">
        <v>28</v>
      </c>
      <c r="D15" s="32" t="s">
        <v>566</v>
      </c>
      <c r="E15" s="31" t="s">
        <v>37</v>
      </c>
      <c r="F15" s="33">
        <v>470</v>
      </c>
      <c r="G15" s="34"/>
      <c r="H15" s="35">
        <f t="shared" si="0"/>
        <v>0</v>
      </c>
    </row>
    <row r="16" spans="1:8" ht="12.75">
      <c r="A16" s="12">
        <v>6</v>
      </c>
      <c r="B16" s="13" t="s">
        <v>565</v>
      </c>
      <c r="C16" s="31" t="s">
        <v>28</v>
      </c>
      <c r="D16" s="32" t="s">
        <v>564</v>
      </c>
      <c r="E16" s="31" t="s">
        <v>43</v>
      </c>
      <c r="F16" s="33">
        <v>50</v>
      </c>
      <c r="G16" s="34"/>
      <c r="H16" s="35">
        <f t="shared" si="0"/>
        <v>0</v>
      </c>
    </row>
    <row r="17" spans="1:8" ht="12.75">
      <c r="A17" s="12">
        <v>7</v>
      </c>
      <c r="B17" s="13" t="s">
        <v>563</v>
      </c>
      <c r="C17" s="31" t="s">
        <v>28</v>
      </c>
      <c r="D17" s="32" t="s">
        <v>562</v>
      </c>
      <c r="E17" s="31" t="s">
        <v>43</v>
      </c>
      <c r="F17" s="33">
        <v>19</v>
      </c>
      <c r="G17" s="34"/>
      <c r="H17" s="35">
        <f t="shared" si="0"/>
        <v>0</v>
      </c>
    </row>
    <row r="18" spans="1:8" ht="12.75">
      <c r="A18" s="12">
        <v>8</v>
      </c>
      <c r="B18" s="13" t="s">
        <v>561</v>
      </c>
      <c r="C18" s="31" t="s">
        <v>28</v>
      </c>
      <c r="D18" s="32" t="s">
        <v>560</v>
      </c>
      <c r="E18" s="31" t="s">
        <v>43</v>
      </c>
      <c r="F18" s="33">
        <v>19</v>
      </c>
      <c r="G18" s="34"/>
      <c r="H18" s="35">
        <f t="shared" si="0"/>
        <v>0</v>
      </c>
    </row>
    <row r="19" spans="1:8" ht="12.75">
      <c r="A19" s="12">
        <v>9</v>
      </c>
      <c r="B19" s="13" t="s">
        <v>559</v>
      </c>
      <c r="C19" s="31" t="s">
        <v>28</v>
      </c>
      <c r="D19" s="32" t="s">
        <v>558</v>
      </c>
      <c r="E19" s="31" t="s">
        <v>43</v>
      </c>
      <c r="F19" s="33">
        <v>4</v>
      </c>
      <c r="G19" s="34"/>
      <c r="H19" s="35">
        <f t="shared" si="0"/>
        <v>0</v>
      </c>
    </row>
    <row r="20" spans="1:8" ht="12.75">
      <c r="A20" s="12">
        <v>10</v>
      </c>
      <c r="B20" s="13" t="s">
        <v>557</v>
      </c>
      <c r="C20" s="31" t="s">
        <v>28</v>
      </c>
      <c r="D20" s="32" t="s">
        <v>556</v>
      </c>
      <c r="E20" s="31" t="s">
        <v>43</v>
      </c>
      <c r="F20" s="33">
        <v>15</v>
      </c>
      <c r="G20" s="34"/>
      <c r="H20" s="35">
        <f t="shared" si="0"/>
        <v>0</v>
      </c>
    </row>
    <row r="21" spans="1:8" ht="12.75">
      <c r="A21" s="12">
        <v>11</v>
      </c>
      <c r="B21" s="13" t="s">
        <v>555</v>
      </c>
      <c r="C21" s="31" t="s">
        <v>28</v>
      </c>
      <c r="D21" s="32" t="s">
        <v>554</v>
      </c>
      <c r="E21" s="31" t="s">
        <v>43</v>
      </c>
      <c r="F21" s="33">
        <v>19</v>
      </c>
      <c r="G21" s="34"/>
      <c r="H21" s="35">
        <f t="shared" si="0"/>
        <v>0</v>
      </c>
    </row>
    <row r="22" spans="1:8" ht="12.75">
      <c r="A22" s="12">
        <v>12</v>
      </c>
      <c r="B22" s="13" t="s">
        <v>553</v>
      </c>
      <c r="C22" s="31" t="s">
        <v>28</v>
      </c>
      <c r="D22" s="32" t="s">
        <v>552</v>
      </c>
      <c r="E22" s="31" t="s">
        <v>43</v>
      </c>
      <c r="F22" s="33">
        <v>19</v>
      </c>
      <c r="G22" s="34"/>
      <c r="H22" s="35">
        <f t="shared" si="0"/>
        <v>0</v>
      </c>
    </row>
    <row r="23" spans="1:8" ht="12.75">
      <c r="A23" s="12">
        <v>13</v>
      </c>
      <c r="B23" s="13" t="s">
        <v>551</v>
      </c>
      <c r="C23" s="31" t="s">
        <v>28</v>
      </c>
      <c r="D23" s="32" t="s">
        <v>550</v>
      </c>
      <c r="E23" s="31" t="s">
        <v>43</v>
      </c>
      <c r="F23" s="33">
        <v>15</v>
      </c>
      <c r="G23" s="34"/>
      <c r="H23" s="35">
        <f t="shared" si="0"/>
        <v>0</v>
      </c>
    </row>
    <row r="24" spans="1:8" ht="12.75">
      <c r="A24" s="12">
        <v>14</v>
      </c>
      <c r="B24" s="13" t="s">
        <v>549</v>
      </c>
      <c r="C24" s="31" t="s">
        <v>28</v>
      </c>
      <c r="D24" s="32" t="s">
        <v>548</v>
      </c>
      <c r="E24" s="31" t="s">
        <v>43</v>
      </c>
      <c r="F24" s="33">
        <v>15</v>
      </c>
      <c r="G24" s="34"/>
      <c r="H24" s="35">
        <f t="shared" si="0"/>
        <v>0</v>
      </c>
    </row>
    <row r="25" spans="1:8" ht="12.75">
      <c r="A25" s="12">
        <v>15</v>
      </c>
      <c r="B25" s="13" t="s">
        <v>547</v>
      </c>
      <c r="C25" s="31" t="s">
        <v>28</v>
      </c>
      <c r="D25" s="32" t="s">
        <v>546</v>
      </c>
      <c r="E25" s="31" t="s">
        <v>43</v>
      </c>
      <c r="F25" s="33">
        <v>15</v>
      </c>
      <c r="G25" s="34"/>
      <c r="H25" s="35">
        <f t="shared" si="0"/>
        <v>0</v>
      </c>
    </row>
    <row r="26" spans="1:8" ht="12.75">
      <c r="A26" s="12">
        <v>16</v>
      </c>
      <c r="B26" s="13" t="s">
        <v>545</v>
      </c>
      <c r="C26" s="31" t="s">
        <v>28</v>
      </c>
      <c r="D26" s="32" t="s">
        <v>544</v>
      </c>
      <c r="E26" s="31" t="s">
        <v>43</v>
      </c>
      <c r="F26" s="33">
        <v>10</v>
      </c>
      <c r="G26" s="34"/>
      <c r="H26" s="35">
        <f t="shared" si="0"/>
        <v>0</v>
      </c>
    </row>
    <row r="27" spans="1:8" ht="12.75">
      <c r="A27" s="12">
        <v>17</v>
      </c>
      <c r="B27" s="13" t="s">
        <v>543</v>
      </c>
      <c r="C27" s="31" t="s">
        <v>28</v>
      </c>
      <c r="D27" s="32" t="s">
        <v>542</v>
      </c>
      <c r="E27" s="31" t="s">
        <v>43</v>
      </c>
      <c r="F27" s="33">
        <v>10</v>
      </c>
      <c r="G27" s="34"/>
      <c r="H27" s="35">
        <f t="shared" si="0"/>
        <v>0</v>
      </c>
    </row>
    <row r="28" spans="1:8" ht="12.75">
      <c r="A28" s="12">
        <v>18</v>
      </c>
      <c r="B28" s="13" t="s">
        <v>541</v>
      </c>
      <c r="C28" s="31" t="s">
        <v>28</v>
      </c>
      <c r="D28" s="32" t="s">
        <v>540</v>
      </c>
      <c r="E28" s="31" t="s">
        <v>43</v>
      </c>
      <c r="F28" s="33">
        <v>4</v>
      </c>
      <c r="G28" s="34"/>
      <c r="H28" s="35">
        <f t="shared" si="0"/>
        <v>0</v>
      </c>
    </row>
    <row r="29" spans="1:8" ht="12.75">
      <c r="A29" s="12">
        <v>19</v>
      </c>
      <c r="B29" s="13" t="s">
        <v>539</v>
      </c>
      <c r="C29" s="31" t="s">
        <v>28</v>
      </c>
      <c r="D29" s="32" t="s">
        <v>538</v>
      </c>
      <c r="E29" s="31" t="s">
        <v>37</v>
      </c>
      <c r="F29" s="33">
        <v>370</v>
      </c>
      <c r="G29" s="34"/>
      <c r="H29" s="35">
        <f t="shared" si="0"/>
        <v>0</v>
      </c>
    </row>
    <row r="30" spans="1:8" ht="12.75">
      <c r="A30" s="12">
        <v>20</v>
      </c>
      <c r="B30" s="13" t="s">
        <v>537</v>
      </c>
      <c r="C30" s="31" t="s">
        <v>28</v>
      </c>
      <c r="D30" s="32" t="s">
        <v>536</v>
      </c>
      <c r="E30" s="31" t="s">
        <v>37</v>
      </c>
      <c r="F30" s="33">
        <v>40</v>
      </c>
      <c r="G30" s="34"/>
      <c r="H30" s="35">
        <f t="shared" si="0"/>
        <v>0</v>
      </c>
    </row>
    <row r="31" spans="1:8" ht="12.75">
      <c r="A31" s="12">
        <v>21</v>
      </c>
      <c r="B31" s="13" t="s">
        <v>535</v>
      </c>
      <c r="C31" s="31" t="s">
        <v>28</v>
      </c>
      <c r="D31" s="32" t="s">
        <v>534</v>
      </c>
      <c r="E31" s="31" t="s">
        <v>37</v>
      </c>
      <c r="F31" s="33">
        <v>100</v>
      </c>
      <c r="G31" s="34"/>
      <c r="H31" s="35">
        <f t="shared" si="0"/>
        <v>0</v>
      </c>
    </row>
    <row r="32" spans="1:8" ht="12.75">
      <c r="A32" s="12">
        <v>22</v>
      </c>
      <c r="B32" s="13" t="s">
        <v>533</v>
      </c>
      <c r="C32" s="31" t="s">
        <v>28</v>
      </c>
      <c r="D32" s="32" t="s">
        <v>532</v>
      </c>
      <c r="E32" s="31" t="s">
        <v>43</v>
      </c>
      <c r="F32" s="33">
        <v>3</v>
      </c>
      <c r="G32" s="34"/>
      <c r="H32" s="35">
        <f t="shared" si="0"/>
        <v>0</v>
      </c>
    </row>
    <row r="33" spans="1:8" ht="12.75">
      <c r="A33" s="12">
        <v>23</v>
      </c>
      <c r="B33" s="13" t="s">
        <v>531</v>
      </c>
      <c r="C33" s="31" t="s">
        <v>28</v>
      </c>
      <c r="D33" s="32" t="s">
        <v>530</v>
      </c>
      <c r="E33" s="31" t="s">
        <v>43</v>
      </c>
      <c r="F33" s="33">
        <v>1</v>
      </c>
      <c r="G33" s="34"/>
      <c r="H33" s="35">
        <f t="shared" si="0"/>
        <v>0</v>
      </c>
    </row>
    <row r="34" spans="1:8" ht="12.75">
      <c r="A34" s="12">
        <v>24</v>
      </c>
      <c r="B34" s="13" t="s">
        <v>529</v>
      </c>
      <c r="C34" s="31" t="s">
        <v>28</v>
      </c>
      <c r="D34" s="32" t="s">
        <v>528</v>
      </c>
      <c r="E34" s="31" t="s">
        <v>43</v>
      </c>
      <c r="F34" s="33">
        <v>5</v>
      </c>
      <c r="G34" s="34"/>
      <c r="H34" s="35">
        <f t="shared" si="0"/>
        <v>0</v>
      </c>
    </row>
    <row r="35" spans="1:8" ht="12.75">
      <c r="A35" s="12">
        <v>25</v>
      </c>
      <c r="B35" s="13" t="s">
        <v>527</v>
      </c>
      <c r="C35" s="31" t="s">
        <v>28</v>
      </c>
      <c r="D35" s="32" t="s">
        <v>526</v>
      </c>
      <c r="E35" s="31" t="s">
        <v>37</v>
      </c>
      <c r="F35" s="33">
        <v>420</v>
      </c>
      <c r="G35" s="34"/>
      <c r="H35" s="35">
        <f t="shared" si="0"/>
        <v>0</v>
      </c>
    </row>
    <row r="36" spans="1:8" ht="12.75">
      <c r="A36" s="12">
        <v>26</v>
      </c>
      <c r="B36" s="13" t="s">
        <v>525</v>
      </c>
      <c r="C36" s="31" t="s">
        <v>28</v>
      </c>
      <c r="D36" s="32" t="s">
        <v>524</v>
      </c>
      <c r="E36" s="31" t="s">
        <v>68</v>
      </c>
      <c r="F36" s="33">
        <v>19.5</v>
      </c>
      <c r="G36" s="34"/>
      <c r="H36" s="35">
        <f t="shared" si="0"/>
        <v>0</v>
      </c>
    </row>
    <row r="37" spans="1:8" ht="12.75">
      <c r="A37" s="12">
        <v>27</v>
      </c>
      <c r="B37" s="13" t="s">
        <v>523</v>
      </c>
      <c r="C37" s="31" t="s">
        <v>28</v>
      </c>
      <c r="D37" s="32" t="s">
        <v>522</v>
      </c>
      <c r="E37" s="31" t="s">
        <v>68</v>
      </c>
      <c r="F37" s="33">
        <v>7</v>
      </c>
      <c r="G37" s="34"/>
      <c r="H37" s="35">
        <f t="shared" si="0"/>
        <v>0</v>
      </c>
    </row>
    <row r="38" spans="1:8" ht="12.75">
      <c r="A38" s="12">
        <v>28</v>
      </c>
      <c r="B38" s="13" t="s">
        <v>521</v>
      </c>
      <c r="C38" s="31" t="s">
        <v>28</v>
      </c>
      <c r="D38" s="32" t="s">
        <v>520</v>
      </c>
      <c r="E38" s="31" t="s">
        <v>65</v>
      </c>
      <c r="F38" s="33">
        <v>10</v>
      </c>
      <c r="G38" s="34"/>
      <c r="H38" s="35">
        <f t="shared" si="0"/>
        <v>0</v>
      </c>
    </row>
    <row r="39" spans="1:8" ht="12.75">
      <c r="A39" s="12">
        <v>29</v>
      </c>
      <c r="B39" s="13" t="s">
        <v>519</v>
      </c>
      <c r="C39" s="31" t="s">
        <v>28</v>
      </c>
      <c r="D39" s="32" t="s">
        <v>518</v>
      </c>
      <c r="E39" s="31" t="s">
        <v>43</v>
      </c>
      <c r="F39" s="33">
        <v>7</v>
      </c>
      <c r="G39" s="34"/>
      <c r="H39" s="35">
        <f t="shared" si="0"/>
        <v>0</v>
      </c>
    </row>
    <row r="40" spans="1:8" ht="12.75">
      <c r="A40" s="12">
        <v>30</v>
      </c>
      <c r="B40" s="13" t="s">
        <v>517</v>
      </c>
      <c r="C40" s="31" t="s">
        <v>28</v>
      </c>
      <c r="D40" s="32" t="s">
        <v>516</v>
      </c>
      <c r="E40" s="31" t="s">
        <v>37</v>
      </c>
      <c r="F40" s="33">
        <v>5</v>
      </c>
      <c r="G40" s="34"/>
      <c r="H40" s="35">
        <f t="shared" si="0"/>
        <v>0</v>
      </c>
    </row>
    <row r="41" spans="1:8" ht="12.75">
      <c r="A41" s="12">
        <v>31</v>
      </c>
      <c r="B41" s="13" t="s">
        <v>515</v>
      </c>
      <c r="C41" s="31" t="s">
        <v>28</v>
      </c>
      <c r="D41" s="32" t="s">
        <v>514</v>
      </c>
      <c r="E41" s="31" t="s">
        <v>37</v>
      </c>
      <c r="F41" s="33">
        <v>420</v>
      </c>
      <c r="G41" s="34"/>
      <c r="H41" s="35">
        <f t="shared" si="0"/>
        <v>0</v>
      </c>
    </row>
    <row r="42" spans="1:8" ht="12.75">
      <c r="A42" s="12">
        <v>32</v>
      </c>
      <c r="B42" s="13" t="s">
        <v>513</v>
      </c>
      <c r="C42" s="31" t="s">
        <v>28</v>
      </c>
      <c r="D42" s="32" t="s">
        <v>512</v>
      </c>
      <c r="E42" s="31" t="s">
        <v>43</v>
      </c>
      <c r="F42" s="33">
        <v>19</v>
      </c>
      <c r="G42" s="34"/>
      <c r="H42" s="35">
        <f t="shared" si="0"/>
        <v>0</v>
      </c>
    </row>
    <row r="43" spans="1:8" ht="12.75">
      <c r="A43" s="12">
        <v>33</v>
      </c>
      <c r="B43" s="13" t="s">
        <v>511</v>
      </c>
      <c r="C43" s="31" t="s">
        <v>28</v>
      </c>
      <c r="D43" s="32" t="s">
        <v>510</v>
      </c>
      <c r="E43" s="31" t="s">
        <v>43</v>
      </c>
      <c r="F43" s="33">
        <v>4</v>
      </c>
      <c r="G43" s="34"/>
      <c r="H43" s="35">
        <f t="shared" si="0"/>
        <v>0</v>
      </c>
    </row>
    <row r="44" spans="1:8" ht="12.75">
      <c r="A44" s="12">
        <v>34</v>
      </c>
      <c r="B44" s="13" t="s">
        <v>509</v>
      </c>
      <c r="C44" s="31" t="s">
        <v>28</v>
      </c>
      <c r="D44" s="32" t="s">
        <v>508</v>
      </c>
      <c r="E44" s="31" t="s">
        <v>40</v>
      </c>
      <c r="F44" s="33">
        <v>5</v>
      </c>
      <c r="G44" s="34"/>
      <c r="H44" s="35">
        <f t="shared" si="0"/>
        <v>0</v>
      </c>
    </row>
    <row r="45" spans="1:8" ht="12.75">
      <c r="A45" s="12">
        <v>35</v>
      </c>
      <c r="B45" s="13" t="s">
        <v>507</v>
      </c>
      <c r="C45" s="31" t="s">
        <v>28</v>
      </c>
      <c r="D45" s="32" t="s">
        <v>506</v>
      </c>
      <c r="E45" s="31" t="s">
        <v>62</v>
      </c>
      <c r="F45" s="33">
        <v>1</v>
      </c>
      <c r="G45" s="34"/>
      <c r="H45" s="35">
        <f t="shared" si="0"/>
        <v>0</v>
      </c>
    </row>
    <row r="46" spans="1:8" ht="12.75">
      <c r="A46" s="12">
        <v>36</v>
      </c>
      <c r="B46" s="13" t="s">
        <v>505</v>
      </c>
      <c r="C46" s="31" t="s">
        <v>28</v>
      </c>
      <c r="D46" s="32" t="s">
        <v>504</v>
      </c>
      <c r="E46" s="31" t="s">
        <v>62</v>
      </c>
      <c r="F46" s="33">
        <v>1</v>
      </c>
      <c r="G46" s="34"/>
      <c r="H46" s="35">
        <f t="shared" si="0"/>
        <v>0</v>
      </c>
    </row>
    <row r="47" spans="1:8" ht="12.75">
      <c r="A47" s="12">
        <v>37</v>
      </c>
      <c r="B47" s="13" t="s">
        <v>503</v>
      </c>
      <c r="C47" s="31" t="s">
        <v>28</v>
      </c>
      <c r="D47" s="32" t="s">
        <v>502</v>
      </c>
      <c r="E47" s="31" t="s">
        <v>62</v>
      </c>
      <c r="F47" s="33">
        <v>1</v>
      </c>
      <c r="G47" s="34"/>
      <c r="H47" s="35">
        <f t="shared" si="0"/>
        <v>0</v>
      </c>
    </row>
    <row r="48" spans="1:8" ht="12.75">
      <c r="A48" s="12">
        <v>38</v>
      </c>
      <c r="B48" s="13" t="s">
        <v>501</v>
      </c>
      <c r="C48" s="31" t="s">
        <v>28</v>
      </c>
      <c r="D48" s="32" t="s">
        <v>500</v>
      </c>
      <c r="E48" s="31" t="s">
        <v>43</v>
      </c>
      <c r="F48" s="33">
        <v>1</v>
      </c>
      <c r="G48" s="34"/>
      <c r="H48" s="35">
        <f t="shared" si="0"/>
        <v>0</v>
      </c>
    </row>
    <row r="49" spans="1:8" ht="12.75">
      <c r="A49" s="12">
        <v>39</v>
      </c>
      <c r="B49" s="13" t="s">
        <v>499</v>
      </c>
      <c r="C49" s="31" t="s">
        <v>28</v>
      </c>
      <c r="D49" s="32" t="s">
        <v>498</v>
      </c>
      <c r="E49" s="31" t="s">
        <v>62</v>
      </c>
      <c r="F49" s="33">
        <v>1</v>
      </c>
      <c r="G49" s="34"/>
      <c r="H49" s="35">
        <f t="shared" si="0"/>
        <v>0</v>
      </c>
    </row>
    <row r="50" spans="1:8" ht="12.75">
      <c r="A50" s="36"/>
      <c r="B50" s="37" t="s">
        <v>497</v>
      </c>
      <c r="C50" s="37"/>
      <c r="D50" s="38" t="s">
        <v>496</v>
      </c>
      <c r="E50" s="37"/>
      <c r="F50" s="39"/>
      <c r="G50" s="40"/>
      <c r="H50" s="41">
        <f>SUM(H11:H49)</f>
        <v>0</v>
      </c>
    </row>
    <row r="51" spans="1:8" ht="12.75">
      <c r="A51" s="30"/>
      <c r="B51" s="31"/>
      <c r="C51" s="31"/>
      <c r="D51" s="32"/>
      <c r="E51" s="31"/>
      <c r="F51" s="33"/>
      <c r="G51" s="34"/>
      <c r="H51" s="35"/>
    </row>
    <row r="52" spans="1:8" ht="12.75">
      <c r="A52" s="36"/>
      <c r="B52" s="37"/>
      <c r="C52" s="37"/>
      <c r="D52" s="38" t="s">
        <v>160</v>
      </c>
      <c r="E52" s="37"/>
      <c r="F52" s="39"/>
      <c r="G52" s="40"/>
      <c r="H52" s="41">
        <f>+H50</f>
        <v>0</v>
      </c>
    </row>
    <row r="53" spans="1:8" ht="12.75">
      <c r="A53" s="30"/>
      <c r="B53" s="31"/>
      <c r="C53" s="31"/>
      <c r="D53" s="32"/>
      <c r="E53" s="31"/>
      <c r="F53" s="33"/>
      <c r="G53" s="34"/>
      <c r="H53" s="35"/>
    </row>
    <row r="54" spans="1:8" ht="13.5" thickBot="1">
      <c r="A54" s="48"/>
      <c r="B54" s="49"/>
      <c r="C54" s="49"/>
      <c r="D54" s="50"/>
      <c r="E54" s="49"/>
      <c r="F54" s="51"/>
      <c r="G54" s="52"/>
      <c r="H54" s="53"/>
    </row>
  </sheetData>
  <sheetProtection/>
  <mergeCells count="2">
    <mergeCell ref="G7:H7"/>
    <mergeCell ref="A2:H2"/>
  </mergeCells>
  <printOptions/>
  <pageMargins left="0.3937007874015748" right="0.3937007874015748" top="0.7874015748031497" bottom="0.7874015748031497" header="0" footer="0"/>
  <pageSetup fitToHeight="99" fitToWidth="1" horizontalDpi="600" verticalDpi="600" orientation="portrait" paperSize="9" scale="62" r:id="rId1"/>
  <headerFooter alignWithMargins="0">
    <oddFooter>&amp;R&amp;A / strana &amp;P / celkem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0.28125" defaultRowHeight="12.75" customHeight="1"/>
  <cols>
    <col min="1" max="1" width="6.00390625" style="1" customWidth="1"/>
    <col min="2" max="2" width="13.710937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spans="1:8" ht="18">
      <c r="A2" s="264" t="s">
        <v>747</v>
      </c>
      <c r="B2" s="264"/>
      <c r="C2" s="264"/>
      <c r="D2" s="264"/>
      <c r="E2" s="264"/>
      <c r="F2" s="264"/>
      <c r="G2" s="264"/>
      <c r="H2" s="264"/>
    </row>
    <row r="4" spans="1:3" ht="15">
      <c r="A4" s="6" t="s">
        <v>0</v>
      </c>
      <c r="C4" s="7" t="s">
        <v>1</v>
      </c>
    </row>
    <row r="5" spans="1:3" ht="15">
      <c r="A5" s="263" t="s">
        <v>2</v>
      </c>
      <c r="B5" s="263"/>
      <c r="C5" s="109" t="s">
        <v>789</v>
      </c>
    </row>
    <row r="6" spans="1:3" ht="15.75" thickBot="1">
      <c r="A6" s="263" t="s">
        <v>4</v>
      </c>
      <c r="B6" s="263"/>
      <c r="C6" s="109" t="s">
        <v>789</v>
      </c>
    </row>
    <row r="7" spans="1:8" ht="12.75">
      <c r="A7" s="8" t="s">
        <v>5</v>
      </c>
      <c r="B7" s="9" t="s">
        <v>6</v>
      </c>
      <c r="C7" s="9" t="s">
        <v>7</v>
      </c>
      <c r="D7" s="10" t="s">
        <v>8</v>
      </c>
      <c r="E7" s="9" t="s">
        <v>9</v>
      </c>
      <c r="F7" s="11" t="s">
        <v>10</v>
      </c>
      <c r="G7" s="116" t="s">
        <v>11</v>
      </c>
      <c r="H7" s="117"/>
    </row>
    <row r="8" spans="1:8" ht="12.75">
      <c r="A8" s="12" t="s">
        <v>12</v>
      </c>
      <c r="B8" s="13" t="s">
        <v>13</v>
      </c>
      <c r="C8" s="13" t="s">
        <v>13</v>
      </c>
      <c r="D8" s="14"/>
      <c r="E8" s="13"/>
      <c r="F8" s="15" t="s">
        <v>14</v>
      </c>
      <c r="G8" s="16" t="s">
        <v>15</v>
      </c>
      <c r="H8" s="17" t="s">
        <v>16</v>
      </c>
    </row>
    <row r="9" spans="1:8" ht="13.5" thickBot="1">
      <c r="A9" s="18" t="s">
        <v>17</v>
      </c>
      <c r="B9" s="19" t="s">
        <v>18</v>
      </c>
      <c r="C9" s="19" t="s">
        <v>19</v>
      </c>
      <c r="D9" s="20" t="s">
        <v>20</v>
      </c>
      <c r="E9" s="19" t="s">
        <v>21</v>
      </c>
      <c r="F9" s="21" t="s">
        <v>22</v>
      </c>
      <c r="G9" s="22" t="s">
        <v>23</v>
      </c>
      <c r="H9" s="23" t="s">
        <v>24</v>
      </c>
    </row>
    <row r="10" spans="1:8" ht="12.75">
      <c r="A10" s="24"/>
      <c r="B10" s="25" t="s">
        <v>578</v>
      </c>
      <c r="C10" s="25"/>
      <c r="D10" s="26" t="s">
        <v>577</v>
      </c>
      <c r="E10" s="25"/>
      <c r="F10" s="27"/>
      <c r="G10" s="28"/>
      <c r="H10" s="29"/>
    </row>
    <row r="11" spans="1:8" ht="12.75">
      <c r="A11" s="291">
        <v>1</v>
      </c>
      <c r="B11" s="292" t="s">
        <v>575</v>
      </c>
      <c r="C11" s="31" t="s">
        <v>28</v>
      </c>
      <c r="D11" s="32" t="s">
        <v>574</v>
      </c>
      <c r="E11" s="31" t="s">
        <v>37</v>
      </c>
      <c r="F11" s="33">
        <v>60</v>
      </c>
      <c r="G11" s="34"/>
      <c r="H11" s="35">
        <f aca="true" t="shared" si="0" ref="H11:H49">ROUND((F11*G11),2)</f>
        <v>0</v>
      </c>
    </row>
    <row r="12" spans="1:8" ht="12.75">
      <c r="A12" s="291">
        <v>2</v>
      </c>
      <c r="B12" s="292" t="s">
        <v>573</v>
      </c>
      <c r="C12" s="31" t="s">
        <v>28</v>
      </c>
      <c r="D12" s="32" t="s">
        <v>572</v>
      </c>
      <c r="E12" s="31" t="s">
        <v>37</v>
      </c>
      <c r="F12" s="33">
        <v>230</v>
      </c>
      <c r="G12" s="34"/>
      <c r="H12" s="35">
        <f t="shared" si="0"/>
        <v>0</v>
      </c>
    </row>
    <row r="13" spans="1:8" ht="12.75">
      <c r="A13" s="291">
        <v>3</v>
      </c>
      <c r="B13" s="292" t="s">
        <v>571</v>
      </c>
      <c r="C13" s="31" t="s">
        <v>28</v>
      </c>
      <c r="D13" s="32" t="s">
        <v>570</v>
      </c>
      <c r="E13" s="31" t="s">
        <v>37</v>
      </c>
      <c r="F13" s="33">
        <v>190</v>
      </c>
      <c r="G13" s="34"/>
      <c r="H13" s="35">
        <f t="shared" si="0"/>
        <v>0</v>
      </c>
    </row>
    <row r="14" spans="1:8" ht="12.75">
      <c r="A14" s="291">
        <v>4</v>
      </c>
      <c r="B14" s="292" t="s">
        <v>569</v>
      </c>
      <c r="C14" s="31" t="s">
        <v>28</v>
      </c>
      <c r="D14" s="32" t="s">
        <v>568</v>
      </c>
      <c r="E14" s="31" t="s">
        <v>37</v>
      </c>
      <c r="F14" s="33">
        <v>30</v>
      </c>
      <c r="G14" s="34"/>
      <c r="H14" s="35">
        <f t="shared" si="0"/>
        <v>0</v>
      </c>
    </row>
    <row r="15" spans="1:8" ht="12.75">
      <c r="A15" s="291">
        <v>5</v>
      </c>
      <c r="B15" s="292" t="s">
        <v>567</v>
      </c>
      <c r="C15" s="31" t="s">
        <v>28</v>
      </c>
      <c r="D15" s="32" t="s">
        <v>566</v>
      </c>
      <c r="E15" s="31" t="s">
        <v>37</v>
      </c>
      <c r="F15" s="33">
        <v>215</v>
      </c>
      <c r="G15" s="34"/>
      <c r="H15" s="35">
        <f t="shared" si="0"/>
        <v>0</v>
      </c>
    </row>
    <row r="16" spans="1:8" ht="12.75">
      <c r="A16" s="291">
        <v>6</v>
      </c>
      <c r="B16" s="292" t="s">
        <v>565</v>
      </c>
      <c r="C16" s="31" t="s">
        <v>28</v>
      </c>
      <c r="D16" s="32" t="s">
        <v>564</v>
      </c>
      <c r="E16" s="31" t="s">
        <v>43</v>
      </c>
      <c r="F16" s="33">
        <v>24</v>
      </c>
      <c r="G16" s="34"/>
      <c r="H16" s="35">
        <f t="shared" si="0"/>
        <v>0</v>
      </c>
    </row>
    <row r="17" spans="1:8" ht="12.75">
      <c r="A17" s="291">
        <v>7</v>
      </c>
      <c r="B17" s="292" t="s">
        <v>563</v>
      </c>
      <c r="C17" s="31" t="s">
        <v>28</v>
      </c>
      <c r="D17" s="32" t="s">
        <v>562</v>
      </c>
      <c r="E17" s="31" t="s">
        <v>43</v>
      </c>
      <c r="F17" s="33">
        <v>8</v>
      </c>
      <c r="G17" s="34"/>
      <c r="H17" s="35">
        <f t="shared" si="0"/>
        <v>0</v>
      </c>
    </row>
    <row r="18" spans="1:8" ht="12.75">
      <c r="A18" s="291">
        <v>8</v>
      </c>
      <c r="B18" s="292" t="s">
        <v>561</v>
      </c>
      <c r="C18" s="31" t="s">
        <v>28</v>
      </c>
      <c r="D18" s="32" t="s">
        <v>560</v>
      </c>
      <c r="E18" s="31" t="s">
        <v>43</v>
      </c>
      <c r="F18" s="33">
        <v>8</v>
      </c>
      <c r="G18" s="34"/>
      <c r="H18" s="35">
        <f t="shared" si="0"/>
        <v>0</v>
      </c>
    </row>
    <row r="19" spans="1:8" ht="12.75">
      <c r="A19" s="291">
        <v>9</v>
      </c>
      <c r="B19" s="292" t="s">
        <v>559</v>
      </c>
      <c r="C19" s="31" t="s">
        <v>28</v>
      </c>
      <c r="D19" s="32" t="s">
        <v>558</v>
      </c>
      <c r="E19" s="31" t="s">
        <v>43</v>
      </c>
      <c r="F19" s="33">
        <v>0</v>
      </c>
      <c r="G19" s="34"/>
      <c r="H19" s="35">
        <f t="shared" si="0"/>
        <v>0</v>
      </c>
    </row>
    <row r="20" spans="1:8" ht="12.75">
      <c r="A20" s="291">
        <v>10</v>
      </c>
      <c r="B20" s="292" t="s">
        <v>557</v>
      </c>
      <c r="C20" s="31" t="s">
        <v>28</v>
      </c>
      <c r="D20" s="32" t="s">
        <v>556</v>
      </c>
      <c r="E20" s="31" t="s">
        <v>43</v>
      </c>
      <c r="F20" s="33">
        <v>8</v>
      </c>
      <c r="G20" s="34"/>
      <c r="H20" s="35">
        <f t="shared" si="0"/>
        <v>0</v>
      </c>
    </row>
    <row r="21" spans="1:8" ht="12.75">
      <c r="A21" s="291">
        <v>11</v>
      </c>
      <c r="B21" s="292" t="s">
        <v>555</v>
      </c>
      <c r="C21" s="31" t="s">
        <v>28</v>
      </c>
      <c r="D21" s="32" t="s">
        <v>554</v>
      </c>
      <c r="E21" s="31" t="s">
        <v>43</v>
      </c>
      <c r="F21" s="33">
        <v>8</v>
      </c>
      <c r="G21" s="34"/>
      <c r="H21" s="35">
        <f t="shared" si="0"/>
        <v>0</v>
      </c>
    </row>
    <row r="22" spans="1:8" ht="12.75">
      <c r="A22" s="291">
        <v>12</v>
      </c>
      <c r="B22" s="292" t="s">
        <v>553</v>
      </c>
      <c r="C22" s="31" t="s">
        <v>28</v>
      </c>
      <c r="D22" s="32" t="s">
        <v>552</v>
      </c>
      <c r="E22" s="31" t="s">
        <v>43</v>
      </c>
      <c r="F22" s="33">
        <v>8</v>
      </c>
      <c r="G22" s="34"/>
      <c r="H22" s="35">
        <f t="shared" si="0"/>
        <v>0</v>
      </c>
    </row>
    <row r="23" spans="1:8" ht="12.75">
      <c r="A23" s="291">
        <v>13</v>
      </c>
      <c r="B23" s="292" t="s">
        <v>551</v>
      </c>
      <c r="C23" s="31" t="s">
        <v>28</v>
      </c>
      <c r="D23" s="32" t="s">
        <v>550</v>
      </c>
      <c r="E23" s="31" t="s">
        <v>43</v>
      </c>
      <c r="F23" s="33">
        <v>8</v>
      </c>
      <c r="G23" s="34"/>
      <c r="H23" s="35">
        <f t="shared" si="0"/>
        <v>0</v>
      </c>
    </row>
    <row r="24" spans="1:8" ht="12.75">
      <c r="A24" s="291">
        <v>14</v>
      </c>
      <c r="B24" s="292" t="s">
        <v>549</v>
      </c>
      <c r="C24" s="31" t="s">
        <v>28</v>
      </c>
      <c r="D24" s="32" t="s">
        <v>548</v>
      </c>
      <c r="E24" s="31" t="s">
        <v>43</v>
      </c>
      <c r="F24" s="33">
        <v>8</v>
      </c>
      <c r="G24" s="34"/>
      <c r="H24" s="35">
        <f t="shared" si="0"/>
        <v>0</v>
      </c>
    </row>
    <row r="25" spans="1:8" ht="12.75">
      <c r="A25" s="291">
        <v>15</v>
      </c>
      <c r="B25" s="292" t="s">
        <v>547</v>
      </c>
      <c r="C25" s="31" t="s">
        <v>28</v>
      </c>
      <c r="D25" s="32" t="s">
        <v>546</v>
      </c>
      <c r="E25" s="31" t="s">
        <v>43</v>
      </c>
      <c r="F25" s="33">
        <v>8</v>
      </c>
      <c r="G25" s="34"/>
      <c r="H25" s="35">
        <f t="shared" si="0"/>
        <v>0</v>
      </c>
    </row>
    <row r="26" spans="1:8" ht="12.75">
      <c r="A26" s="291">
        <v>16</v>
      </c>
      <c r="B26" s="292" t="s">
        <v>545</v>
      </c>
      <c r="C26" s="31" t="s">
        <v>28</v>
      </c>
      <c r="D26" s="32" t="s">
        <v>544</v>
      </c>
      <c r="E26" s="31" t="s">
        <v>43</v>
      </c>
      <c r="F26" s="33">
        <v>4</v>
      </c>
      <c r="G26" s="34"/>
      <c r="H26" s="35">
        <f t="shared" si="0"/>
        <v>0</v>
      </c>
    </row>
    <row r="27" spans="1:8" ht="12.75">
      <c r="A27" s="291">
        <v>17</v>
      </c>
      <c r="B27" s="292" t="s">
        <v>543</v>
      </c>
      <c r="C27" s="31" t="s">
        <v>28</v>
      </c>
      <c r="D27" s="32" t="s">
        <v>542</v>
      </c>
      <c r="E27" s="31" t="s">
        <v>43</v>
      </c>
      <c r="F27" s="33">
        <v>4</v>
      </c>
      <c r="G27" s="34"/>
      <c r="H27" s="35">
        <f t="shared" si="0"/>
        <v>0</v>
      </c>
    </row>
    <row r="28" spans="1:8" ht="12.75">
      <c r="A28" s="291">
        <v>18</v>
      </c>
      <c r="B28" s="292" t="s">
        <v>541</v>
      </c>
      <c r="C28" s="31" t="s">
        <v>28</v>
      </c>
      <c r="D28" s="32" t="s">
        <v>540</v>
      </c>
      <c r="E28" s="31" t="s">
        <v>43</v>
      </c>
      <c r="F28" s="33">
        <v>0</v>
      </c>
      <c r="G28" s="34"/>
      <c r="H28" s="35">
        <f t="shared" si="0"/>
        <v>0</v>
      </c>
    </row>
    <row r="29" spans="1:8" ht="12.75">
      <c r="A29" s="291">
        <v>19</v>
      </c>
      <c r="B29" s="292" t="s">
        <v>539</v>
      </c>
      <c r="C29" s="31" t="s">
        <v>28</v>
      </c>
      <c r="D29" s="32" t="s">
        <v>538</v>
      </c>
      <c r="E29" s="31" t="s">
        <v>37</v>
      </c>
      <c r="F29" s="33">
        <v>180</v>
      </c>
      <c r="G29" s="34"/>
      <c r="H29" s="35">
        <f t="shared" si="0"/>
        <v>0</v>
      </c>
    </row>
    <row r="30" spans="1:8" ht="12.75">
      <c r="A30" s="291">
        <v>20</v>
      </c>
      <c r="B30" s="292" t="s">
        <v>537</v>
      </c>
      <c r="C30" s="31" t="s">
        <v>28</v>
      </c>
      <c r="D30" s="32" t="s">
        <v>536</v>
      </c>
      <c r="E30" s="31" t="s">
        <v>37</v>
      </c>
      <c r="F30" s="33">
        <v>8</v>
      </c>
      <c r="G30" s="34"/>
      <c r="H30" s="35">
        <f t="shared" si="0"/>
        <v>0</v>
      </c>
    </row>
    <row r="31" spans="1:8" ht="12.75">
      <c r="A31" s="291">
        <v>21</v>
      </c>
      <c r="B31" s="292" t="s">
        <v>535</v>
      </c>
      <c r="C31" s="31" t="s">
        <v>28</v>
      </c>
      <c r="D31" s="32" t="s">
        <v>534</v>
      </c>
      <c r="E31" s="31" t="s">
        <v>37</v>
      </c>
      <c r="F31" s="33">
        <v>50</v>
      </c>
      <c r="G31" s="34"/>
      <c r="H31" s="35">
        <f t="shared" si="0"/>
        <v>0</v>
      </c>
    </row>
    <row r="32" spans="1:8" ht="12.75">
      <c r="A32" s="291">
        <v>22</v>
      </c>
      <c r="B32" s="292" t="s">
        <v>533</v>
      </c>
      <c r="C32" s="31" t="s">
        <v>28</v>
      </c>
      <c r="D32" s="32" t="s">
        <v>532</v>
      </c>
      <c r="E32" s="31" t="s">
        <v>43</v>
      </c>
      <c r="F32" s="33">
        <v>1</v>
      </c>
      <c r="G32" s="34"/>
      <c r="H32" s="35">
        <f t="shared" si="0"/>
        <v>0</v>
      </c>
    </row>
    <row r="33" spans="1:8" ht="12.75">
      <c r="A33" s="291">
        <v>23</v>
      </c>
      <c r="B33" s="292" t="s">
        <v>531</v>
      </c>
      <c r="C33" s="31" t="s">
        <v>28</v>
      </c>
      <c r="D33" s="32" t="s">
        <v>530</v>
      </c>
      <c r="E33" s="31" t="s">
        <v>43</v>
      </c>
      <c r="F33" s="33">
        <v>0</v>
      </c>
      <c r="G33" s="34"/>
      <c r="H33" s="35">
        <f t="shared" si="0"/>
        <v>0</v>
      </c>
    </row>
    <row r="34" spans="1:8" ht="12.75">
      <c r="A34" s="291">
        <v>24</v>
      </c>
      <c r="B34" s="292" t="s">
        <v>529</v>
      </c>
      <c r="C34" s="31" t="s">
        <v>28</v>
      </c>
      <c r="D34" s="32" t="s">
        <v>528</v>
      </c>
      <c r="E34" s="31" t="s">
        <v>43</v>
      </c>
      <c r="F34" s="33">
        <v>0</v>
      </c>
      <c r="G34" s="34"/>
      <c r="H34" s="35">
        <f t="shared" si="0"/>
        <v>0</v>
      </c>
    </row>
    <row r="35" spans="1:8" ht="12.75">
      <c r="A35" s="291">
        <v>25</v>
      </c>
      <c r="B35" s="292" t="s">
        <v>527</v>
      </c>
      <c r="C35" s="31" t="s">
        <v>28</v>
      </c>
      <c r="D35" s="32" t="s">
        <v>526</v>
      </c>
      <c r="E35" s="31" t="s">
        <v>37</v>
      </c>
      <c r="F35" s="33">
        <v>190</v>
      </c>
      <c r="G35" s="34"/>
      <c r="H35" s="35">
        <f t="shared" si="0"/>
        <v>0</v>
      </c>
    </row>
    <row r="36" spans="1:8" ht="12.75">
      <c r="A36" s="291">
        <v>26</v>
      </c>
      <c r="B36" s="292" t="s">
        <v>525</v>
      </c>
      <c r="C36" s="31" t="s">
        <v>28</v>
      </c>
      <c r="D36" s="32" t="s">
        <v>524</v>
      </c>
      <c r="E36" s="31" t="s">
        <v>68</v>
      </c>
      <c r="F36" s="33">
        <v>9.5</v>
      </c>
      <c r="G36" s="34"/>
      <c r="H36" s="35">
        <f t="shared" si="0"/>
        <v>0</v>
      </c>
    </row>
    <row r="37" spans="1:8" ht="12.75">
      <c r="A37" s="12">
        <v>27</v>
      </c>
      <c r="B37" s="13" t="s">
        <v>523</v>
      </c>
      <c r="C37" s="31" t="s">
        <v>28</v>
      </c>
      <c r="D37" s="32" t="s">
        <v>522</v>
      </c>
      <c r="E37" s="31" t="s">
        <v>68</v>
      </c>
      <c r="F37" s="33">
        <v>2.5</v>
      </c>
      <c r="G37" s="34"/>
      <c r="H37" s="35">
        <f t="shared" si="0"/>
        <v>0</v>
      </c>
    </row>
    <row r="38" spans="1:8" ht="12.75">
      <c r="A38" s="12">
        <v>28</v>
      </c>
      <c r="B38" s="13" t="s">
        <v>521</v>
      </c>
      <c r="C38" s="31" t="s">
        <v>28</v>
      </c>
      <c r="D38" s="32" t="s">
        <v>520</v>
      </c>
      <c r="E38" s="31" t="s">
        <v>65</v>
      </c>
      <c r="F38" s="33">
        <v>10</v>
      </c>
      <c r="G38" s="34"/>
      <c r="H38" s="35">
        <f t="shared" si="0"/>
        <v>0</v>
      </c>
    </row>
    <row r="39" spans="1:8" ht="12.75">
      <c r="A39" s="12">
        <v>29</v>
      </c>
      <c r="B39" s="13" t="s">
        <v>519</v>
      </c>
      <c r="C39" s="31" t="s">
        <v>28</v>
      </c>
      <c r="D39" s="32" t="s">
        <v>518</v>
      </c>
      <c r="E39" s="31" t="s">
        <v>43</v>
      </c>
      <c r="F39" s="33">
        <v>3</v>
      </c>
      <c r="G39" s="34"/>
      <c r="H39" s="35">
        <f t="shared" si="0"/>
        <v>0</v>
      </c>
    </row>
    <row r="40" spans="1:8" ht="12.75">
      <c r="A40" s="12">
        <v>30</v>
      </c>
      <c r="B40" s="13" t="s">
        <v>517</v>
      </c>
      <c r="C40" s="31" t="s">
        <v>28</v>
      </c>
      <c r="D40" s="32" t="s">
        <v>516</v>
      </c>
      <c r="E40" s="31" t="s">
        <v>37</v>
      </c>
      <c r="F40" s="33">
        <v>0</v>
      </c>
      <c r="G40" s="34"/>
      <c r="H40" s="35">
        <f t="shared" si="0"/>
        <v>0</v>
      </c>
    </row>
    <row r="41" spans="1:8" ht="12.75">
      <c r="A41" s="12">
        <v>31</v>
      </c>
      <c r="B41" s="13" t="s">
        <v>515</v>
      </c>
      <c r="C41" s="31" t="s">
        <v>28</v>
      </c>
      <c r="D41" s="32" t="s">
        <v>514</v>
      </c>
      <c r="E41" s="31" t="s">
        <v>37</v>
      </c>
      <c r="F41" s="33">
        <v>190</v>
      </c>
      <c r="G41" s="34"/>
      <c r="H41" s="35">
        <f t="shared" si="0"/>
        <v>0</v>
      </c>
    </row>
    <row r="42" spans="1:8" ht="12.75">
      <c r="A42" s="12">
        <v>32</v>
      </c>
      <c r="B42" s="13" t="s">
        <v>513</v>
      </c>
      <c r="C42" s="31" t="s">
        <v>28</v>
      </c>
      <c r="D42" s="32" t="s">
        <v>512</v>
      </c>
      <c r="E42" s="31" t="s">
        <v>43</v>
      </c>
      <c r="F42" s="33">
        <v>8</v>
      </c>
      <c r="G42" s="34"/>
      <c r="H42" s="35">
        <f t="shared" si="0"/>
        <v>0</v>
      </c>
    </row>
    <row r="43" spans="1:8" ht="12.75">
      <c r="A43" s="12">
        <v>33</v>
      </c>
      <c r="B43" s="13" t="s">
        <v>511</v>
      </c>
      <c r="C43" s="31" t="s">
        <v>28</v>
      </c>
      <c r="D43" s="32" t="s">
        <v>510</v>
      </c>
      <c r="E43" s="31" t="s">
        <v>43</v>
      </c>
      <c r="F43" s="33">
        <v>2</v>
      </c>
      <c r="G43" s="34"/>
      <c r="H43" s="35">
        <f t="shared" si="0"/>
        <v>0</v>
      </c>
    </row>
    <row r="44" spans="1:8" ht="12.75">
      <c r="A44" s="12">
        <v>34</v>
      </c>
      <c r="B44" s="13" t="s">
        <v>509</v>
      </c>
      <c r="C44" s="31" t="s">
        <v>28</v>
      </c>
      <c r="D44" s="32" t="s">
        <v>508</v>
      </c>
      <c r="E44" s="31" t="s">
        <v>40</v>
      </c>
      <c r="F44" s="33">
        <v>5</v>
      </c>
      <c r="G44" s="34"/>
      <c r="H44" s="35">
        <f t="shared" si="0"/>
        <v>0</v>
      </c>
    </row>
    <row r="45" spans="1:8" ht="12.75">
      <c r="A45" s="12">
        <v>35</v>
      </c>
      <c r="B45" s="13" t="s">
        <v>507</v>
      </c>
      <c r="C45" s="31" t="s">
        <v>28</v>
      </c>
      <c r="D45" s="32" t="s">
        <v>506</v>
      </c>
      <c r="E45" s="31" t="s">
        <v>62</v>
      </c>
      <c r="F45" s="33">
        <v>1</v>
      </c>
      <c r="G45" s="34"/>
      <c r="H45" s="35">
        <f t="shared" si="0"/>
        <v>0</v>
      </c>
    </row>
    <row r="46" spans="1:8" ht="12.75">
      <c r="A46" s="12">
        <v>36</v>
      </c>
      <c r="B46" s="13" t="s">
        <v>505</v>
      </c>
      <c r="C46" s="31" t="s">
        <v>28</v>
      </c>
      <c r="D46" s="32" t="s">
        <v>504</v>
      </c>
      <c r="E46" s="31" t="s">
        <v>62</v>
      </c>
      <c r="F46" s="33">
        <v>1</v>
      </c>
      <c r="G46" s="34"/>
      <c r="H46" s="35">
        <f t="shared" si="0"/>
        <v>0</v>
      </c>
    </row>
    <row r="47" spans="1:8" ht="12.75">
      <c r="A47" s="12">
        <v>37</v>
      </c>
      <c r="B47" s="13" t="s">
        <v>503</v>
      </c>
      <c r="C47" s="31" t="s">
        <v>28</v>
      </c>
      <c r="D47" s="32" t="s">
        <v>502</v>
      </c>
      <c r="E47" s="31" t="s">
        <v>62</v>
      </c>
      <c r="F47" s="33">
        <v>1</v>
      </c>
      <c r="G47" s="34"/>
      <c r="H47" s="35">
        <f t="shared" si="0"/>
        <v>0</v>
      </c>
    </row>
    <row r="48" spans="1:8" ht="12.75">
      <c r="A48" s="12">
        <v>38</v>
      </c>
      <c r="B48" s="13" t="s">
        <v>501</v>
      </c>
      <c r="C48" s="31" t="s">
        <v>28</v>
      </c>
      <c r="D48" s="32" t="s">
        <v>500</v>
      </c>
      <c r="E48" s="31" t="s">
        <v>43</v>
      </c>
      <c r="F48" s="33">
        <v>1</v>
      </c>
      <c r="G48" s="34"/>
      <c r="H48" s="35">
        <f t="shared" si="0"/>
        <v>0</v>
      </c>
    </row>
    <row r="49" spans="1:8" ht="12.75">
      <c r="A49" s="12">
        <v>39</v>
      </c>
      <c r="B49" s="13" t="s">
        <v>499</v>
      </c>
      <c r="C49" s="31" t="s">
        <v>28</v>
      </c>
      <c r="D49" s="32" t="s">
        <v>498</v>
      </c>
      <c r="E49" s="31" t="s">
        <v>62</v>
      </c>
      <c r="F49" s="33">
        <v>1</v>
      </c>
      <c r="G49" s="34"/>
      <c r="H49" s="35">
        <f t="shared" si="0"/>
        <v>0</v>
      </c>
    </row>
    <row r="50" spans="1:8" ht="12.75">
      <c r="A50" s="36"/>
      <c r="B50" s="37" t="s">
        <v>578</v>
      </c>
      <c r="C50" s="37"/>
      <c r="D50" s="38" t="s">
        <v>577</v>
      </c>
      <c r="E50" s="37"/>
      <c r="F50" s="39"/>
      <c r="G50" s="40"/>
      <c r="H50" s="41">
        <f>SUM(H11:H49)</f>
        <v>0</v>
      </c>
    </row>
    <row r="51" spans="1:8" ht="12.75">
      <c r="A51" s="30"/>
      <c r="B51" s="31"/>
      <c r="C51" s="31"/>
      <c r="D51" s="32"/>
      <c r="E51" s="31"/>
      <c r="F51" s="33"/>
      <c r="G51" s="34"/>
      <c r="H51" s="35"/>
    </row>
    <row r="52" spans="1:8" ht="12.75">
      <c r="A52" s="36"/>
      <c r="B52" s="37"/>
      <c r="C52" s="37"/>
      <c r="D52" s="38" t="s">
        <v>160</v>
      </c>
      <c r="E52" s="37"/>
      <c r="F52" s="39"/>
      <c r="G52" s="40"/>
      <c r="H52" s="41">
        <f>+H50</f>
        <v>0</v>
      </c>
    </row>
    <row r="53" spans="1:8" ht="12.75">
      <c r="A53" s="30"/>
      <c r="B53" s="31"/>
      <c r="C53" s="31"/>
      <c r="D53" s="32"/>
      <c r="E53" s="31"/>
      <c r="F53" s="33"/>
      <c r="G53" s="34"/>
      <c r="H53" s="35"/>
    </row>
    <row r="54" spans="1:8" ht="13.5" thickBot="1">
      <c r="A54" s="48"/>
      <c r="B54" s="49"/>
      <c r="C54" s="49"/>
      <c r="D54" s="50"/>
      <c r="E54" s="49"/>
      <c r="F54" s="51"/>
      <c r="G54" s="52"/>
      <c r="H54" s="53"/>
    </row>
  </sheetData>
  <sheetProtection/>
  <mergeCells count="2">
    <mergeCell ref="G7:H7"/>
    <mergeCell ref="A2:H2"/>
  </mergeCells>
  <printOptions/>
  <pageMargins left="0.3937007874015748" right="0.3937007874015748" top="0.7874015748031497" bottom="0.7874015748031497" header="0" footer="0"/>
  <pageSetup fitToHeight="99" fitToWidth="1" horizontalDpi="600" verticalDpi="600" orientation="portrait" paperSize="9" scale="62" r:id="rId1"/>
  <headerFooter alignWithMargins="0">
    <oddFooter>&amp;R&amp;A / strana &amp;P / celkem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spans="1:8" ht="18">
      <c r="A2" s="264" t="s">
        <v>747</v>
      </c>
      <c r="B2" s="264"/>
      <c r="C2" s="264"/>
      <c r="D2" s="264"/>
      <c r="E2" s="264"/>
      <c r="F2" s="264"/>
      <c r="G2" s="264"/>
      <c r="H2" s="264"/>
    </row>
    <row r="4" spans="1:3" ht="15">
      <c r="A4" s="6" t="s">
        <v>0</v>
      </c>
      <c r="C4" s="7" t="s">
        <v>1</v>
      </c>
    </row>
    <row r="5" spans="1:3" ht="15">
      <c r="A5" s="6" t="s">
        <v>2</v>
      </c>
      <c r="C5" s="7" t="s">
        <v>3</v>
      </c>
    </row>
    <row r="6" spans="1:3" ht="15">
      <c r="A6" s="6" t="s">
        <v>4</v>
      </c>
      <c r="C6" s="7" t="s">
        <v>3</v>
      </c>
    </row>
    <row r="7" spans="1:8" ht="12.75">
      <c r="A7" s="8" t="s">
        <v>5</v>
      </c>
      <c r="B7" s="9" t="s">
        <v>6</v>
      </c>
      <c r="C7" s="9" t="s">
        <v>7</v>
      </c>
      <c r="D7" s="10" t="s">
        <v>8</v>
      </c>
      <c r="E7" s="9" t="s">
        <v>9</v>
      </c>
      <c r="F7" s="11" t="s">
        <v>10</v>
      </c>
      <c r="G7" s="116" t="s">
        <v>11</v>
      </c>
      <c r="H7" s="117"/>
    </row>
    <row r="8" spans="1:8" ht="12.75">
      <c r="A8" s="12" t="s">
        <v>12</v>
      </c>
      <c r="B8" s="13" t="s">
        <v>13</v>
      </c>
      <c r="C8" s="13" t="s">
        <v>13</v>
      </c>
      <c r="D8" s="14"/>
      <c r="E8" s="13"/>
      <c r="F8" s="15" t="s">
        <v>14</v>
      </c>
      <c r="G8" s="16" t="s">
        <v>15</v>
      </c>
      <c r="H8" s="17" t="s">
        <v>16</v>
      </c>
    </row>
    <row r="9" spans="1:8" ht="12.75">
      <c r="A9" s="18" t="s">
        <v>17</v>
      </c>
      <c r="B9" s="19" t="s">
        <v>18</v>
      </c>
      <c r="C9" s="19" t="s">
        <v>19</v>
      </c>
      <c r="D9" s="20" t="s">
        <v>20</v>
      </c>
      <c r="E9" s="19" t="s">
        <v>21</v>
      </c>
      <c r="F9" s="21" t="s">
        <v>22</v>
      </c>
      <c r="G9" s="22" t="s">
        <v>23</v>
      </c>
      <c r="H9" s="23" t="s">
        <v>24</v>
      </c>
    </row>
    <row r="10" spans="1:8" ht="12.75">
      <c r="A10" s="24"/>
      <c r="B10" s="25" t="s">
        <v>25</v>
      </c>
      <c r="C10" s="25"/>
      <c r="D10" s="26" t="s">
        <v>26</v>
      </c>
      <c r="E10" s="25"/>
      <c r="F10" s="27"/>
      <c r="G10" s="28"/>
      <c r="H10" s="29"/>
    </row>
    <row r="11" spans="1:8" ht="25.5">
      <c r="A11" s="12">
        <v>1</v>
      </c>
      <c r="B11" s="13" t="s">
        <v>27</v>
      </c>
      <c r="C11" s="31" t="s">
        <v>28</v>
      </c>
      <c r="D11" s="32" t="s">
        <v>29</v>
      </c>
      <c r="E11" s="31" t="s">
        <v>30</v>
      </c>
      <c r="F11" s="33">
        <v>3500.9</v>
      </c>
      <c r="G11" s="34"/>
      <c r="H11" s="35">
        <f aca="true" t="shared" si="0" ref="H11:H23">ROUND((F11*G11),2)</f>
        <v>0</v>
      </c>
    </row>
    <row r="12" spans="1:8" ht="51">
      <c r="A12" s="12">
        <v>2</v>
      </c>
      <c r="B12" s="13" t="s">
        <v>31</v>
      </c>
      <c r="C12" s="31" t="s">
        <v>28</v>
      </c>
      <c r="D12" s="32" t="s">
        <v>32</v>
      </c>
      <c r="E12" s="31" t="s">
        <v>33</v>
      </c>
      <c r="F12" s="33">
        <v>8</v>
      </c>
      <c r="G12" s="34"/>
      <c r="H12" s="35">
        <f t="shared" si="0"/>
        <v>0</v>
      </c>
    </row>
    <row r="13" spans="1:8" ht="38.25">
      <c r="A13" s="12">
        <v>4</v>
      </c>
      <c r="B13" s="13" t="s">
        <v>34</v>
      </c>
      <c r="C13" s="31" t="s">
        <v>35</v>
      </c>
      <c r="D13" s="32" t="s">
        <v>36</v>
      </c>
      <c r="E13" s="31" t="s">
        <v>37</v>
      </c>
      <c r="F13" s="33">
        <v>0</v>
      </c>
      <c r="G13" s="34"/>
      <c r="H13" s="35">
        <f t="shared" si="0"/>
        <v>0</v>
      </c>
    </row>
    <row r="14" spans="1:8" ht="25.5">
      <c r="A14" s="12">
        <v>3</v>
      </c>
      <c r="B14" s="13" t="s">
        <v>34</v>
      </c>
      <c r="C14" s="31" t="s">
        <v>38</v>
      </c>
      <c r="D14" s="32" t="s">
        <v>39</v>
      </c>
      <c r="E14" s="31" t="s">
        <v>40</v>
      </c>
      <c r="F14" s="33">
        <v>24</v>
      </c>
      <c r="G14" s="34"/>
      <c r="H14" s="35">
        <f t="shared" si="0"/>
        <v>0</v>
      </c>
    </row>
    <row r="15" spans="1:8" ht="25.5">
      <c r="A15" s="12">
        <v>6</v>
      </c>
      <c r="B15" s="13" t="s">
        <v>41</v>
      </c>
      <c r="C15" s="31" t="s">
        <v>28</v>
      </c>
      <c r="D15" s="32" t="s">
        <v>42</v>
      </c>
      <c r="E15" s="31" t="s">
        <v>43</v>
      </c>
      <c r="F15" s="33">
        <v>1</v>
      </c>
      <c r="G15" s="34"/>
      <c r="H15" s="35">
        <f t="shared" si="0"/>
        <v>0</v>
      </c>
    </row>
    <row r="16" spans="1:8" ht="38.25">
      <c r="A16" s="12">
        <v>7</v>
      </c>
      <c r="B16" s="13" t="s">
        <v>44</v>
      </c>
      <c r="C16" s="31" t="s">
        <v>28</v>
      </c>
      <c r="D16" s="32" t="s">
        <v>45</v>
      </c>
      <c r="E16" s="31" t="s">
        <v>40</v>
      </c>
      <c r="F16" s="33">
        <v>24</v>
      </c>
      <c r="G16" s="34"/>
      <c r="H16" s="35">
        <f t="shared" si="0"/>
        <v>0</v>
      </c>
    </row>
    <row r="17" spans="1:8" ht="38.25">
      <c r="A17" s="12">
        <v>8</v>
      </c>
      <c r="B17" s="13" t="s">
        <v>46</v>
      </c>
      <c r="C17" s="31" t="s">
        <v>28</v>
      </c>
      <c r="D17" s="32" t="s">
        <v>47</v>
      </c>
      <c r="E17" s="31" t="s">
        <v>40</v>
      </c>
      <c r="F17" s="33">
        <v>30</v>
      </c>
      <c r="G17" s="34"/>
      <c r="H17" s="35">
        <f t="shared" si="0"/>
        <v>0</v>
      </c>
    </row>
    <row r="18" spans="1:8" ht="25.5">
      <c r="A18" s="12">
        <v>9</v>
      </c>
      <c r="B18" s="13" t="s">
        <v>48</v>
      </c>
      <c r="C18" s="31" t="s">
        <v>38</v>
      </c>
      <c r="D18" s="32" t="s">
        <v>49</v>
      </c>
      <c r="E18" s="31" t="s">
        <v>43</v>
      </c>
      <c r="F18" s="33">
        <v>1</v>
      </c>
      <c r="G18" s="34"/>
      <c r="H18" s="35">
        <f t="shared" si="0"/>
        <v>0</v>
      </c>
    </row>
    <row r="19" spans="1:8" ht="38.25">
      <c r="A19" s="12">
        <v>10</v>
      </c>
      <c r="B19" s="13" t="s">
        <v>48</v>
      </c>
      <c r="C19" s="31" t="s">
        <v>35</v>
      </c>
      <c r="D19" s="32" t="s">
        <v>50</v>
      </c>
      <c r="E19" s="31" t="s">
        <v>43</v>
      </c>
      <c r="F19" s="33">
        <v>1</v>
      </c>
      <c r="G19" s="34"/>
      <c r="H19" s="35">
        <f t="shared" si="0"/>
        <v>0</v>
      </c>
    </row>
    <row r="20" spans="1:8" ht="51">
      <c r="A20" s="12">
        <v>11</v>
      </c>
      <c r="B20" s="13" t="s">
        <v>51</v>
      </c>
      <c r="C20" s="31" t="s">
        <v>28</v>
      </c>
      <c r="D20" s="32" t="s">
        <v>52</v>
      </c>
      <c r="E20" s="31" t="s">
        <v>43</v>
      </c>
      <c r="F20" s="33">
        <v>1</v>
      </c>
      <c r="G20" s="34"/>
      <c r="H20" s="35">
        <f t="shared" si="0"/>
        <v>0</v>
      </c>
    </row>
    <row r="21" spans="1:8" ht="12.75">
      <c r="A21" s="12">
        <v>12</v>
      </c>
      <c r="B21" s="13" t="s">
        <v>53</v>
      </c>
      <c r="C21" s="31" t="s">
        <v>28</v>
      </c>
      <c r="D21" s="32" t="s">
        <v>54</v>
      </c>
      <c r="E21" s="31" t="s">
        <v>43</v>
      </c>
      <c r="F21" s="33">
        <v>1</v>
      </c>
      <c r="G21" s="34"/>
      <c r="H21" s="35">
        <f t="shared" si="0"/>
        <v>0</v>
      </c>
    </row>
    <row r="22" spans="1:8" ht="25.5">
      <c r="A22" s="12">
        <v>13</v>
      </c>
      <c r="B22" s="13" t="s">
        <v>55</v>
      </c>
      <c r="C22" s="31" t="s">
        <v>28</v>
      </c>
      <c r="D22" s="32" t="s">
        <v>56</v>
      </c>
      <c r="E22" s="31" t="s">
        <v>43</v>
      </c>
      <c r="F22" s="33">
        <v>1</v>
      </c>
      <c r="G22" s="34"/>
      <c r="H22" s="35">
        <f t="shared" si="0"/>
        <v>0</v>
      </c>
    </row>
    <row r="23" spans="1:8" ht="25.5">
      <c r="A23" s="12">
        <v>14</v>
      </c>
      <c r="B23" s="13" t="s">
        <v>57</v>
      </c>
      <c r="C23" s="31" t="s">
        <v>28</v>
      </c>
      <c r="D23" s="32" t="s">
        <v>58</v>
      </c>
      <c r="E23" s="31" t="s">
        <v>43</v>
      </c>
      <c r="F23" s="33">
        <v>1</v>
      </c>
      <c r="G23" s="34"/>
      <c r="H23" s="35">
        <f t="shared" si="0"/>
        <v>0</v>
      </c>
    </row>
    <row r="24" spans="1:8" ht="12.75">
      <c r="A24" s="36"/>
      <c r="B24" s="37" t="s">
        <v>25</v>
      </c>
      <c r="C24" s="37"/>
      <c r="D24" s="38" t="s">
        <v>26</v>
      </c>
      <c r="E24" s="37"/>
      <c r="F24" s="39"/>
      <c r="G24" s="40"/>
      <c r="H24" s="41">
        <f>SUM(H11:H23)</f>
        <v>0</v>
      </c>
    </row>
    <row r="25" spans="1:8" ht="12.75">
      <c r="A25" s="30"/>
      <c r="B25" s="31"/>
      <c r="C25" s="31"/>
      <c r="D25" s="32"/>
      <c r="E25" s="31"/>
      <c r="F25" s="33"/>
      <c r="G25" s="34"/>
      <c r="H25" s="35"/>
    </row>
    <row r="26" spans="1:8" ht="12.75">
      <c r="A26" s="42"/>
      <c r="B26" s="43" t="s">
        <v>17</v>
      </c>
      <c r="C26" s="43"/>
      <c r="D26" s="44" t="s">
        <v>59</v>
      </c>
      <c r="E26" s="43"/>
      <c r="F26" s="45"/>
      <c r="G26" s="46"/>
      <c r="H26" s="47"/>
    </row>
    <row r="27" spans="1:8" ht="25.5">
      <c r="A27" s="12">
        <v>15</v>
      </c>
      <c r="B27" s="13" t="s">
        <v>60</v>
      </c>
      <c r="C27" s="31" t="s">
        <v>28</v>
      </c>
      <c r="D27" s="32" t="s">
        <v>61</v>
      </c>
      <c r="E27" s="31" t="s">
        <v>62</v>
      </c>
      <c r="F27" s="33">
        <v>1</v>
      </c>
      <c r="G27" s="34"/>
      <c r="H27" s="35">
        <f aca="true" t="shared" si="1" ref="H27:H42">ROUND((F27*G27),2)</f>
        <v>0</v>
      </c>
    </row>
    <row r="28" spans="1:8" ht="25.5">
      <c r="A28" s="12">
        <v>16</v>
      </c>
      <c r="B28" s="13" t="s">
        <v>63</v>
      </c>
      <c r="C28" s="31" t="s">
        <v>28</v>
      </c>
      <c r="D28" s="32" t="s">
        <v>64</v>
      </c>
      <c r="E28" s="31" t="s">
        <v>65</v>
      </c>
      <c r="F28" s="33">
        <v>90</v>
      </c>
      <c r="G28" s="34"/>
      <c r="H28" s="35">
        <f t="shared" si="1"/>
        <v>0</v>
      </c>
    </row>
    <row r="29" spans="1:8" ht="38.25">
      <c r="A29" s="12">
        <v>18</v>
      </c>
      <c r="B29" s="13" t="s">
        <v>66</v>
      </c>
      <c r="C29" s="31" t="s">
        <v>28</v>
      </c>
      <c r="D29" s="32" t="s">
        <v>67</v>
      </c>
      <c r="E29" s="31" t="s">
        <v>68</v>
      </c>
      <c r="F29" s="33">
        <v>421.93</v>
      </c>
      <c r="G29" s="34"/>
      <c r="H29" s="35">
        <f t="shared" si="1"/>
        <v>0</v>
      </c>
    </row>
    <row r="30" spans="1:8" ht="25.5">
      <c r="A30" s="12">
        <v>19</v>
      </c>
      <c r="B30" s="13" t="s">
        <v>69</v>
      </c>
      <c r="C30" s="31" t="s">
        <v>28</v>
      </c>
      <c r="D30" s="32" t="s">
        <v>70</v>
      </c>
      <c r="E30" s="31" t="s">
        <v>68</v>
      </c>
      <c r="F30" s="33">
        <v>11.25</v>
      </c>
      <c r="G30" s="34"/>
      <c r="H30" s="35">
        <f t="shared" si="1"/>
        <v>0</v>
      </c>
    </row>
    <row r="31" spans="1:8" ht="38.25">
      <c r="A31" s="12">
        <v>20</v>
      </c>
      <c r="B31" s="13" t="s">
        <v>71</v>
      </c>
      <c r="C31" s="31" t="s">
        <v>28</v>
      </c>
      <c r="D31" s="32" t="s">
        <v>72</v>
      </c>
      <c r="E31" s="31" t="s">
        <v>68</v>
      </c>
      <c r="F31" s="33">
        <v>644.145</v>
      </c>
      <c r="G31" s="34"/>
      <c r="H31" s="35">
        <f t="shared" si="1"/>
        <v>0</v>
      </c>
    </row>
    <row r="32" spans="1:8" ht="63.75">
      <c r="A32" s="12">
        <v>21</v>
      </c>
      <c r="B32" s="13" t="s">
        <v>73</v>
      </c>
      <c r="C32" s="31" t="s">
        <v>28</v>
      </c>
      <c r="D32" s="32" t="s">
        <v>74</v>
      </c>
      <c r="E32" s="31" t="s">
        <v>68</v>
      </c>
      <c r="F32" s="33">
        <v>430.93</v>
      </c>
      <c r="G32" s="34"/>
      <c r="H32" s="35">
        <f t="shared" si="1"/>
        <v>0</v>
      </c>
    </row>
    <row r="33" spans="1:8" ht="51">
      <c r="A33" s="12">
        <v>22</v>
      </c>
      <c r="B33" s="13" t="s">
        <v>75</v>
      </c>
      <c r="C33" s="31" t="s">
        <v>28</v>
      </c>
      <c r="D33" s="32" t="s">
        <v>76</v>
      </c>
      <c r="E33" s="31" t="s">
        <v>68</v>
      </c>
      <c r="F33" s="33">
        <v>6.6</v>
      </c>
      <c r="G33" s="34"/>
      <c r="H33" s="35">
        <f t="shared" si="1"/>
        <v>0</v>
      </c>
    </row>
    <row r="34" spans="1:8" ht="12.75">
      <c r="A34" s="12">
        <v>25</v>
      </c>
      <c r="B34" s="13" t="s">
        <v>77</v>
      </c>
      <c r="C34" s="31" t="s">
        <v>28</v>
      </c>
      <c r="D34" s="32" t="s">
        <v>78</v>
      </c>
      <c r="E34" s="31" t="s">
        <v>37</v>
      </c>
      <c r="F34" s="33">
        <v>157</v>
      </c>
      <c r="G34" s="34"/>
      <c r="H34" s="35">
        <f t="shared" si="1"/>
        <v>0</v>
      </c>
    </row>
    <row r="35" spans="1:8" ht="25.5">
      <c r="A35" s="12">
        <v>26</v>
      </c>
      <c r="B35" s="13" t="s">
        <v>79</v>
      </c>
      <c r="C35" s="31" t="s">
        <v>28</v>
      </c>
      <c r="D35" s="32" t="s">
        <v>80</v>
      </c>
      <c r="E35" s="31" t="s">
        <v>81</v>
      </c>
      <c r="F35" s="33">
        <v>51</v>
      </c>
      <c r="G35" s="34"/>
      <c r="H35" s="35">
        <f t="shared" si="1"/>
        <v>0</v>
      </c>
    </row>
    <row r="36" spans="1:8" ht="12.75">
      <c r="A36" s="12">
        <v>31</v>
      </c>
      <c r="B36" s="13" t="s">
        <v>82</v>
      </c>
      <c r="C36" s="31" t="s">
        <v>28</v>
      </c>
      <c r="D36" s="32" t="s">
        <v>83</v>
      </c>
      <c r="E36" s="31" t="s">
        <v>37</v>
      </c>
      <c r="F36" s="33">
        <v>25</v>
      </c>
      <c r="G36" s="34"/>
      <c r="H36" s="35">
        <f t="shared" si="1"/>
        <v>0</v>
      </c>
    </row>
    <row r="37" spans="1:8" ht="38.25">
      <c r="A37" s="12">
        <v>32</v>
      </c>
      <c r="B37" s="13" t="s">
        <v>84</v>
      </c>
      <c r="C37" s="31" t="s">
        <v>35</v>
      </c>
      <c r="D37" s="32" t="s">
        <v>85</v>
      </c>
      <c r="E37" s="31" t="s">
        <v>68</v>
      </c>
      <c r="F37" s="33">
        <v>646.395</v>
      </c>
      <c r="G37" s="34"/>
      <c r="H37" s="35">
        <f t="shared" si="1"/>
        <v>0</v>
      </c>
    </row>
    <row r="38" spans="1:8" ht="25.5">
      <c r="A38" s="12">
        <v>30</v>
      </c>
      <c r="B38" s="13" t="s">
        <v>84</v>
      </c>
      <c r="C38" s="31" t="s">
        <v>38</v>
      </c>
      <c r="D38" s="32" t="s">
        <v>86</v>
      </c>
      <c r="E38" s="31" t="s">
        <v>68</v>
      </c>
      <c r="F38" s="33">
        <v>74.73</v>
      </c>
      <c r="G38" s="34"/>
      <c r="H38" s="35">
        <f t="shared" si="1"/>
        <v>0</v>
      </c>
    </row>
    <row r="39" spans="1:8" ht="12.75">
      <c r="A39" s="12">
        <v>33</v>
      </c>
      <c r="B39" s="13" t="s">
        <v>87</v>
      </c>
      <c r="C39" s="31" t="s">
        <v>38</v>
      </c>
      <c r="D39" s="32" t="s">
        <v>88</v>
      </c>
      <c r="E39" s="31" t="s">
        <v>68</v>
      </c>
      <c r="F39" s="33">
        <v>91.65</v>
      </c>
      <c r="G39" s="34"/>
      <c r="H39" s="35">
        <f t="shared" si="1"/>
        <v>0</v>
      </c>
    </row>
    <row r="40" spans="1:8" ht="25.5">
      <c r="A40" s="12">
        <v>34</v>
      </c>
      <c r="B40" s="13" t="s">
        <v>87</v>
      </c>
      <c r="C40" s="31" t="s">
        <v>35</v>
      </c>
      <c r="D40" s="32" t="s">
        <v>89</v>
      </c>
      <c r="E40" s="31" t="s">
        <v>68</v>
      </c>
      <c r="F40" s="33">
        <v>75.2</v>
      </c>
      <c r="G40" s="34"/>
      <c r="H40" s="35">
        <f t="shared" si="1"/>
        <v>0</v>
      </c>
    </row>
    <row r="41" spans="1:8" ht="12.75">
      <c r="A41" s="12">
        <v>35</v>
      </c>
      <c r="B41" s="13" t="s">
        <v>90</v>
      </c>
      <c r="C41" s="31" t="s">
        <v>28</v>
      </c>
      <c r="D41" s="32" t="s">
        <v>91</v>
      </c>
      <c r="E41" s="31" t="s">
        <v>65</v>
      </c>
      <c r="F41" s="33">
        <v>2288.5</v>
      </c>
      <c r="G41" s="34"/>
      <c r="H41" s="35">
        <f t="shared" si="1"/>
        <v>0</v>
      </c>
    </row>
    <row r="42" spans="1:8" ht="25.5">
      <c r="A42" s="12">
        <v>36</v>
      </c>
      <c r="B42" s="13" t="s">
        <v>92</v>
      </c>
      <c r="C42" s="31" t="s">
        <v>28</v>
      </c>
      <c r="D42" s="32" t="s">
        <v>93</v>
      </c>
      <c r="E42" s="31" t="s">
        <v>65</v>
      </c>
      <c r="F42" s="33">
        <v>158</v>
      </c>
      <c r="G42" s="34"/>
      <c r="H42" s="35">
        <f t="shared" si="1"/>
        <v>0</v>
      </c>
    </row>
    <row r="43" spans="1:8" ht="12.75">
      <c r="A43" s="36"/>
      <c r="B43" s="37" t="s">
        <v>17</v>
      </c>
      <c r="C43" s="37"/>
      <c r="D43" s="38" t="s">
        <v>59</v>
      </c>
      <c r="E43" s="37"/>
      <c r="F43" s="39"/>
      <c r="G43" s="40"/>
      <c r="H43" s="41">
        <f>SUM(H27:H42)</f>
        <v>0</v>
      </c>
    </row>
    <row r="44" spans="1:8" ht="12.75">
      <c r="A44" s="30"/>
      <c r="B44" s="31"/>
      <c r="C44" s="31"/>
      <c r="D44" s="32"/>
      <c r="E44" s="31"/>
      <c r="F44" s="33"/>
      <c r="G44" s="34"/>
      <c r="H44" s="35"/>
    </row>
    <row r="45" spans="1:8" ht="12.75">
      <c r="A45" s="42"/>
      <c r="B45" s="43" t="s">
        <v>18</v>
      </c>
      <c r="C45" s="43"/>
      <c r="D45" s="44" t="s">
        <v>94</v>
      </c>
      <c r="E45" s="43"/>
      <c r="F45" s="45"/>
      <c r="G45" s="46"/>
      <c r="H45" s="47"/>
    </row>
    <row r="46" spans="1:8" ht="12.75">
      <c r="A46" s="12">
        <v>42</v>
      </c>
      <c r="B46" s="13" t="s">
        <v>95</v>
      </c>
      <c r="C46" s="31" t="s">
        <v>28</v>
      </c>
      <c r="D46" s="32" t="s">
        <v>96</v>
      </c>
      <c r="E46" s="31" t="s">
        <v>37</v>
      </c>
      <c r="F46" s="33">
        <v>376</v>
      </c>
      <c r="G46" s="34"/>
      <c r="H46" s="35">
        <f>ROUND((F46*G46),2)</f>
        <v>0</v>
      </c>
    </row>
    <row r="47" spans="1:8" ht="38.25">
      <c r="A47" s="12">
        <v>44</v>
      </c>
      <c r="B47" s="13" t="s">
        <v>97</v>
      </c>
      <c r="C47" s="31" t="s">
        <v>28</v>
      </c>
      <c r="D47" s="32" t="s">
        <v>98</v>
      </c>
      <c r="E47" s="31" t="s">
        <v>68</v>
      </c>
      <c r="F47" s="33">
        <v>646.395</v>
      </c>
      <c r="G47" s="34"/>
      <c r="H47" s="35">
        <f>ROUND((F47*G47),2)</f>
        <v>0</v>
      </c>
    </row>
    <row r="48" spans="1:8" ht="38.25">
      <c r="A48" s="12">
        <v>45</v>
      </c>
      <c r="B48" s="13" t="s">
        <v>99</v>
      </c>
      <c r="C48" s="31" t="s">
        <v>28</v>
      </c>
      <c r="D48" s="32" t="s">
        <v>100</v>
      </c>
      <c r="E48" s="31" t="s">
        <v>65</v>
      </c>
      <c r="F48" s="33">
        <v>2154.65</v>
      </c>
      <c r="G48" s="34"/>
      <c r="H48" s="35">
        <f>ROUND((F48*G48),2)</f>
        <v>0</v>
      </c>
    </row>
    <row r="49" spans="1:8" ht="12.75">
      <c r="A49" s="36"/>
      <c r="B49" s="37" t="s">
        <v>18</v>
      </c>
      <c r="C49" s="37"/>
      <c r="D49" s="38" t="s">
        <v>94</v>
      </c>
      <c r="E49" s="37"/>
      <c r="F49" s="39"/>
      <c r="G49" s="40"/>
      <c r="H49" s="41">
        <f>SUM(H46:H48)</f>
        <v>0</v>
      </c>
    </row>
    <row r="50" spans="1:8" ht="12.75">
      <c r="A50" s="30"/>
      <c r="B50" s="31"/>
      <c r="C50" s="31"/>
      <c r="D50" s="32"/>
      <c r="E50" s="31"/>
      <c r="F50" s="33"/>
      <c r="G50" s="34"/>
      <c r="H50" s="35"/>
    </row>
    <row r="51" spans="1:8" ht="12.75">
      <c r="A51" s="42"/>
      <c r="B51" s="43" t="s">
        <v>19</v>
      </c>
      <c r="C51" s="43"/>
      <c r="D51" s="44" t="s">
        <v>101</v>
      </c>
      <c r="E51" s="43"/>
      <c r="F51" s="45"/>
      <c r="G51" s="46"/>
      <c r="H51" s="47"/>
    </row>
    <row r="52" spans="1:8" ht="38.25">
      <c r="A52" s="12">
        <v>46</v>
      </c>
      <c r="B52" s="13" t="s">
        <v>102</v>
      </c>
      <c r="C52" s="31" t="s">
        <v>28</v>
      </c>
      <c r="D52" s="32" t="s">
        <v>103</v>
      </c>
      <c r="E52" s="31" t="s">
        <v>68</v>
      </c>
      <c r="F52" s="33">
        <v>15</v>
      </c>
      <c r="G52" s="34"/>
      <c r="H52" s="35">
        <f>ROUND((F52*G52),2)</f>
        <v>0</v>
      </c>
    </row>
    <row r="53" spans="1:8" ht="12.75">
      <c r="A53" s="36"/>
      <c r="B53" s="37" t="s">
        <v>19</v>
      </c>
      <c r="C53" s="37"/>
      <c r="D53" s="38" t="s">
        <v>101</v>
      </c>
      <c r="E53" s="37"/>
      <c r="F53" s="39"/>
      <c r="G53" s="40"/>
      <c r="H53" s="41">
        <f>SUM(H52:H52)</f>
        <v>0</v>
      </c>
    </row>
    <row r="54" spans="1:8" ht="12.75">
      <c r="A54" s="30"/>
      <c r="B54" s="31"/>
      <c r="C54" s="31"/>
      <c r="D54" s="32"/>
      <c r="E54" s="31"/>
      <c r="F54" s="33"/>
      <c r="G54" s="34"/>
      <c r="H54" s="35"/>
    </row>
    <row r="55" spans="1:8" ht="12.75">
      <c r="A55" s="42"/>
      <c r="B55" s="43" t="s">
        <v>21</v>
      </c>
      <c r="C55" s="43"/>
      <c r="D55" s="44" t="s">
        <v>104</v>
      </c>
      <c r="E55" s="43"/>
      <c r="F55" s="45"/>
      <c r="G55" s="46"/>
      <c r="H55" s="47"/>
    </row>
    <row r="56" spans="1:8" ht="25.5">
      <c r="A56" s="12">
        <v>47</v>
      </c>
      <c r="B56" s="13" t="s">
        <v>105</v>
      </c>
      <c r="C56" s="31" t="s">
        <v>28</v>
      </c>
      <c r="D56" s="32" t="s">
        <v>106</v>
      </c>
      <c r="E56" s="31" t="s">
        <v>65</v>
      </c>
      <c r="F56" s="33">
        <v>2184.5</v>
      </c>
      <c r="G56" s="34"/>
      <c r="H56" s="35">
        <f aca="true" t="shared" si="2" ref="H56:H61">ROUND((F56*G56),2)</f>
        <v>0</v>
      </c>
    </row>
    <row r="57" spans="1:8" ht="25.5">
      <c r="A57" s="12">
        <v>48</v>
      </c>
      <c r="B57" s="13" t="s">
        <v>107</v>
      </c>
      <c r="C57" s="31" t="s">
        <v>28</v>
      </c>
      <c r="D57" s="32" t="s">
        <v>108</v>
      </c>
      <c r="E57" s="31" t="s">
        <v>65</v>
      </c>
      <c r="F57" s="33">
        <v>2288.5</v>
      </c>
      <c r="G57" s="34"/>
      <c r="H57" s="35">
        <f t="shared" si="2"/>
        <v>0</v>
      </c>
    </row>
    <row r="58" spans="1:8" ht="51">
      <c r="A58" s="12">
        <v>54</v>
      </c>
      <c r="B58" s="13" t="s">
        <v>109</v>
      </c>
      <c r="C58" s="31" t="s">
        <v>28</v>
      </c>
      <c r="D58" s="32" t="s">
        <v>110</v>
      </c>
      <c r="E58" s="31" t="s">
        <v>65</v>
      </c>
      <c r="F58" s="33">
        <v>570</v>
      </c>
      <c r="G58" s="34"/>
      <c r="H58" s="35">
        <f t="shared" si="2"/>
        <v>0</v>
      </c>
    </row>
    <row r="59" spans="1:8" ht="38.25">
      <c r="A59" s="12">
        <v>55</v>
      </c>
      <c r="B59" s="13" t="s">
        <v>111</v>
      </c>
      <c r="C59" s="31" t="s">
        <v>28</v>
      </c>
      <c r="D59" s="32" t="s">
        <v>112</v>
      </c>
      <c r="E59" s="31" t="s">
        <v>65</v>
      </c>
      <c r="F59" s="33">
        <v>1580</v>
      </c>
      <c r="G59" s="34"/>
      <c r="H59" s="35">
        <f t="shared" si="2"/>
        <v>0</v>
      </c>
    </row>
    <row r="60" spans="1:8" ht="38.25">
      <c r="A60" s="12">
        <v>59</v>
      </c>
      <c r="B60" s="13" t="s">
        <v>113</v>
      </c>
      <c r="C60" s="31" t="s">
        <v>28</v>
      </c>
      <c r="D60" s="32" t="s">
        <v>114</v>
      </c>
      <c r="E60" s="31" t="s">
        <v>65</v>
      </c>
      <c r="F60" s="33">
        <v>138.5</v>
      </c>
      <c r="G60" s="34"/>
      <c r="H60" s="35">
        <f t="shared" si="2"/>
        <v>0</v>
      </c>
    </row>
    <row r="61" spans="1:8" ht="25.5">
      <c r="A61" s="12">
        <v>60</v>
      </c>
      <c r="B61" s="13" t="s">
        <v>115</v>
      </c>
      <c r="C61" s="31" t="s">
        <v>28</v>
      </c>
      <c r="D61" s="32" t="s">
        <v>116</v>
      </c>
      <c r="E61" s="31" t="s">
        <v>65</v>
      </c>
      <c r="F61" s="33">
        <v>24.5</v>
      </c>
      <c r="G61" s="34"/>
      <c r="H61" s="35">
        <f t="shared" si="2"/>
        <v>0</v>
      </c>
    </row>
    <row r="62" spans="1:8" ht="12.75">
      <c r="A62" s="36"/>
      <c r="B62" s="37" t="s">
        <v>21</v>
      </c>
      <c r="C62" s="37"/>
      <c r="D62" s="38" t="s">
        <v>104</v>
      </c>
      <c r="E62" s="37"/>
      <c r="F62" s="39"/>
      <c r="G62" s="40"/>
      <c r="H62" s="41">
        <f>SUM(H56:H61)</f>
        <v>0</v>
      </c>
    </row>
    <row r="63" spans="1:8" ht="12.75">
      <c r="A63" s="30"/>
      <c r="B63" s="31"/>
      <c r="C63" s="31"/>
      <c r="D63" s="32"/>
      <c r="E63" s="31"/>
      <c r="F63" s="33"/>
      <c r="G63" s="34"/>
      <c r="H63" s="35"/>
    </row>
    <row r="64" spans="1:8" ht="12.75">
      <c r="A64" s="42"/>
      <c r="B64" s="43" t="s">
        <v>24</v>
      </c>
      <c r="C64" s="43"/>
      <c r="D64" s="44" t="s">
        <v>117</v>
      </c>
      <c r="E64" s="43"/>
      <c r="F64" s="45"/>
      <c r="G64" s="46"/>
      <c r="H64" s="47"/>
    </row>
    <row r="65" spans="1:8" ht="38.25">
      <c r="A65" s="12">
        <v>62</v>
      </c>
      <c r="B65" s="13" t="s">
        <v>118</v>
      </c>
      <c r="C65" s="31" t="s">
        <v>28</v>
      </c>
      <c r="D65" s="32" t="s">
        <v>119</v>
      </c>
      <c r="E65" s="31" t="s">
        <v>37</v>
      </c>
      <c r="F65" s="33">
        <v>122.2</v>
      </c>
      <c r="G65" s="34"/>
      <c r="H65" s="35">
        <f>ROUND((F65*G65),2)</f>
        <v>0</v>
      </c>
    </row>
    <row r="66" spans="1:8" ht="25.5">
      <c r="A66" s="12">
        <v>63</v>
      </c>
      <c r="B66" s="13" t="s">
        <v>120</v>
      </c>
      <c r="C66" s="31" t="s">
        <v>28</v>
      </c>
      <c r="D66" s="32" t="s">
        <v>121</v>
      </c>
      <c r="E66" s="31" t="s">
        <v>43</v>
      </c>
      <c r="F66" s="33">
        <v>9</v>
      </c>
      <c r="G66" s="34"/>
      <c r="H66" s="35">
        <f>ROUND((F66*G66),2)</f>
        <v>0</v>
      </c>
    </row>
    <row r="67" spans="1:8" ht="25.5">
      <c r="A67" s="12">
        <v>64</v>
      </c>
      <c r="B67" s="13" t="s">
        <v>122</v>
      </c>
      <c r="C67" s="31" t="s">
        <v>28</v>
      </c>
      <c r="D67" s="32" t="s">
        <v>123</v>
      </c>
      <c r="E67" s="31" t="s">
        <v>43</v>
      </c>
      <c r="F67" s="33">
        <v>4</v>
      </c>
      <c r="G67" s="34"/>
      <c r="H67" s="35">
        <f>ROUND((F67*G67),2)</f>
        <v>0</v>
      </c>
    </row>
    <row r="68" spans="1:8" ht="38.25">
      <c r="A68" s="12">
        <v>65</v>
      </c>
      <c r="B68" s="13" t="s">
        <v>124</v>
      </c>
      <c r="C68" s="31" t="s">
        <v>28</v>
      </c>
      <c r="D68" s="32" t="s">
        <v>125</v>
      </c>
      <c r="E68" s="31" t="s">
        <v>43</v>
      </c>
      <c r="F68" s="33">
        <v>6</v>
      </c>
      <c r="G68" s="34"/>
      <c r="H68" s="35">
        <f>ROUND((F68*G68),2)</f>
        <v>0</v>
      </c>
    </row>
    <row r="69" spans="1:8" ht="38.25">
      <c r="A69" s="12">
        <v>66</v>
      </c>
      <c r="B69" s="13" t="s">
        <v>126</v>
      </c>
      <c r="C69" s="31" t="s">
        <v>28</v>
      </c>
      <c r="D69" s="32" t="s">
        <v>127</v>
      </c>
      <c r="E69" s="31" t="s">
        <v>43</v>
      </c>
      <c r="F69" s="33">
        <v>0</v>
      </c>
      <c r="G69" s="34"/>
      <c r="H69" s="35">
        <f>ROUND((F69*G69),2)</f>
        <v>0</v>
      </c>
    </row>
    <row r="70" spans="1:8" ht="12.75">
      <c r="A70" s="36"/>
      <c r="B70" s="37" t="s">
        <v>24</v>
      </c>
      <c r="C70" s="37"/>
      <c r="D70" s="38" t="s">
        <v>117</v>
      </c>
      <c r="E70" s="37"/>
      <c r="F70" s="39"/>
      <c r="G70" s="40"/>
      <c r="H70" s="41">
        <f>SUM(H65:H69)</f>
        <v>0</v>
      </c>
    </row>
    <row r="71" spans="1:8" ht="12.75">
      <c r="A71" s="30"/>
      <c r="B71" s="31"/>
      <c r="C71" s="31"/>
      <c r="D71" s="32"/>
      <c r="E71" s="31"/>
      <c r="F71" s="33"/>
      <c r="G71" s="34"/>
      <c r="H71" s="35"/>
    </row>
    <row r="72" spans="1:8" ht="12.75">
      <c r="A72" s="42"/>
      <c r="B72" s="43" t="s">
        <v>128</v>
      </c>
      <c r="C72" s="43"/>
      <c r="D72" s="44" t="s">
        <v>129</v>
      </c>
      <c r="E72" s="43"/>
      <c r="F72" s="45"/>
      <c r="G72" s="46"/>
      <c r="H72" s="47"/>
    </row>
    <row r="73" spans="1:8" ht="38.25">
      <c r="A73" s="12">
        <v>67</v>
      </c>
      <c r="B73" s="13" t="s">
        <v>130</v>
      </c>
      <c r="C73" s="31" t="s">
        <v>28</v>
      </c>
      <c r="D73" s="32" t="s">
        <v>131</v>
      </c>
      <c r="E73" s="31" t="s">
        <v>43</v>
      </c>
      <c r="F73" s="33">
        <v>11</v>
      </c>
      <c r="G73" s="34"/>
      <c r="H73" s="35">
        <f aca="true" t="shared" si="3" ref="H73:H87">ROUND((F73*G73),2)</f>
        <v>0</v>
      </c>
    </row>
    <row r="74" spans="1:8" ht="25.5">
      <c r="A74" s="12">
        <v>68</v>
      </c>
      <c r="B74" s="13" t="s">
        <v>132</v>
      </c>
      <c r="C74" s="31" t="s">
        <v>28</v>
      </c>
      <c r="D74" s="32" t="s">
        <v>133</v>
      </c>
      <c r="E74" s="31" t="s">
        <v>43</v>
      </c>
      <c r="F74" s="33">
        <v>3</v>
      </c>
      <c r="G74" s="34"/>
      <c r="H74" s="35">
        <f t="shared" si="3"/>
        <v>0</v>
      </c>
    </row>
    <row r="75" spans="1:8" ht="38.25">
      <c r="A75" s="12">
        <v>69</v>
      </c>
      <c r="B75" s="13" t="s">
        <v>134</v>
      </c>
      <c r="C75" s="31" t="s">
        <v>28</v>
      </c>
      <c r="D75" s="32" t="s">
        <v>135</v>
      </c>
      <c r="E75" s="31" t="s">
        <v>43</v>
      </c>
      <c r="F75" s="33">
        <v>15</v>
      </c>
      <c r="G75" s="34"/>
      <c r="H75" s="35">
        <f t="shared" si="3"/>
        <v>0</v>
      </c>
    </row>
    <row r="76" spans="1:8" ht="25.5">
      <c r="A76" s="12">
        <v>70</v>
      </c>
      <c r="B76" s="13" t="s">
        <v>136</v>
      </c>
      <c r="C76" s="31" t="s">
        <v>28</v>
      </c>
      <c r="D76" s="32" t="s">
        <v>137</v>
      </c>
      <c r="E76" s="31" t="s">
        <v>43</v>
      </c>
      <c r="F76" s="33">
        <v>3</v>
      </c>
      <c r="G76" s="34"/>
      <c r="H76" s="35">
        <f t="shared" si="3"/>
        <v>0</v>
      </c>
    </row>
    <row r="77" spans="1:8" ht="25.5">
      <c r="A77" s="12">
        <v>77</v>
      </c>
      <c r="B77" s="13" t="s">
        <v>138</v>
      </c>
      <c r="C77" s="31" t="s">
        <v>28</v>
      </c>
      <c r="D77" s="32" t="s">
        <v>139</v>
      </c>
      <c r="E77" s="31" t="s">
        <v>37</v>
      </c>
      <c r="F77" s="33">
        <v>150</v>
      </c>
      <c r="G77" s="34"/>
      <c r="H77" s="35">
        <f t="shared" si="3"/>
        <v>0</v>
      </c>
    </row>
    <row r="78" spans="1:8" ht="25.5">
      <c r="A78" s="12">
        <v>78</v>
      </c>
      <c r="B78" s="13" t="s">
        <v>140</v>
      </c>
      <c r="C78" s="31" t="s">
        <v>28</v>
      </c>
      <c r="D78" s="32" t="s">
        <v>141</v>
      </c>
      <c r="E78" s="31" t="s">
        <v>37</v>
      </c>
      <c r="F78" s="33">
        <v>12.6</v>
      </c>
      <c r="G78" s="34"/>
      <c r="H78" s="35">
        <f t="shared" si="3"/>
        <v>0</v>
      </c>
    </row>
    <row r="79" spans="1:8" ht="12.75">
      <c r="A79" s="12">
        <v>79</v>
      </c>
      <c r="B79" s="13" t="s">
        <v>142</v>
      </c>
      <c r="C79" s="31" t="s">
        <v>28</v>
      </c>
      <c r="D79" s="32" t="s">
        <v>143</v>
      </c>
      <c r="E79" s="31" t="s">
        <v>37</v>
      </c>
      <c r="F79" s="33">
        <v>9.8</v>
      </c>
      <c r="G79" s="34"/>
      <c r="H79" s="35">
        <f t="shared" si="3"/>
        <v>0</v>
      </c>
    </row>
    <row r="80" spans="1:8" ht="25.5">
      <c r="A80" s="12">
        <v>75</v>
      </c>
      <c r="B80" s="13" t="s">
        <v>144</v>
      </c>
      <c r="C80" s="31" t="s">
        <v>28</v>
      </c>
      <c r="D80" s="32" t="s">
        <v>145</v>
      </c>
      <c r="E80" s="31" t="s">
        <v>37</v>
      </c>
      <c r="F80" s="33">
        <v>495</v>
      </c>
      <c r="G80" s="34"/>
      <c r="H80" s="35">
        <f t="shared" si="3"/>
        <v>0</v>
      </c>
    </row>
    <row r="81" spans="1:8" ht="25.5">
      <c r="A81" s="12">
        <v>80</v>
      </c>
      <c r="B81" s="13" t="s">
        <v>146</v>
      </c>
      <c r="C81" s="31" t="s">
        <v>28</v>
      </c>
      <c r="D81" s="32" t="s">
        <v>147</v>
      </c>
      <c r="E81" s="31" t="s">
        <v>37</v>
      </c>
      <c r="F81" s="33">
        <v>15.5</v>
      </c>
      <c r="G81" s="34"/>
      <c r="H81" s="35">
        <f t="shared" si="3"/>
        <v>0</v>
      </c>
    </row>
    <row r="82" spans="1:8" ht="12.75">
      <c r="A82" s="12">
        <v>81</v>
      </c>
      <c r="B82" s="13" t="s">
        <v>148</v>
      </c>
      <c r="C82" s="31" t="s">
        <v>28</v>
      </c>
      <c r="D82" s="32" t="s">
        <v>149</v>
      </c>
      <c r="E82" s="31" t="s">
        <v>68</v>
      </c>
      <c r="F82" s="33">
        <v>5</v>
      </c>
      <c r="G82" s="34"/>
      <c r="H82" s="35">
        <f t="shared" si="3"/>
        <v>0</v>
      </c>
    </row>
    <row r="83" spans="1:8" ht="25.5">
      <c r="A83" s="12">
        <v>82</v>
      </c>
      <c r="B83" s="13" t="s">
        <v>150</v>
      </c>
      <c r="C83" s="31" t="s">
        <v>28</v>
      </c>
      <c r="D83" s="32" t="s">
        <v>151</v>
      </c>
      <c r="E83" s="31" t="s">
        <v>43</v>
      </c>
      <c r="F83" s="33">
        <v>8</v>
      </c>
      <c r="G83" s="34"/>
      <c r="H83" s="35">
        <f t="shared" si="3"/>
        <v>0</v>
      </c>
    </row>
    <row r="84" spans="1:8" ht="25.5">
      <c r="A84" s="12">
        <v>83</v>
      </c>
      <c r="B84" s="13" t="s">
        <v>152</v>
      </c>
      <c r="C84" s="31" t="s">
        <v>28</v>
      </c>
      <c r="D84" s="32" t="s">
        <v>153</v>
      </c>
      <c r="E84" s="31" t="s">
        <v>43</v>
      </c>
      <c r="F84" s="33">
        <v>2</v>
      </c>
      <c r="G84" s="34"/>
      <c r="H84" s="35">
        <f t="shared" si="3"/>
        <v>0</v>
      </c>
    </row>
    <row r="85" spans="1:8" ht="12.75">
      <c r="A85" s="12">
        <v>74</v>
      </c>
      <c r="B85" s="13" t="s">
        <v>154</v>
      </c>
      <c r="C85" s="31" t="s">
        <v>28</v>
      </c>
      <c r="D85" s="32" t="s">
        <v>155</v>
      </c>
      <c r="E85" s="31" t="s">
        <v>43</v>
      </c>
      <c r="F85" s="33">
        <v>4</v>
      </c>
      <c r="G85" s="34"/>
      <c r="H85" s="35">
        <f t="shared" si="3"/>
        <v>0</v>
      </c>
    </row>
    <row r="86" spans="1:8" ht="25.5">
      <c r="A86" s="12">
        <v>73</v>
      </c>
      <c r="B86" s="13" t="s">
        <v>156</v>
      </c>
      <c r="C86" s="31" t="s">
        <v>28</v>
      </c>
      <c r="D86" s="32" t="s">
        <v>157</v>
      </c>
      <c r="E86" s="31" t="s">
        <v>43</v>
      </c>
      <c r="F86" s="33">
        <v>24</v>
      </c>
      <c r="G86" s="34"/>
      <c r="H86" s="35">
        <f t="shared" si="3"/>
        <v>0</v>
      </c>
    </row>
    <row r="87" spans="1:8" ht="12.75">
      <c r="A87" s="12">
        <v>84</v>
      </c>
      <c r="B87" s="13" t="s">
        <v>158</v>
      </c>
      <c r="C87" s="31" t="s">
        <v>28</v>
      </c>
      <c r="D87" s="32" t="s">
        <v>159</v>
      </c>
      <c r="E87" s="31" t="s">
        <v>65</v>
      </c>
      <c r="F87" s="33">
        <v>112.4</v>
      </c>
      <c r="G87" s="34"/>
      <c r="H87" s="35">
        <f t="shared" si="3"/>
        <v>0</v>
      </c>
    </row>
    <row r="88" spans="1:8" ht="12.75">
      <c r="A88" s="36"/>
      <c r="B88" s="37" t="s">
        <v>128</v>
      </c>
      <c r="C88" s="37"/>
      <c r="D88" s="38" t="s">
        <v>129</v>
      </c>
      <c r="E88" s="37"/>
      <c r="F88" s="39"/>
      <c r="G88" s="40"/>
      <c r="H88" s="41">
        <f>SUM(H73:H87)</f>
        <v>0</v>
      </c>
    </row>
    <row r="89" spans="1:8" ht="12.75">
      <c r="A89" s="30"/>
      <c r="B89" s="31"/>
      <c r="C89" s="31"/>
      <c r="D89" s="32"/>
      <c r="E89" s="31"/>
      <c r="F89" s="33"/>
      <c r="G89" s="34"/>
      <c r="H89" s="35"/>
    </row>
    <row r="90" spans="1:8" ht="12.75">
      <c r="A90" s="36"/>
      <c r="B90" s="37"/>
      <c r="C90" s="37"/>
      <c r="D90" s="38" t="s">
        <v>160</v>
      </c>
      <c r="E90" s="37"/>
      <c r="F90" s="39"/>
      <c r="G90" s="40"/>
      <c r="H90" s="41">
        <f>+H24+H43+H49+H53+H62+H70+H88</f>
        <v>0</v>
      </c>
    </row>
    <row r="91" spans="1:8" ht="12.75">
      <c r="A91" s="30"/>
      <c r="B91" s="31"/>
      <c r="C91" s="31"/>
      <c r="D91" s="32"/>
      <c r="E91" s="31"/>
      <c r="F91" s="33"/>
      <c r="G91" s="34"/>
      <c r="H91" s="35"/>
    </row>
    <row r="92" spans="1:8" ht="12.75">
      <c r="A92" s="48"/>
      <c r="B92" s="49"/>
      <c r="C92" s="49"/>
      <c r="D92" s="50"/>
      <c r="E92" s="49"/>
      <c r="F92" s="51"/>
      <c r="G92" s="52"/>
      <c r="H92" s="53"/>
    </row>
  </sheetData>
  <sheetProtection/>
  <mergeCells count="2">
    <mergeCell ref="G7:H7"/>
    <mergeCell ref="A2:H2"/>
  </mergeCells>
  <printOptions/>
  <pageMargins left="0.3937007874015748" right="0.3937007874015748" top="0.7874015748031497" bottom="0.7874015748031497" header="0" footer="0"/>
  <pageSetup fitToHeight="99" fitToWidth="1" horizontalDpi="600" verticalDpi="600" orientation="portrait" paperSize="9" scale="62" r:id="rId1"/>
  <headerFooter alignWithMargins="0">
    <oddFooter>&amp;R&amp;A / strana &amp;P/ celkem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spans="1:8" ht="18">
      <c r="A2" s="264" t="s">
        <v>747</v>
      </c>
      <c r="B2" s="264"/>
      <c r="C2" s="264"/>
      <c r="D2" s="264"/>
      <c r="E2" s="264"/>
      <c r="F2" s="264"/>
      <c r="G2" s="264"/>
      <c r="H2" s="264"/>
    </row>
    <row r="4" spans="1:3" ht="15">
      <c r="A4" s="6" t="s">
        <v>0</v>
      </c>
      <c r="C4" s="109" t="s">
        <v>1</v>
      </c>
    </row>
    <row r="5" spans="1:3" ht="15">
      <c r="A5" s="6" t="s">
        <v>2</v>
      </c>
      <c r="C5" s="7" t="s">
        <v>172</v>
      </c>
    </row>
    <row r="6" spans="1:3" ht="15.75" thickBot="1">
      <c r="A6" s="6" t="s">
        <v>4</v>
      </c>
      <c r="C6" s="7" t="s">
        <v>172</v>
      </c>
    </row>
    <row r="7" spans="1:8" ht="12.75">
      <c r="A7" s="8" t="s">
        <v>5</v>
      </c>
      <c r="B7" s="9" t="s">
        <v>6</v>
      </c>
      <c r="C7" s="9" t="s">
        <v>7</v>
      </c>
      <c r="D7" s="10" t="s">
        <v>8</v>
      </c>
      <c r="E7" s="9" t="s">
        <v>9</v>
      </c>
      <c r="F7" s="11" t="s">
        <v>10</v>
      </c>
      <c r="G7" s="116" t="s">
        <v>11</v>
      </c>
      <c r="H7" s="117"/>
    </row>
    <row r="8" spans="1:8" ht="12.75">
      <c r="A8" s="12" t="s">
        <v>12</v>
      </c>
      <c r="B8" s="13" t="s">
        <v>13</v>
      </c>
      <c r="C8" s="13" t="s">
        <v>13</v>
      </c>
      <c r="D8" s="14"/>
      <c r="E8" s="13"/>
      <c r="F8" s="15" t="s">
        <v>14</v>
      </c>
      <c r="G8" s="16" t="s">
        <v>15</v>
      </c>
      <c r="H8" s="17" t="s">
        <v>16</v>
      </c>
    </row>
    <row r="9" spans="1:8" ht="13.5" thickBot="1">
      <c r="A9" s="18" t="s">
        <v>17</v>
      </c>
      <c r="B9" s="19" t="s">
        <v>18</v>
      </c>
      <c r="C9" s="19" t="s">
        <v>19</v>
      </c>
      <c r="D9" s="20" t="s">
        <v>20</v>
      </c>
      <c r="E9" s="19" t="s">
        <v>21</v>
      </c>
      <c r="F9" s="21" t="s">
        <v>22</v>
      </c>
      <c r="G9" s="22" t="s">
        <v>23</v>
      </c>
      <c r="H9" s="23" t="s">
        <v>24</v>
      </c>
    </row>
    <row r="10" spans="1:8" ht="12.75">
      <c r="A10" s="24"/>
      <c r="B10" s="25" t="s">
        <v>25</v>
      </c>
      <c r="C10" s="25"/>
      <c r="D10" s="26" t="s">
        <v>26</v>
      </c>
      <c r="E10" s="25"/>
      <c r="F10" s="27"/>
      <c r="G10" s="28"/>
      <c r="H10" s="29"/>
    </row>
    <row r="11" spans="1:8" ht="25.5">
      <c r="A11" s="12">
        <v>1</v>
      </c>
      <c r="B11" s="13" t="s">
        <v>27</v>
      </c>
      <c r="C11" s="31" t="s">
        <v>28</v>
      </c>
      <c r="D11" s="32" t="s">
        <v>29</v>
      </c>
      <c r="E11" s="31" t="s">
        <v>30</v>
      </c>
      <c r="F11" s="33">
        <v>1411.4</v>
      </c>
      <c r="G11" s="34"/>
      <c r="H11" s="35">
        <f aca="true" t="shared" si="0" ref="H11:H23">ROUND((F11*G11),2)</f>
        <v>0</v>
      </c>
    </row>
    <row r="12" spans="1:8" ht="51">
      <c r="A12" s="12">
        <v>2</v>
      </c>
      <c r="B12" s="13" t="s">
        <v>31</v>
      </c>
      <c r="C12" s="31" t="s">
        <v>28</v>
      </c>
      <c r="D12" s="32" t="s">
        <v>32</v>
      </c>
      <c r="E12" s="31" t="s">
        <v>33</v>
      </c>
      <c r="F12" s="33">
        <v>4</v>
      </c>
      <c r="G12" s="34"/>
      <c r="H12" s="35">
        <f t="shared" si="0"/>
        <v>0</v>
      </c>
    </row>
    <row r="13" spans="1:8" ht="25.5">
      <c r="A13" s="12">
        <v>3</v>
      </c>
      <c r="B13" s="13" t="s">
        <v>34</v>
      </c>
      <c r="C13" s="31" t="s">
        <v>38</v>
      </c>
      <c r="D13" s="32" t="s">
        <v>39</v>
      </c>
      <c r="E13" s="31" t="s">
        <v>40</v>
      </c>
      <c r="F13" s="33">
        <v>16</v>
      </c>
      <c r="G13" s="34"/>
      <c r="H13" s="35">
        <f t="shared" si="0"/>
        <v>0</v>
      </c>
    </row>
    <row r="14" spans="1:8" ht="38.25">
      <c r="A14" s="12">
        <v>4</v>
      </c>
      <c r="B14" s="13" t="s">
        <v>34</v>
      </c>
      <c r="C14" s="31" t="s">
        <v>35</v>
      </c>
      <c r="D14" s="32" t="s">
        <v>36</v>
      </c>
      <c r="E14" s="31" t="s">
        <v>37</v>
      </c>
      <c r="F14" s="33">
        <v>0</v>
      </c>
      <c r="G14" s="34"/>
      <c r="H14" s="35">
        <f t="shared" si="0"/>
        <v>0</v>
      </c>
    </row>
    <row r="15" spans="1:8" ht="25.5">
      <c r="A15" s="12">
        <v>6</v>
      </c>
      <c r="B15" s="13" t="s">
        <v>41</v>
      </c>
      <c r="C15" s="31" t="s">
        <v>28</v>
      </c>
      <c r="D15" s="32" t="s">
        <v>42</v>
      </c>
      <c r="E15" s="31" t="s">
        <v>43</v>
      </c>
      <c r="F15" s="33">
        <v>1</v>
      </c>
      <c r="G15" s="34"/>
      <c r="H15" s="35">
        <f t="shared" si="0"/>
        <v>0</v>
      </c>
    </row>
    <row r="16" spans="1:8" ht="38.25">
      <c r="A16" s="12">
        <v>7</v>
      </c>
      <c r="B16" s="13" t="s">
        <v>44</v>
      </c>
      <c r="C16" s="31" t="s">
        <v>28</v>
      </c>
      <c r="D16" s="32" t="s">
        <v>171</v>
      </c>
      <c r="E16" s="31" t="s">
        <v>40</v>
      </c>
      <c r="F16" s="33">
        <v>20</v>
      </c>
      <c r="G16" s="34"/>
      <c r="H16" s="35">
        <f t="shared" si="0"/>
        <v>0</v>
      </c>
    </row>
    <row r="17" spans="1:8" ht="38.25">
      <c r="A17" s="12">
        <v>8</v>
      </c>
      <c r="B17" s="13" t="s">
        <v>46</v>
      </c>
      <c r="C17" s="31" t="s">
        <v>28</v>
      </c>
      <c r="D17" s="32" t="s">
        <v>47</v>
      </c>
      <c r="E17" s="31" t="s">
        <v>40</v>
      </c>
      <c r="F17" s="33">
        <v>24</v>
      </c>
      <c r="G17" s="34"/>
      <c r="H17" s="35">
        <f t="shared" si="0"/>
        <v>0</v>
      </c>
    </row>
    <row r="18" spans="1:8" ht="25.5">
      <c r="A18" s="12">
        <v>9</v>
      </c>
      <c r="B18" s="13" t="s">
        <v>48</v>
      </c>
      <c r="C18" s="31" t="s">
        <v>38</v>
      </c>
      <c r="D18" s="32" t="s">
        <v>49</v>
      </c>
      <c r="E18" s="31" t="s">
        <v>43</v>
      </c>
      <c r="F18" s="33">
        <v>1</v>
      </c>
      <c r="G18" s="34"/>
      <c r="H18" s="35">
        <f t="shared" si="0"/>
        <v>0</v>
      </c>
    </row>
    <row r="19" spans="1:8" ht="38.25">
      <c r="A19" s="12">
        <v>10</v>
      </c>
      <c r="B19" s="13" t="s">
        <v>48</v>
      </c>
      <c r="C19" s="31" t="s">
        <v>35</v>
      </c>
      <c r="D19" s="32" t="s">
        <v>50</v>
      </c>
      <c r="E19" s="31" t="s">
        <v>43</v>
      </c>
      <c r="F19" s="33">
        <v>1</v>
      </c>
      <c r="G19" s="34"/>
      <c r="H19" s="35">
        <f t="shared" si="0"/>
        <v>0</v>
      </c>
    </row>
    <row r="20" spans="1:8" ht="51">
      <c r="A20" s="12">
        <v>11</v>
      </c>
      <c r="B20" s="13" t="s">
        <v>51</v>
      </c>
      <c r="C20" s="31" t="s">
        <v>28</v>
      </c>
      <c r="D20" s="32" t="s">
        <v>52</v>
      </c>
      <c r="E20" s="31" t="s">
        <v>43</v>
      </c>
      <c r="F20" s="33">
        <v>1</v>
      </c>
      <c r="G20" s="34"/>
      <c r="H20" s="35">
        <f t="shared" si="0"/>
        <v>0</v>
      </c>
    </row>
    <row r="21" spans="1:8" ht="12.75">
      <c r="A21" s="12">
        <v>12</v>
      </c>
      <c r="B21" s="13" t="s">
        <v>53</v>
      </c>
      <c r="C21" s="31" t="s">
        <v>28</v>
      </c>
      <c r="D21" s="32" t="s">
        <v>54</v>
      </c>
      <c r="E21" s="31" t="s">
        <v>43</v>
      </c>
      <c r="F21" s="33">
        <v>1</v>
      </c>
      <c r="G21" s="34"/>
      <c r="H21" s="35">
        <f t="shared" si="0"/>
        <v>0</v>
      </c>
    </row>
    <row r="22" spans="1:8" ht="25.5">
      <c r="A22" s="12">
        <v>13</v>
      </c>
      <c r="B22" s="13" t="s">
        <v>55</v>
      </c>
      <c r="C22" s="31" t="s">
        <v>28</v>
      </c>
      <c r="D22" s="32" t="s">
        <v>170</v>
      </c>
      <c r="E22" s="31" t="s">
        <v>43</v>
      </c>
      <c r="F22" s="33">
        <v>1</v>
      </c>
      <c r="G22" s="34"/>
      <c r="H22" s="35">
        <f t="shared" si="0"/>
        <v>0</v>
      </c>
    </row>
    <row r="23" spans="1:8" ht="25.5">
      <c r="A23" s="12">
        <v>14</v>
      </c>
      <c r="B23" s="13" t="s">
        <v>57</v>
      </c>
      <c r="C23" s="31" t="s">
        <v>28</v>
      </c>
      <c r="D23" s="32" t="s">
        <v>58</v>
      </c>
      <c r="E23" s="31" t="s">
        <v>43</v>
      </c>
      <c r="F23" s="33">
        <v>1</v>
      </c>
      <c r="G23" s="34"/>
      <c r="H23" s="35">
        <f t="shared" si="0"/>
        <v>0</v>
      </c>
    </row>
    <row r="24" spans="1:8" ht="12.75">
      <c r="A24" s="36"/>
      <c r="B24" s="37" t="s">
        <v>25</v>
      </c>
      <c r="C24" s="37"/>
      <c r="D24" s="38" t="s">
        <v>26</v>
      </c>
      <c r="E24" s="37"/>
      <c r="F24" s="39"/>
      <c r="G24" s="40"/>
      <c r="H24" s="41">
        <f>SUM(H11:H23)</f>
        <v>0</v>
      </c>
    </row>
    <row r="25" spans="1:8" ht="12.75">
      <c r="A25" s="30"/>
      <c r="B25" s="31"/>
      <c r="C25" s="31"/>
      <c r="D25" s="32"/>
      <c r="E25" s="31"/>
      <c r="F25" s="33"/>
      <c r="G25" s="34"/>
      <c r="H25" s="35"/>
    </row>
    <row r="26" spans="1:8" ht="12.75">
      <c r="A26" s="42"/>
      <c r="B26" s="43" t="s">
        <v>17</v>
      </c>
      <c r="C26" s="43"/>
      <c r="D26" s="44" t="s">
        <v>59</v>
      </c>
      <c r="E26" s="43"/>
      <c r="F26" s="45"/>
      <c r="G26" s="46"/>
      <c r="H26" s="47"/>
    </row>
    <row r="27" spans="1:8" ht="25.5">
      <c r="A27" s="12">
        <v>15</v>
      </c>
      <c r="B27" s="13" t="s">
        <v>60</v>
      </c>
      <c r="C27" s="31" t="s">
        <v>28</v>
      </c>
      <c r="D27" s="32" t="s">
        <v>61</v>
      </c>
      <c r="E27" s="31" t="s">
        <v>62</v>
      </c>
      <c r="F27" s="33">
        <v>1</v>
      </c>
      <c r="G27" s="34"/>
      <c r="H27" s="35">
        <f aca="true" t="shared" si="1" ref="H27:H40">ROUND((F27*G27),2)</f>
        <v>0</v>
      </c>
    </row>
    <row r="28" spans="1:8" ht="25.5">
      <c r="A28" s="12">
        <v>16</v>
      </c>
      <c r="B28" s="13" t="s">
        <v>63</v>
      </c>
      <c r="C28" s="31" t="s">
        <v>28</v>
      </c>
      <c r="D28" s="32" t="s">
        <v>64</v>
      </c>
      <c r="E28" s="31" t="s">
        <v>65</v>
      </c>
      <c r="F28" s="33">
        <v>60</v>
      </c>
      <c r="G28" s="34"/>
      <c r="H28" s="35">
        <f t="shared" si="1"/>
        <v>0</v>
      </c>
    </row>
    <row r="29" spans="1:8" ht="38.25">
      <c r="A29" s="12">
        <v>18</v>
      </c>
      <c r="B29" s="13" t="s">
        <v>66</v>
      </c>
      <c r="C29" s="31" t="s">
        <v>28</v>
      </c>
      <c r="D29" s="32" t="s">
        <v>67</v>
      </c>
      <c r="E29" s="31" t="s">
        <v>68</v>
      </c>
      <c r="F29" s="33">
        <v>179.8</v>
      </c>
      <c r="G29" s="34"/>
      <c r="H29" s="35">
        <f t="shared" si="1"/>
        <v>0</v>
      </c>
    </row>
    <row r="30" spans="1:8" ht="25.5">
      <c r="A30" s="12">
        <v>19</v>
      </c>
      <c r="B30" s="13" t="s">
        <v>69</v>
      </c>
      <c r="C30" s="31" t="s">
        <v>28</v>
      </c>
      <c r="D30" s="32" t="s">
        <v>169</v>
      </c>
      <c r="E30" s="31" t="s">
        <v>68</v>
      </c>
      <c r="F30" s="33">
        <v>6.75</v>
      </c>
      <c r="G30" s="34"/>
      <c r="H30" s="35">
        <f t="shared" si="1"/>
        <v>0</v>
      </c>
    </row>
    <row r="31" spans="1:8" ht="38.25">
      <c r="A31" s="12">
        <v>20</v>
      </c>
      <c r="B31" s="13" t="s">
        <v>71</v>
      </c>
      <c r="C31" s="31" t="s">
        <v>28</v>
      </c>
      <c r="D31" s="32" t="s">
        <v>72</v>
      </c>
      <c r="E31" s="31" t="s">
        <v>68</v>
      </c>
      <c r="F31" s="33">
        <v>276.45</v>
      </c>
      <c r="G31" s="34"/>
      <c r="H31" s="35">
        <f t="shared" si="1"/>
        <v>0</v>
      </c>
    </row>
    <row r="32" spans="1:8" ht="63.75">
      <c r="A32" s="12">
        <v>21</v>
      </c>
      <c r="B32" s="13" t="s">
        <v>73</v>
      </c>
      <c r="C32" s="31" t="s">
        <v>28</v>
      </c>
      <c r="D32" s="32" t="s">
        <v>74</v>
      </c>
      <c r="E32" s="31" t="s">
        <v>68</v>
      </c>
      <c r="F32" s="33">
        <v>185.2</v>
      </c>
      <c r="G32" s="34"/>
      <c r="H32" s="35">
        <f t="shared" si="1"/>
        <v>0</v>
      </c>
    </row>
    <row r="33" spans="1:8" ht="51">
      <c r="A33" s="12">
        <v>22</v>
      </c>
      <c r="B33" s="13" t="s">
        <v>75</v>
      </c>
      <c r="C33" s="31" t="s">
        <v>28</v>
      </c>
      <c r="D33" s="32" t="s">
        <v>168</v>
      </c>
      <c r="E33" s="31" t="s">
        <v>68</v>
      </c>
      <c r="F33" s="33">
        <v>2.1</v>
      </c>
      <c r="G33" s="34"/>
      <c r="H33" s="35">
        <f t="shared" si="1"/>
        <v>0</v>
      </c>
    </row>
    <row r="34" spans="1:8" ht="12.75">
      <c r="A34" s="12">
        <v>25</v>
      </c>
      <c r="B34" s="13" t="s">
        <v>77</v>
      </c>
      <c r="C34" s="31" t="s">
        <v>28</v>
      </c>
      <c r="D34" s="32" t="s">
        <v>78</v>
      </c>
      <c r="E34" s="31" t="s">
        <v>37</v>
      </c>
      <c r="F34" s="33">
        <v>17</v>
      </c>
      <c r="G34" s="34"/>
      <c r="H34" s="35">
        <f t="shared" si="1"/>
        <v>0</v>
      </c>
    </row>
    <row r="35" spans="1:8" ht="25.5">
      <c r="A35" s="12">
        <v>26</v>
      </c>
      <c r="B35" s="13" t="s">
        <v>79</v>
      </c>
      <c r="C35" s="31" t="s">
        <v>28</v>
      </c>
      <c r="D35" s="32" t="s">
        <v>80</v>
      </c>
      <c r="E35" s="31" t="s">
        <v>81</v>
      </c>
      <c r="F35" s="33">
        <v>5.4</v>
      </c>
      <c r="G35" s="34"/>
      <c r="H35" s="35">
        <f t="shared" si="1"/>
        <v>0</v>
      </c>
    </row>
    <row r="36" spans="1:8" ht="38.25">
      <c r="A36" s="12">
        <v>30</v>
      </c>
      <c r="B36" s="13" t="s">
        <v>84</v>
      </c>
      <c r="C36" s="31" t="s">
        <v>28</v>
      </c>
      <c r="D36" s="32" t="s">
        <v>85</v>
      </c>
      <c r="E36" s="31" t="s">
        <v>68</v>
      </c>
      <c r="F36" s="33">
        <v>277.8</v>
      </c>
      <c r="G36" s="34"/>
      <c r="H36" s="35">
        <f t="shared" si="1"/>
        <v>0</v>
      </c>
    </row>
    <row r="37" spans="1:8" ht="12.75">
      <c r="A37" s="12">
        <v>31</v>
      </c>
      <c r="B37" s="13" t="s">
        <v>87</v>
      </c>
      <c r="C37" s="31" t="s">
        <v>38</v>
      </c>
      <c r="D37" s="32" t="s">
        <v>88</v>
      </c>
      <c r="E37" s="31" t="s">
        <v>68</v>
      </c>
      <c r="F37" s="33">
        <v>21</v>
      </c>
      <c r="G37" s="34"/>
      <c r="H37" s="35">
        <f t="shared" si="1"/>
        <v>0</v>
      </c>
    </row>
    <row r="38" spans="1:8" ht="25.5">
      <c r="A38" s="12">
        <v>32</v>
      </c>
      <c r="B38" s="13" t="s">
        <v>87</v>
      </c>
      <c r="C38" s="31" t="s">
        <v>35</v>
      </c>
      <c r="D38" s="32" t="s">
        <v>89</v>
      </c>
      <c r="E38" s="31" t="s">
        <v>68</v>
      </c>
      <c r="F38" s="33">
        <v>31.2</v>
      </c>
      <c r="G38" s="34"/>
      <c r="H38" s="35">
        <f t="shared" si="1"/>
        <v>0</v>
      </c>
    </row>
    <row r="39" spans="1:8" ht="12.75">
      <c r="A39" s="12">
        <v>33</v>
      </c>
      <c r="B39" s="13" t="s">
        <v>90</v>
      </c>
      <c r="C39" s="31" t="s">
        <v>28</v>
      </c>
      <c r="D39" s="32" t="s">
        <v>91</v>
      </c>
      <c r="E39" s="31" t="s">
        <v>65</v>
      </c>
      <c r="F39" s="33">
        <v>926</v>
      </c>
      <c r="G39" s="34"/>
      <c r="H39" s="35">
        <f t="shared" si="1"/>
        <v>0</v>
      </c>
    </row>
    <row r="40" spans="1:8" ht="12.75">
      <c r="A40" s="12">
        <v>34</v>
      </c>
      <c r="B40" s="13" t="s">
        <v>92</v>
      </c>
      <c r="C40" s="31" t="s">
        <v>28</v>
      </c>
      <c r="D40" s="32" t="s">
        <v>167</v>
      </c>
      <c r="E40" s="31" t="s">
        <v>65</v>
      </c>
      <c r="F40" s="33">
        <v>20</v>
      </c>
      <c r="G40" s="34"/>
      <c r="H40" s="35">
        <f t="shared" si="1"/>
        <v>0</v>
      </c>
    </row>
    <row r="41" spans="1:8" ht="12.75">
      <c r="A41" s="36"/>
      <c r="B41" s="37" t="s">
        <v>17</v>
      </c>
      <c r="C41" s="37"/>
      <c r="D41" s="38" t="s">
        <v>59</v>
      </c>
      <c r="E41" s="37"/>
      <c r="F41" s="39"/>
      <c r="G41" s="40"/>
      <c r="H41" s="41">
        <f>SUM(H27:H40)</f>
        <v>0</v>
      </c>
    </row>
    <row r="42" spans="1:8" ht="12.75">
      <c r="A42" s="30"/>
      <c r="B42" s="31"/>
      <c r="C42" s="31"/>
      <c r="D42" s="32"/>
      <c r="E42" s="31"/>
      <c r="F42" s="33"/>
      <c r="G42" s="34"/>
      <c r="H42" s="35"/>
    </row>
    <row r="43" spans="1:8" ht="12.75">
      <c r="A43" s="42"/>
      <c r="B43" s="43" t="s">
        <v>18</v>
      </c>
      <c r="C43" s="43"/>
      <c r="D43" s="44" t="s">
        <v>94</v>
      </c>
      <c r="E43" s="43"/>
      <c r="F43" s="45"/>
      <c r="G43" s="46"/>
      <c r="H43" s="47"/>
    </row>
    <row r="44" spans="1:8" ht="12.75">
      <c r="A44" s="12">
        <v>40</v>
      </c>
      <c r="B44" s="13" t="s">
        <v>95</v>
      </c>
      <c r="C44" s="31" t="s">
        <v>28</v>
      </c>
      <c r="D44" s="32" t="s">
        <v>96</v>
      </c>
      <c r="E44" s="31" t="s">
        <v>37</v>
      </c>
      <c r="F44" s="33">
        <v>156</v>
      </c>
      <c r="G44" s="34"/>
      <c r="H44" s="35">
        <f>ROUND((F44*G44),2)</f>
        <v>0</v>
      </c>
    </row>
    <row r="45" spans="1:8" ht="38.25">
      <c r="A45" s="12">
        <v>42</v>
      </c>
      <c r="B45" s="13" t="s">
        <v>97</v>
      </c>
      <c r="C45" s="31" t="s">
        <v>28</v>
      </c>
      <c r="D45" s="32" t="s">
        <v>98</v>
      </c>
      <c r="E45" s="31" t="s">
        <v>68</v>
      </c>
      <c r="F45" s="33">
        <v>277.8</v>
      </c>
      <c r="G45" s="34"/>
      <c r="H45" s="35">
        <f>ROUND((F45*G45),2)</f>
        <v>0</v>
      </c>
    </row>
    <row r="46" spans="1:8" ht="38.25">
      <c r="A46" s="12">
        <v>43</v>
      </c>
      <c r="B46" s="13" t="s">
        <v>99</v>
      </c>
      <c r="C46" s="31" t="s">
        <v>28</v>
      </c>
      <c r="D46" s="32" t="s">
        <v>100</v>
      </c>
      <c r="E46" s="31" t="s">
        <v>65</v>
      </c>
      <c r="F46" s="33">
        <v>926</v>
      </c>
      <c r="G46" s="34"/>
      <c r="H46" s="35">
        <f>ROUND((F46*G46),2)</f>
        <v>0</v>
      </c>
    </row>
    <row r="47" spans="1:8" ht="12.75">
      <c r="A47" s="36"/>
      <c r="B47" s="37" t="s">
        <v>18</v>
      </c>
      <c r="C47" s="37"/>
      <c r="D47" s="38" t="s">
        <v>94</v>
      </c>
      <c r="E47" s="37"/>
      <c r="F47" s="39"/>
      <c r="G47" s="40"/>
      <c r="H47" s="41">
        <f>SUM(H44:H46)</f>
        <v>0</v>
      </c>
    </row>
    <row r="48" spans="1:8" ht="12.75">
      <c r="A48" s="30"/>
      <c r="B48" s="31"/>
      <c r="C48" s="31"/>
      <c r="D48" s="32"/>
      <c r="E48" s="31"/>
      <c r="F48" s="33"/>
      <c r="G48" s="34"/>
      <c r="H48" s="35"/>
    </row>
    <row r="49" spans="1:8" ht="12.75">
      <c r="A49" s="42"/>
      <c r="B49" s="43" t="s">
        <v>19</v>
      </c>
      <c r="C49" s="43"/>
      <c r="D49" s="44" t="s">
        <v>101</v>
      </c>
      <c r="E49" s="43"/>
      <c r="F49" s="45"/>
      <c r="G49" s="46"/>
      <c r="H49" s="47"/>
    </row>
    <row r="50" spans="1:8" ht="25.5">
      <c r="A50" s="12">
        <v>44</v>
      </c>
      <c r="B50" s="13" t="s">
        <v>102</v>
      </c>
      <c r="C50" s="31" t="s">
        <v>28</v>
      </c>
      <c r="D50" s="32" t="s">
        <v>166</v>
      </c>
      <c r="E50" s="31" t="s">
        <v>68</v>
      </c>
      <c r="F50" s="33">
        <v>30</v>
      </c>
      <c r="G50" s="34"/>
      <c r="H50" s="35">
        <f>ROUND((F50*G50),2)</f>
        <v>0</v>
      </c>
    </row>
    <row r="51" spans="1:8" ht="12.75">
      <c r="A51" s="36"/>
      <c r="B51" s="37" t="s">
        <v>19</v>
      </c>
      <c r="C51" s="37"/>
      <c r="D51" s="38" t="s">
        <v>101</v>
      </c>
      <c r="E51" s="37"/>
      <c r="F51" s="39"/>
      <c r="G51" s="40"/>
      <c r="H51" s="41">
        <f>SUM(H50:H50)</f>
        <v>0</v>
      </c>
    </row>
    <row r="52" spans="1:8" ht="12.75">
      <c r="A52" s="30"/>
      <c r="B52" s="31"/>
      <c r="C52" s="31"/>
      <c r="D52" s="32"/>
      <c r="E52" s="31"/>
      <c r="F52" s="33"/>
      <c r="G52" s="34"/>
      <c r="H52" s="35"/>
    </row>
    <row r="53" spans="1:8" ht="12.75">
      <c r="A53" s="42"/>
      <c r="B53" s="43" t="s">
        <v>21</v>
      </c>
      <c r="C53" s="43"/>
      <c r="D53" s="44" t="s">
        <v>104</v>
      </c>
      <c r="E53" s="43"/>
      <c r="F53" s="45"/>
      <c r="G53" s="46"/>
      <c r="H53" s="47"/>
    </row>
    <row r="54" spans="1:8" ht="25.5">
      <c r="A54" s="12">
        <v>45</v>
      </c>
      <c r="B54" s="13" t="s">
        <v>105</v>
      </c>
      <c r="C54" s="31" t="s">
        <v>28</v>
      </c>
      <c r="D54" s="32" t="s">
        <v>106</v>
      </c>
      <c r="E54" s="31" t="s">
        <v>65</v>
      </c>
      <c r="F54" s="33">
        <v>930.6</v>
      </c>
      <c r="G54" s="34"/>
      <c r="H54" s="35">
        <f aca="true" t="shared" si="2" ref="H54:H59">ROUND((F54*G54),2)</f>
        <v>0</v>
      </c>
    </row>
    <row r="55" spans="1:8" ht="25.5">
      <c r="A55" s="12">
        <v>46</v>
      </c>
      <c r="B55" s="13" t="s">
        <v>107</v>
      </c>
      <c r="C55" s="31" t="s">
        <v>28</v>
      </c>
      <c r="D55" s="32" t="s">
        <v>108</v>
      </c>
      <c r="E55" s="31" t="s">
        <v>65</v>
      </c>
      <c r="F55" s="33">
        <v>930.6</v>
      </c>
      <c r="G55" s="34"/>
      <c r="H55" s="35">
        <f t="shared" si="2"/>
        <v>0</v>
      </c>
    </row>
    <row r="56" spans="1:8" ht="51">
      <c r="A56" s="12">
        <v>52</v>
      </c>
      <c r="B56" s="13" t="s">
        <v>109</v>
      </c>
      <c r="C56" s="31" t="s">
        <v>28</v>
      </c>
      <c r="D56" s="32" t="s">
        <v>110</v>
      </c>
      <c r="E56" s="31" t="s">
        <v>65</v>
      </c>
      <c r="F56" s="33">
        <v>286</v>
      </c>
      <c r="G56" s="34"/>
      <c r="H56" s="35">
        <f t="shared" si="2"/>
        <v>0</v>
      </c>
    </row>
    <row r="57" spans="1:8" ht="38.25">
      <c r="A57" s="12">
        <v>53</v>
      </c>
      <c r="B57" s="13" t="s">
        <v>111</v>
      </c>
      <c r="C57" s="31" t="s">
        <v>28</v>
      </c>
      <c r="D57" s="32" t="s">
        <v>112</v>
      </c>
      <c r="E57" s="31" t="s">
        <v>65</v>
      </c>
      <c r="F57" s="33">
        <v>578</v>
      </c>
      <c r="G57" s="34"/>
      <c r="H57" s="35">
        <f t="shared" si="2"/>
        <v>0</v>
      </c>
    </row>
    <row r="58" spans="1:8" ht="38.25">
      <c r="A58" s="12">
        <v>57</v>
      </c>
      <c r="B58" s="13" t="s">
        <v>113</v>
      </c>
      <c r="C58" s="31" t="s">
        <v>28</v>
      </c>
      <c r="D58" s="32" t="s">
        <v>114</v>
      </c>
      <c r="E58" s="31" t="s">
        <v>65</v>
      </c>
      <c r="F58" s="33">
        <v>66.6</v>
      </c>
      <c r="G58" s="34"/>
      <c r="H58" s="35">
        <f t="shared" si="2"/>
        <v>0</v>
      </c>
    </row>
    <row r="59" spans="1:8" ht="25.5">
      <c r="A59" s="12">
        <v>58</v>
      </c>
      <c r="B59" s="13" t="s">
        <v>115</v>
      </c>
      <c r="C59" s="31" t="s">
        <v>28</v>
      </c>
      <c r="D59" s="32" t="s">
        <v>116</v>
      </c>
      <c r="E59" s="31" t="s">
        <v>65</v>
      </c>
      <c r="F59" s="33">
        <v>10</v>
      </c>
      <c r="G59" s="34"/>
      <c r="H59" s="35">
        <f t="shared" si="2"/>
        <v>0</v>
      </c>
    </row>
    <row r="60" spans="1:8" ht="12.75">
      <c r="A60" s="36"/>
      <c r="B60" s="37" t="s">
        <v>21</v>
      </c>
      <c r="C60" s="37"/>
      <c r="D60" s="38" t="s">
        <v>104</v>
      </c>
      <c r="E60" s="37"/>
      <c r="F60" s="39"/>
      <c r="G60" s="40"/>
      <c r="H60" s="41">
        <f>SUM(H54:H59)</f>
        <v>0</v>
      </c>
    </row>
    <row r="61" spans="1:8" ht="12.75">
      <c r="A61" s="30"/>
      <c r="B61" s="31"/>
      <c r="C61" s="31"/>
      <c r="D61" s="32"/>
      <c r="E61" s="31"/>
      <c r="F61" s="33"/>
      <c r="G61" s="34"/>
      <c r="H61" s="35"/>
    </row>
    <row r="62" spans="1:8" ht="12.75">
      <c r="A62" s="42"/>
      <c r="B62" s="43" t="s">
        <v>24</v>
      </c>
      <c r="C62" s="43"/>
      <c r="D62" s="44" t="s">
        <v>117</v>
      </c>
      <c r="E62" s="43"/>
      <c r="F62" s="45"/>
      <c r="G62" s="46"/>
      <c r="H62" s="47"/>
    </row>
    <row r="63" spans="1:8" ht="38.25">
      <c r="A63" s="12">
        <v>60</v>
      </c>
      <c r="B63" s="13" t="s">
        <v>118</v>
      </c>
      <c r="C63" s="31" t="s">
        <v>28</v>
      </c>
      <c r="D63" s="32" t="s">
        <v>119</v>
      </c>
      <c r="E63" s="31" t="s">
        <v>37</v>
      </c>
      <c r="F63" s="33">
        <v>28</v>
      </c>
      <c r="G63" s="34"/>
      <c r="H63" s="35">
        <f>ROUND((F63*G63),2)</f>
        <v>0</v>
      </c>
    </row>
    <row r="64" spans="1:8" ht="25.5">
      <c r="A64" s="12">
        <v>61</v>
      </c>
      <c r="B64" s="13" t="s">
        <v>120</v>
      </c>
      <c r="C64" s="31" t="s">
        <v>28</v>
      </c>
      <c r="D64" s="32" t="s">
        <v>121</v>
      </c>
      <c r="E64" s="31" t="s">
        <v>43</v>
      </c>
      <c r="F64" s="33">
        <v>3</v>
      </c>
      <c r="G64" s="34"/>
      <c r="H64" s="35">
        <f>ROUND((F64*G64),2)</f>
        <v>0</v>
      </c>
    </row>
    <row r="65" spans="1:8" ht="25.5">
      <c r="A65" s="12">
        <v>62</v>
      </c>
      <c r="B65" s="13" t="s">
        <v>122</v>
      </c>
      <c r="C65" s="31" t="s">
        <v>28</v>
      </c>
      <c r="D65" s="32" t="s">
        <v>123</v>
      </c>
      <c r="E65" s="31" t="s">
        <v>43</v>
      </c>
      <c r="F65" s="33">
        <v>2</v>
      </c>
      <c r="G65" s="34"/>
      <c r="H65" s="35">
        <f>ROUND((F65*G65),2)</f>
        <v>0</v>
      </c>
    </row>
    <row r="66" spans="1:8" ht="25.5">
      <c r="A66" s="12">
        <v>63</v>
      </c>
      <c r="B66" s="13" t="s">
        <v>124</v>
      </c>
      <c r="C66" s="31" t="s">
        <v>28</v>
      </c>
      <c r="D66" s="32" t="s">
        <v>165</v>
      </c>
      <c r="E66" s="31" t="s">
        <v>43</v>
      </c>
      <c r="F66" s="33">
        <v>2</v>
      </c>
      <c r="G66" s="34"/>
      <c r="H66" s="35">
        <f>ROUND((F66*G66),2)</f>
        <v>0</v>
      </c>
    </row>
    <row r="67" spans="1:8" ht="38.25">
      <c r="A67" s="12">
        <v>64</v>
      </c>
      <c r="B67" s="13" t="s">
        <v>126</v>
      </c>
      <c r="C67" s="31" t="s">
        <v>28</v>
      </c>
      <c r="D67" s="32" t="s">
        <v>164</v>
      </c>
      <c r="E67" s="31" t="s">
        <v>43</v>
      </c>
      <c r="F67" s="33">
        <v>0</v>
      </c>
      <c r="G67" s="34"/>
      <c r="H67" s="35">
        <f>ROUND((F67*G67),2)</f>
        <v>0</v>
      </c>
    </row>
    <row r="68" spans="1:8" ht="12.75">
      <c r="A68" s="36"/>
      <c r="B68" s="37" t="s">
        <v>24</v>
      </c>
      <c r="C68" s="37"/>
      <c r="D68" s="38" t="s">
        <v>117</v>
      </c>
      <c r="E68" s="37"/>
      <c r="F68" s="39"/>
      <c r="G68" s="40"/>
      <c r="H68" s="41">
        <f>SUM(H63:H67)</f>
        <v>0</v>
      </c>
    </row>
    <row r="69" spans="1:8" ht="12.75">
      <c r="A69" s="30"/>
      <c r="B69" s="31"/>
      <c r="C69" s="31"/>
      <c r="D69" s="32"/>
      <c r="E69" s="31"/>
      <c r="F69" s="33"/>
      <c r="G69" s="34"/>
      <c r="H69" s="35"/>
    </row>
    <row r="70" spans="1:8" ht="12.75">
      <c r="A70" s="42"/>
      <c r="B70" s="43" t="s">
        <v>128</v>
      </c>
      <c r="C70" s="43"/>
      <c r="D70" s="44" t="s">
        <v>129</v>
      </c>
      <c r="E70" s="43"/>
      <c r="F70" s="45"/>
      <c r="G70" s="46"/>
      <c r="H70" s="47"/>
    </row>
    <row r="71" spans="1:8" ht="38.25">
      <c r="A71" s="12">
        <v>65</v>
      </c>
      <c r="B71" s="13" t="s">
        <v>130</v>
      </c>
      <c r="C71" s="31" t="s">
        <v>28</v>
      </c>
      <c r="D71" s="32" t="s">
        <v>131</v>
      </c>
      <c r="E71" s="31" t="s">
        <v>43</v>
      </c>
      <c r="F71" s="33">
        <v>4</v>
      </c>
      <c r="G71" s="34"/>
      <c r="H71" s="35">
        <f aca="true" t="shared" si="3" ref="H71:H85">ROUND((F71*G71),2)</f>
        <v>0</v>
      </c>
    </row>
    <row r="72" spans="1:8" ht="25.5">
      <c r="A72" s="12">
        <v>66</v>
      </c>
      <c r="B72" s="13" t="s">
        <v>132</v>
      </c>
      <c r="C72" s="31" t="s">
        <v>28</v>
      </c>
      <c r="D72" s="32" t="s">
        <v>133</v>
      </c>
      <c r="E72" s="31" t="s">
        <v>43</v>
      </c>
      <c r="F72" s="33">
        <v>4</v>
      </c>
      <c r="G72" s="34"/>
      <c r="H72" s="35">
        <f t="shared" si="3"/>
        <v>0</v>
      </c>
    </row>
    <row r="73" spans="1:8" ht="38.25">
      <c r="A73" s="12">
        <v>67</v>
      </c>
      <c r="B73" s="13" t="s">
        <v>134</v>
      </c>
      <c r="C73" s="31" t="s">
        <v>28</v>
      </c>
      <c r="D73" s="32" t="s">
        <v>135</v>
      </c>
      <c r="E73" s="31" t="s">
        <v>43</v>
      </c>
      <c r="F73" s="33">
        <v>5</v>
      </c>
      <c r="G73" s="34"/>
      <c r="H73" s="35">
        <f t="shared" si="3"/>
        <v>0</v>
      </c>
    </row>
    <row r="74" spans="1:8" ht="25.5">
      <c r="A74" s="12">
        <v>68</v>
      </c>
      <c r="B74" s="13" t="s">
        <v>136</v>
      </c>
      <c r="C74" s="31" t="s">
        <v>28</v>
      </c>
      <c r="D74" s="32" t="s">
        <v>137</v>
      </c>
      <c r="E74" s="31" t="s">
        <v>43</v>
      </c>
      <c r="F74" s="33">
        <v>2</v>
      </c>
      <c r="G74" s="34"/>
      <c r="H74" s="35">
        <f t="shared" si="3"/>
        <v>0</v>
      </c>
    </row>
    <row r="75" spans="1:8" ht="25.5">
      <c r="A75" s="12">
        <v>75</v>
      </c>
      <c r="B75" s="13" t="s">
        <v>140</v>
      </c>
      <c r="C75" s="31" t="s">
        <v>28</v>
      </c>
      <c r="D75" s="32" t="s">
        <v>141</v>
      </c>
      <c r="E75" s="31" t="s">
        <v>37</v>
      </c>
      <c r="F75" s="33">
        <v>10</v>
      </c>
      <c r="G75" s="34"/>
      <c r="H75" s="35">
        <f t="shared" si="3"/>
        <v>0</v>
      </c>
    </row>
    <row r="76" spans="1:8" ht="12.75">
      <c r="A76" s="12">
        <v>76</v>
      </c>
      <c r="B76" s="13" t="s">
        <v>142</v>
      </c>
      <c r="C76" s="31" t="s">
        <v>28</v>
      </c>
      <c r="D76" s="32" t="s">
        <v>143</v>
      </c>
      <c r="E76" s="31" t="s">
        <v>37</v>
      </c>
      <c r="F76" s="33">
        <v>32</v>
      </c>
      <c r="G76" s="34"/>
      <c r="H76" s="35">
        <f t="shared" si="3"/>
        <v>0</v>
      </c>
    </row>
    <row r="77" spans="1:8" ht="25.5">
      <c r="A77" s="12">
        <v>73</v>
      </c>
      <c r="B77" s="13" t="s">
        <v>144</v>
      </c>
      <c r="C77" s="31" t="s">
        <v>28</v>
      </c>
      <c r="D77" s="32" t="s">
        <v>145</v>
      </c>
      <c r="E77" s="31" t="s">
        <v>37</v>
      </c>
      <c r="F77" s="33">
        <v>464</v>
      </c>
      <c r="G77" s="34"/>
      <c r="H77" s="35">
        <f t="shared" si="3"/>
        <v>0</v>
      </c>
    </row>
    <row r="78" spans="1:8" ht="25.5">
      <c r="A78" s="12">
        <v>77</v>
      </c>
      <c r="B78" s="13" t="s">
        <v>146</v>
      </c>
      <c r="C78" s="31" t="s">
        <v>28</v>
      </c>
      <c r="D78" s="32" t="s">
        <v>147</v>
      </c>
      <c r="E78" s="31" t="s">
        <v>37</v>
      </c>
      <c r="F78" s="33">
        <v>12.4</v>
      </c>
      <c r="G78" s="34"/>
      <c r="H78" s="35">
        <f t="shared" si="3"/>
        <v>0</v>
      </c>
    </row>
    <row r="79" spans="1:8" ht="12.75">
      <c r="A79" s="12">
        <v>78</v>
      </c>
      <c r="B79" s="13" t="s">
        <v>148</v>
      </c>
      <c r="C79" s="31" t="s">
        <v>28</v>
      </c>
      <c r="D79" s="32" t="s">
        <v>149</v>
      </c>
      <c r="E79" s="31" t="s">
        <v>68</v>
      </c>
      <c r="F79" s="33">
        <v>4.043</v>
      </c>
      <c r="G79" s="34"/>
      <c r="H79" s="35">
        <f t="shared" si="3"/>
        <v>0</v>
      </c>
    </row>
    <row r="80" spans="1:8" ht="25.5">
      <c r="A80" s="12">
        <v>79</v>
      </c>
      <c r="B80" s="13" t="s">
        <v>150</v>
      </c>
      <c r="C80" s="31" t="s">
        <v>28</v>
      </c>
      <c r="D80" s="32" t="s">
        <v>151</v>
      </c>
      <c r="E80" s="31" t="s">
        <v>43</v>
      </c>
      <c r="F80" s="33">
        <v>3</v>
      </c>
      <c r="G80" s="34"/>
      <c r="H80" s="35">
        <f t="shared" si="3"/>
        <v>0</v>
      </c>
    </row>
    <row r="81" spans="1:8" ht="12.75">
      <c r="A81" s="12">
        <v>74</v>
      </c>
      <c r="B81" s="13" t="s">
        <v>163</v>
      </c>
      <c r="C81" s="31" t="s">
        <v>28</v>
      </c>
      <c r="D81" s="32" t="s">
        <v>162</v>
      </c>
      <c r="E81" s="31" t="s">
        <v>37</v>
      </c>
      <c r="F81" s="33">
        <v>60</v>
      </c>
      <c r="G81" s="34"/>
      <c r="H81" s="35">
        <f t="shared" si="3"/>
        <v>0</v>
      </c>
    </row>
    <row r="82" spans="1:8" ht="25.5">
      <c r="A82" s="12">
        <v>80</v>
      </c>
      <c r="B82" s="13" t="s">
        <v>152</v>
      </c>
      <c r="C82" s="31" t="s">
        <v>28</v>
      </c>
      <c r="D82" s="32" t="s">
        <v>161</v>
      </c>
      <c r="E82" s="31" t="s">
        <v>43</v>
      </c>
      <c r="F82" s="33">
        <v>1</v>
      </c>
      <c r="G82" s="34"/>
      <c r="H82" s="35">
        <f t="shared" si="3"/>
        <v>0</v>
      </c>
    </row>
    <row r="83" spans="1:8" ht="12.75">
      <c r="A83" s="12">
        <v>72</v>
      </c>
      <c r="B83" s="13" t="s">
        <v>154</v>
      </c>
      <c r="C83" s="31" t="s">
        <v>28</v>
      </c>
      <c r="D83" s="32" t="s">
        <v>155</v>
      </c>
      <c r="E83" s="31" t="s">
        <v>43</v>
      </c>
      <c r="F83" s="33">
        <v>2</v>
      </c>
      <c r="G83" s="34"/>
      <c r="H83" s="35">
        <f t="shared" si="3"/>
        <v>0</v>
      </c>
    </row>
    <row r="84" spans="1:8" ht="25.5">
      <c r="A84" s="12">
        <v>71</v>
      </c>
      <c r="B84" s="13" t="s">
        <v>156</v>
      </c>
      <c r="C84" s="31" t="s">
        <v>28</v>
      </c>
      <c r="D84" s="32" t="s">
        <v>157</v>
      </c>
      <c r="E84" s="31" t="s">
        <v>43</v>
      </c>
      <c r="F84" s="33">
        <v>6</v>
      </c>
      <c r="G84" s="34"/>
      <c r="H84" s="35">
        <f t="shared" si="3"/>
        <v>0</v>
      </c>
    </row>
    <row r="85" spans="1:8" ht="12.75">
      <c r="A85" s="12">
        <v>81</v>
      </c>
      <c r="B85" s="13" t="s">
        <v>158</v>
      </c>
      <c r="C85" s="31" t="s">
        <v>28</v>
      </c>
      <c r="D85" s="32" t="s">
        <v>159</v>
      </c>
      <c r="E85" s="31" t="s">
        <v>65</v>
      </c>
      <c r="F85" s="33">
        <v>44.8</v>
      </c>
      <c r="G85" s="34"/>
      <c r="H85" s="35">
        <f t="shared" si="3"/>
        <v>0</v>
      </c>
    </row>
    <row r="86" spans="1:8" ht="12.75">
      <c r="A86" s="36"/>
      <c r="B86" s="37" t="s">
        <v>128</v>
      </c>
      <c r="C86" s="37"/>
      <c r="D86" s="38" t="s">
        <v>129</v>
      </c>
      <c r="E86" s="37"/>
      <c r="F86" s="39"/>
      <c r="G86" s="40"/>
      <c r="H86" s="41">
        <f>SUM(H71:H85)</f>
        <v>0</v>
      </c>
    </row>
    <row r="87" spans="1:8" ht="12.75">
      <c r="A87" s="30"/>
      <c r="B87" s="31"/>
      <c r="C87" s="31"/>
      <c r="D87" s="32"/>
      <c r="E87" s="31"/>
      <c r="F87" s="33"/>
      <c r="G87" s="34"/>
      <c r="H87" s="35"/>
    </row>
    <row r="88" spans="1:8" ht="12.75">
      <c r="A88" s="36"/>
      <c r="B88" s="37"/>
      <c r="C88" s="37"/>
      <c r="D88" s="38" t="s">
        <v>160</v>
      </c>
      <c r="E88" s="37"/>
      <c r="F88" s="39"/>
      <c r="G88" s="40"/>
      <c r="H88" s="41">
        <f>+H24+H41+H47+H51+H60+H68+H86</f>
        <v>0</v>
      </c>
    </row>
    <row r="89" spans="1:8" ht="12.75">
      <c r="A89" s="30"/>
      <c r="B89" s="31"/>
      <c r="C89" s="31"/>
      <c r="D89" s="32"/>
      <c r="E89" s="31"/>
      <c r="F89" s="33"/>
      <c r="G89" s="34"/>
      <c r="H89" s="35"/>
    </row>
    <row r="90" spans="1:8" ht="13.5" thickBot="1">
      <c r="A90" s="48"/>
      <c r="B90" s="49"/>
      <c r="C90" s="49"/>
      <c r="D90" s="50"/>
      <c r="E90" s="49"/>
      <c r="F90" s="51"/>
      <c r="G90" s="52"/>
      <c r="H90" s="53"/>
    </row>
  </sheetData>
  <sheetProtection/>
  <mergeCells count="2">
    <mergeCell ref="G7:H7"/>
    <mergeCell ref="A2:H2"/>
  </mergeCells>
  <printOptions/>
  <pageMargins left="0.3937007874015748" right="0.3937007874015748" top="0.7874015748031497" bottom="0.7874015748031497" header="0" footer="0"/>
  <pageSetup fitToHeight="99" fitToWidth="1" horizontalDpi="600" verticalDpi="600" orientation="portrait" paperSize="9" scale="62" r:id="rId1"/>
  <headerFooter alignWithMargins="0">
    <oddFooter>&amp;R&amp;A / strana &amp;P / celkem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spans="1:8" ht="18">
      <c r="A2" s="264" t="s">
        <v>747</v>
      </c>
      <c r="B2" s="264"/>
      <c r="C2" s="264"/>
      <c r="D2" s="264"/>
      <c r="E2" s="264"/>
      <c r="F2" s="264"/>
      <c r="G2" s="264"/>
      <c r="H2" s="264"/>
    </row>
    <row r="4" spans="1:3" ht="15">
      <c r="A4" s="6" t="s">
        <v>0</v>
      </c>
      <c r="C4" s="7" t="s">
        <v>1</v>
      </c>
    </row>
    <row r="5" spans="1:3" ht="15">
      <c r="A5" s="6" t="s">
        <v>2</v>
      </c>
      <c r="C5" s="7" t="s">
        <v>204</v>
      </c>
    </row>
    <row r="6" spans="1:3" ht="15.75" thickBot="1">
      <c r="A6" s="6" t="s">
        <v>4</v>
      </c>
      <c r="C6" s="7" t="s">
        <v>204</v>
      </c>
    </row>
    <row r="7" spans="1:8" ht="12.75">
      <c r="A7" s="8" t="s">
        <v>5</v>
      </c>
      <c r="B7" s="9" t="s">
        <v>6</v>
      </c>
      <c r="C7" s="9" t="s">
        <v>7</v>
      </c>
      <c r="D7" s="10" t="s">
        <v>8</v>
      </c>
      <c r="E7" s="9" t="s">
        <v>9</v>
      </c>
      <c r="F7" s="11" t="s">
        <v>10</v>
      </c>
      <c r="G7" s="116" t="s">
        <v>11</v>
      </c>
      <c r="H7" s="117"/>
    </row>
    <row r="8" spans="1:8" ht="12.75">
      <c r="A8" s="12" t="s">
        <v>12</v>
      </c>
      <c r="B8" s="13" t="s">
        <v>13</v>
      </c>
      <c r="C8" s="13" t="s">
        <v>13</v>
      </c>
      <c r="D8" s="14"/>
      <c r="E8" s="13"/>
      <c r="F8" s="15" t="s">
        <v>14</v>
      </c>
      <c r="G8" s="16" t="s">
        <v>15</v>
      </c>
      <c r="H8" s="17" t="s">
        <v>16</v>
      </c>
    </row>
    <row r="9" spans="1:8" ht="13.5" thickBot="1">
      <c r="A9" s="18" t="s">
        <v>17</v>
      </c>
      <c r="B9" s="19" t="s">
        <v>18</v>
      </c>
      <c r="C9" s="19" t="s">
        <v>19</v>
      </c>
      <c r="D9" s="20" t="s">
        <v>20</v>
      </c>
      <c r="E9" s="19" t="s">
        <v>21</v>
      </c>
      <c r="F9" s="21" t="s">
        <v>22</v>
      </c>
      <c r="G9" s="22" t="s">
        <v>23</v>
      </c>
      <c r="H9" s="23" t="s">
        <v>24</v>
      </c>
    </row>
    <row r="10" spans="1:8" ht="12.75">
      <c r="A10" s="24"/>
      <c r="B10" s="25" t="s">
        <v>195</v>
      </c>
      <c r="C10" s="25"/>
      <c r="D10" s="26" t="s">
        <v>194</v>
      </c>
      <c r="E10" s="25"/>
      <c r="F10" s="27"/>
      <c r="G10" s="28"/>
      <c r="H10" s="29"/>
    </row>
    <row r="11" spans="1:8" ht="25.5">
      <c r="A11" s="12">
        <v>1</v>
      </c>
      <c r="B11" s="13" t="s">
        <v>203</v>
      </c>
      <c r="C11" s="31" t="s">
        <v>28</v>
      </c>
      <c r="D11" s="32" t="s">
        <v>202</v>
      </c>
      <c r="E11" s="31" t="s">
        <v>175</v>
      </c>
      <c r="F11" s="33">
        <v>1</v>
      </c>
      <c r="G11" s="34"/>
      <c r="H11" s="35">
        <f>ROUND((F11*G11),2)</f>
        <v>0</v>
      </c>
    </row>
    <row r="12" spans="1:8" ht="25.5">
      <c r="A12" s="12">
        <v>2</v>
      </c>
      <c r="B12" s="13" t="s">
        <v>201</v>
      </c>
      <c r="C12" s="31" t="s">
        <v>28</v>
      </c>
      <c r="D12" s="32" t="s">
        <v>200</v>
      </c>
      <c r="E12" s="31" t="s">
        <v>175</v>
      </c>
      <c r="F12" s="33">
        <v>1</v>
      </c>
      <c r="G12" s="34"/>
      <c r="H12" s="35">
        <f>ROUND((F12*G12),2)</f>
        <v>0</v>
      </c>
    </row>
    <row r="13" spans="1:8" ht="25.5">
      <c r="A13" s="12">
        <v>3</v>
      </c>
      <c r="B13" s="13" t="s">
        <v>199</v>
      </c>
      <c r="C13" s="31" t="s">
        <v>28</v>
      </c>
      <c r="D13" s="32" t="s">
        <v>198</v>
      </c>
      <c r="E13" s="31" t="s">
        <v>175</v>
      </c>
      <c r="F13" s="33">
        <v>1</v>
      </c>
      <c r="G13" s="34"/>
      <c r="H13" s="35">
        <f>ROUND((F13*G13),2)</f>
        <v>0</v>
      </c>
    </row>
    <row r="14" spans="1:8" ht="38.25">
      <c r="A14" s="12">
        <v>5</v>
      </c>
      <c r="B14" s="13" t="s">
        <v>197</v>
      </c>
      <c r="C14" s="31" t="s">
        <v>28</v>
      </c>
      <c r="D14" s="32" t="s">
        <v>196</v>
      </c>
      <c r="E14" s="31" t="s">
        <v>175</v>
      </c>
      <c r="F14" s="33">
        <v>1</v>
      </c>
      <c r="G14" s="34"/>
      <c r="H14" s="35">
        <f>ROUND((F14*G14),2)</f>
        <v>0</v>
      </c>
    </row>
    <row r="15" spans="1:8" ht="12.75">
      <c r="A15" s="36"/>
      <c r="B15" s="37" t="s">
        <v>195</v>
      </c>
      <c r="C15" s="37"/>
      <c r="D15" s="38" t="s">
        <v>194</v>
      </c>
      <c r="E15" s="37"/>
      <c r="F15" s="39"/>
      <c r="G15" s="40"/>
      <c r="H15" s="41">
        <f>SUM(H11:H14)</f>
        <v>0</v>
      </c>
    </row>
    <row r="16" spans="1:8" ht="12.75">
      <c r="A16" s="30"/>
      <c r="B16" s="31"/>
      <c r="C16" s="31"/>
      <c r="D16" s="32"/>
      <c r="E16" s="31"/>
      <c r="F16" s="33"/>
      <c r="G16" s="34"/>
      <c r="H16" s="35"/>
    </row>
    <row r="17" spans="1:8" ht="12.75">
      <c r="A17" s="42"/>
      <c r="B17" s="43" t="s">
        <v>191</v>
      </c>
      <c r="C17" s="43"/>
      <c r="D17" s="44" t="s">
        <v>190</v>
      </c>
      <c r="E17" s="43"/>
      <c r="F17" s="45"/>
      <c r="G17" s="46"/>
      <c r="H17" s="47"/>
    </row>
    <row r="18" spans="1:8" ht="51">
      <c r="A18" s="12">
        <v>7</v>
      </c>
      <c r="B18" s="13" t="s">
        <v>193</v>
      </c>
      <c r="C18" s="31" t="s">
        <v>28</v>
      </c>
      <c r="D18" s="32" t="s">
        <v>192</v>
      </c>
      <c r="E18" s="31" t="s">
        <v>37</v>
      </c>
      <c r="F18" s="33">
        <v>150</v>
      </c>
      <c r="G18" s="34"/>
      <c r="H18" s="35">
        <f>ROUND((F18*G18),2)</f>
        <v>0</v>
      </c>
    </row>
    <row r="19" spans="1:8" ht="12.75">
      <c r="A19" s="36"/>
      <c r="B19" s="37" t="s">
        <v>191</v>
      </c>
      <c r="C19" s="37"/>
      <c r="D19" s="38" t="s">
        <v>190</v>
      </c>
      <c r="E19" s="37"/>
      <c r="F19" s="39"/>
      <c r="G19" s="40"/>
      <c r="H19" s="41">
        <f>SUM(H18:H18)</f>
        <v>0</v>
      </c>
    </row>
    <row r="20" spans="1:8" ht="12.75">
      <c r="A20" s="30"/>
      <c r="B20" s="31"/>
      <c r="C20" s="31"/>
      <c r="D20" s="32"/>
      <c r="E20" s="31"/>
      <c r="F20" s="33"/>
      <c r="G20" s="34"/>
      <c r="H20" s="35"/>
    </row>
    <row r="21" spans="1:8" ht="12.75">
      <c r="A21" s="42"/>
      <c r="B21" s="43" t="s">
        <v>181</v>
      </c>
      <c r="C21" s="43"/>
      <c r="D21" s="44" t="s">
        <v>180</v>
      </c>
      <c r="E21" s="43"/>
      <c r="F21" s="45"/>
      <c r="G21" s="46"/>
      <c r="H21" s="47"/>
    </row>
    <row r="22" spans="1:8" ht="25.5">
      <c r="A22" s="12">
        <v>9</v>
      </c>
      <c r="B22" s="13" t="s">
        <v>189</v>
      </c>
      <c r="C22" s="31" t="s">
        <v>28</v>
      </c>
      <c r="D22" s="32" t="s">
        <v>188</v>
      </c>
      <c r="E22" s="31" t="s">
        <v>175</v>
      </c>
      <c r="F22" s="33">
        <v>1</v>
      </c>
      <c r="G22" s="34"/>
      <c r="H22" s="35">
        <f>ROUND((F22*G22),2)</f>
        <v>0</v>
      </c>
    </row>
    <row r="23" spans="1:8" ht="25.5">
      <c r="A23" s="12">
        <v>11</v>
      </c>
      <c r="B23" s="13" t="s">
        <v>187</v>
      </c>
      <c r="C23" s="31" t="s">
        <v>28</v>
      </c>
      <c r="D23" s="32" t="s">
        <v>186</v>
      </c>
      <c r="E23" s="31" t="s">
        <v>175</v>
      </c>
      <c r="F23" s="33">
        <v>1</v>
      </c>
      <c r="G23" s="34"/>
      <c r="H23" s="35">
        <f>ROUND((F23*G23),2)</f>
        <v>0</v>
      </c>
    </row>
    <row r="24" spans="1:8" ht="25.5">
      <c r="A24" s="12">
        <v>14</v>
      </c>
      <c r="B24" s="13" t="s">
        <v>185</v>
      </c>
      <c r="C24" s="31" t="s">
        <v>28</v>
      </c>
      <c r="D24" s="32" t="s">
        <v>184</v>
      </c>
      <c r="E24" s="31" t="s">
        <v>175</v>
      </c>
      <c r="F24" s="33">
        <v>1</v>
      </c>
      <c r="G24" s="34"/>
      <c r="H24" s="35">
        <f>ROUND((F24*G24),2)</f>
        <v>0</v>
      </c>
    </row>
    <row r="25" spans="1:8" ht="25.5">
      <c r="A25" s="12">
        <v>15</v>
      </c>
      <c r="B25" s="13" t="s">
        <v>183</v>
      </c>
      <c r="C25" s="31" t="s">
        <v>28</v>
      </c>
      <c r="D25" s="32" t="s">
        <v>182</v>
      </c>
      <c r="E25" s="31" t="s">
        <v>175</v>
      </c>
      <c r="F25" s="33">
        <v>1</v>
      </c>
      <c r="G25" s="34"/>
      <c r="H25" s="35">
        <f>ROUND((F25*G25),2)</f>
        <v>0</v>
      </c>
    </row>
    <row r="26" spans="1:8" ht="12.75">
      <c r="A26" s="36"/>
      <c r="B26" s="37" t="s">
        <v>181</v>
      </c>
      <c r="C26" s="37"/>
      <c r="D26" s="38" t="s">
        <v>180</v>
      </c>
      <c r="E26" s="37"/>
      <c r="F26" s="39"/>
      <c r="G26" s="40"/>
      <c r="H26" s="41">
        <f>SUM(H22:H25)</f>
        <v>0</v>
      </c>
    </row>
    <row r="27" spans="1:8" ht="12.75">
      <c r="A27" s="30"/>
      <c r="B27" s="31"/>
      <c r="C27" s="31"/>
      <c r="D27" s="32"/>
      <c r="E27" s="31"/>
      <c r="F27" s="33"/>
      <c r="G27" s="34"/>
      <c r="H27" s="35"/>
    </row>
    <row r="28" spans="1:8" ht="12.75">
      <c r="A28" s="42"/>
      <c r="B28" s="43" t="s">
        <v>174</v>
      </c>
      <c r="C28" s="43"/>
      <c r="D28" s="44" t="s">
        <v>173</v>
      </c>
      <c r="E28" s="43"/>
      <c r="F28" s="45"/>
      <c r="G28" s="46"/>
      <c r="H28" s="47"/>
    </row>
    <row r="29" spans="1:8" ht="25.5">
      <c r="A29" s="12">
        <v>20</v>
      </c>
      <c r="B29" s="13" t="s">
        <v>179</v>
      </c>
      <c r="C29" s="31" t="s">
        <v>28</v>
      </c>
      <c r="D29" s="32" t="s">
        <v>178</v>
      </c>
      <c r="E29" s="31" t="s">
        <v>175</v>
      </c>
      <c r="F29" s="33">
        <v>1</v>
      </c>
      <c r="G29" s="34"/>
      <c r="H29" s="35">
        <f>ROUND((F29*G29),2)</f>
        <v>0</v>
      </c>
    </row>
    <row r="30" spans="1:8" ht="38.25">
      <c r="A30" s="12">
        <v>21</v>
      </c>
      <c r="B30" s="13" t="s">
        <v>177</v>
      </c>
      <c r="C30" s="31" t="s">
        <v>28</v>
      </c>
      <c r="D30" s="32" t="s">
        <v>176</v>
      </c>
      <c r="E30" s="31" t="s">
        <v>175</v>
      </c>
      <c r="F30" s="33">
        <v>1</v>
      </c>
      <c r="G30" s="34"/>
      <c r="H30" s="35">
        <f>ROUND((F30*G30),2)</f>
        <v>0</v>
      </c>
    </row>
    <row r="31" spans="1:8" ht="12.75">
      <c r="A31" s="36"/>
      <c r="B31" s="37" t="s">
        <v>174</v>
      </c>
      <c r="C31" s="37"/>
      <c r="D31" s="38" t="s">
        <v>173</v>
      </c>
      <c r="E31" s="37"/>
      <c r="F31" s="39"/>
      <c r="G31" s="40"/>
      <c r="H31" s="41">
        <f>SUM(H29:H30)</f>
        <v>0</v>
      </c>
    </row>
    <row r="32" spans="1:8" ht="12.75">
      <c r="A32" s="30"/>
      <c r="B32" s="31"/>
      <c r="C32" s="31"/>
      <c r="D32" s="32"/>
      <c r="E32" s="31"/>
      <c r="F32" s="33"/>
      <c r="G32" s="34"/>
      <c r="H32" s="35"/>
    </row>
    <row r="33" spans="1:8" ht="12.75">
      <c r="A33" s="36"/>
      <c r="B33" s="37"/>
      <c r="C33" s="37"/>
      <c r="D33" s="38" t="s">
        <v>160</v>
      </c>
      <c r="E33" s="37"/>
      <c r="F33" s="39"/>
      <c r="G33" s="40"/>
      <c r="H33" s="41">
        <f>+H15+H19+H26+H31</f>
        <v>0</v>
      </c>
    </row>
    <row r="34" spans="1:8" ht="12.75">
      <c r="A34" s="30"/>
      <c r="B34" s="31"/>
      <c r="C34" s="31"/>
      <c r="D34" s="32"/>
      <c r="E34" s="31"/>
      <c r="F34" s="33"/>
      <c r="G34" s="34"/>
      <c r="H34" s="35"/>
    </row>
    <row r="35" spans="1:8" ht="13.5" thickBot="1">
      <c r="A35" s="48"/>
      <c r="B35" s="49"/>
      <c r="C35" s="49"/>
      <c r="D35" s="50"/>
      <c r="E35" s="49"/>
      <c r="F35" s="51"/>
      <c r="G35" s="52"/>
      <c r="H35" s="53"/>
    </row>
  </sheetData>
  <sheetProtection/>
  <mergeCells count="2">
    <mergeCell ref="G7:H7"/>
    <mergeCell ref="A2:H2"/>
  </mergeCells>
  <printOptions/>
  <pageMargins left="0.3937007874015748" right="0.3937007874015748" top="0.7874015748031497" bottom="0.7874015748031497" header="0" footer="0"/>
  <pageSetup fitToHeight="99" fitToWidth="1" horizontalDpi="600" verticalDpi="600" orientation="portrait" paperSize="9" scale="62" r:id="rId1"/>
  <headerFooter alignWithMargins="0">
    <oddFooter>&amp;R&amp;A / strana &amp;P / celkem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spans="1:8" ht="18">
      <c r="A2" s="264" t="s">
        <v>747</v>
      </c>
      <c r="B2" s="264"/>
      <c r="C2" s="264"/>
      <c r="D2" s="264"/>
      <c r="E2" s="264"/>
      <c r="F2" s="264"/>
      <c r="G2" s="264"/>
      <c r="H2" s="264"/>
    </row>
    <row r="4" spans="1:3" ht="15">
      <c r="A4" s="6" t="s">
        <v>0</v>
      </c>
      <c r="C4" s="7" t="s">
        <v>1</v>
      </c>
    </row>
    <row r="5" spans="1:3" ht="15">
      <c r="A5" s="6" t="s">
        <v>2</v>
      </c>
      <c r="C5" s="7" t="s">
        <v>362</v>
      </c>
    </row>
    <row r="6" spans="1:3" ht="15.75" thickBot="1">
      <c r="A6" s="6" t="s">
        <v>4</v>
      </c>
      <c r="C6" s="109" t="s">
        <v>361</v>
      </c>
    </row>
    <row r="7" spans="1:8" ht="12.75">
      <c r="A7" s="8" t="s">
        <v>5</v>
      </c>
      <c r="B7" s="9" t="s">
        <v>6</v>
      </c>
      <c r="C7" s="9" t="s">
        <v>7</v>
      </c>
      <c r="D7" s="10" t="s">
        <v>8</v>
      </c>
      <c r="E7" s="9" t="s">
        <v>9</v>
      </c>
      <c r="F7" s="11" t="s">
        <v>10</v>
      </c>
      <c r="G7" s="116" t="s">
        <v>11</v>
      </c>
      <c r="H7" s="117"/>
    </row>
    <row r="8" spans="1:8" ht="12.75">
      <c r="A8" s="12" t="s">
        <v>12</v>
      </c>
      <c r="B8" s="13" t="s">
        <v>13</v>
      </c>
      <c r="C8" s="13" t="s">
        <v>13</v>
      </c>
      <c r="D8" s="14"/>
      <c r="E8" s="13"/>
      <c r="F8" s="15" t="s">
        <v>14</v>
      </c>
      <c r="G8" s="16" t="s">
        <v>15</v>
      </c>
      <c r="H8" s="17" t="s">
        <v>16</v>
      </c>
    </row>
    <row r="9" spans="1:8" ht="13.5" thickBot="1">
      <c r="A9" s="18" t="s">
        <v>17</v>
      </c>
      <c r="B9" s="19" t="s">
        <v>18</v>
      </c>
      <c r="C9" s="19" t="s">
        <v>19</v>
      </c>
      <c r="D9" s="20" t="s">
        <v>20</v>
      </c>
      <c r="E9" s="19" t="s">
        <v>21</v>
      </c>
      <c r="F9" s="21" t="s">
        <v>22</v>
      </c>
      <c r="G9" s="22" t="s">
        <v>23</v>
      </c>
      <c r="H9" s="23" t="s">
        <v>24</v>
      </c>
    </row>
    <row r="10" spans="1:8" ht="12.75">
      <c r="A10" s="24"/>
      <c r="B10" s="25" t="s">
        <v>17</v>
      </c>
      <c r="C10" s="25"/>
      <c r="D10" s="26" t="s">
        <v>59</v>
      </c>
      <c r="E10" s="25"/>
      <c r="F10" s="27"/>
      <c r="G10" s="28"/>
      <c r="H10" s="29"/>
    </row>
    <row r="11" spans="1:8" ht="38.25">
      <c r="A11" s="12">
        <v>1</v>
      </c>
      <c r="B11" s="13" t="s">
        <v>360</v>
      </c>
      <c r="C11" s="31" t="s">
        <v>28</v>
      </c>
      <c r="D11" s="32" t="s">
        <v>359</v>
      </c>
      <c r="E11" s="31" t="s">
        <v>40</v>
      </c>
      <c r="F11" s="33">
        <v>112</v>
      </c>
      <c r="G11" s="34"/>
      <c r="H11" s="35">
        <f aca="true" t="shared" si="0" ref="H11:H33">ROUND((F11*G11),2)</f>
        <v>0</v>
      </c>
    </row>
    <row r="12" spans="1:8" ht="38.25">
      <c r="A12" s="12">
        <v>2</v>
      </c>
      <c r="B12" s="13" t="s">
        <v>358</v>
      </c>
      <c r="C12" s="31" t="s">
        <v>28</v>
      </c>
      <c r="D12" s="32" t="s">
        <v>357</v>
      </c>
      <c r="E12" s="31" t="s">
        <v>356</v>
      </c>
      <c r="F12" s="33">
        <v>14</v>
      </c>
      <c r="G12" s="34"/>
      <c r="H12" s="35">
        <f t="shared" si="0"/>
        <v>0</v>
      </c>
    </row>
    <row r="13" spans="1:8" ht="63.75">
      <c r="A13" s="12">
        <v>3</v>
      </c>
      <c r="B13" s="13" t="s">
        <v>355</v>
      </c>
      <c r="C13" s="31" t="s">
        <v>28</v>
      </c>
      <c r="D13" s="32" t="s">
        <v>354</v>
      </c>
      <c r="E13" s="31" t="s">
        <v>37</v>
      </c>
      <c r="F13" s="33">
        <v>50</v>
      </c>
      <c r="G13" s="34"/>
      <c r="H13" s="35">
        <f t="shared" si="0"/>
        <v>0</v>
      </c>
    </row>
    <row r="14" spans="1:8" ht="38.25">
      <c r="A14" s="12">
        <v>4</v>
      </c>
      <c r="B14" s="13" t="s">
        <v>353</v>
      </c>
      <c r="C14" s="31" t="s">
        <v>28</v>
      </c>
      <c r="D14" s="32" t="s">
        <v>352</v>
      </c>
      <c r="E14" s="31" t="s">
        <v>68</v>
      </c>
      <c r="F14" s="33">
        <v>85</v>
      </c>
      <c r="G14" s="34"/>
      <c r="H14" s="35">
        <f t="shared" si="0"/>
        <v>0</v>
      </c>
    </row>
    <row r="15" spans="1:8" ht="38.25">
      <c r="A15" s="12">
        <v>5</v>
      </c>
      <c r="B15" s="13" t="s">
        <v>351</v>
      </c>
      <c r="C15" s="31" t="s">
        <v>28</v>
      </c>
      <c r="D15" s="32" t="s">
        <v>350</v>
      </c>
      <c r="E15" s="31" t="s">
        <v>68</v>
      </c>
      <c r="F15" s="33">
        <v>161.133</v>
      </c>
      <c r="G15" s="34"/>
      <c r="H15" s="35">
        <f t="shared" si="0"/>
        <v>0</v>
      </c>
    </row>
    <row r="16" spans="1:8" ht="51">
      <c r="A16" s="12">
        <v>6</v>
      </c>
      <c r="B16" s="13" t="s">
        <v>349</v>
      </c>
      <c r="C16" s="31" t="s">
        <v>28</v>
      </c>
      <c r="D16" s="32" t="s">
        <v>348</v>
      </c>
      <c r="E16" s="31" t="s">
        <v>68</v>
      </c>
      <c r="F16" s="33">
        <v>48.34</v>
      </c>
      <c r="G16" s="34"/>
      <c r="H16" s="35">
        <f t="shared" si="0"/>
        <v>0</v>
      </c>
    </row>
    <row r="17" spans="1:8" ht="38.25">
      <c r="A17" s="12">
        <v>7</v>
      </c>
      <c r="B17" s="13" t="s">
        <v>347</v>
      </c>
      <c r="C17" s="31" t="s">
        <v>28</v>
      </c>
      <c r="D17" s="32" t="s">
        <v>346</v>
      </c>
      <c r="E17" s="31" t="s">
        <v>68</v>
      </c>
      <c r="F17" s="33">
        <v>161.133</v>
      </c>
      <c r="G17" s="34"/>
      <c r="H17" s="35">
        <f t="shared" si="0"/>
        <v>0</v>
      </c>
    </row>
    <row r="18" spans="1:8" ht="51">
      <c r="A18" s="12">
        <v>8</v>
      </c>
      <c r="B18" s="13" t="s">
        <v>345</v>
      </c>
      <c r="C18" s="31" t="s">
        <v>28</v>
      </c>
      <c r="D18" s="32" t="s">
        <v>344</v>
      </c>
      <c r="E18" s="31" t="s">
        <v>68</v>
      </c>
      <c r="F18" s="33">
        <v>48.34</v>
      </c>
      <c r="G18" s="34"/>
      <c r="H18" s="35">
        <f t="shared" si="0"/>
        <v>0</v>
      </c>
    </row>
    <row r="19" spans="1:8" ht="51">
      <c r="A19" s="12">
        <v>9</v>
      </c>
      <c r="B19" s="13" t="s">
        <v>343</v>
      </c>
      <c r="C19" s="31" t="s">
        <v>28</v>
      </c>
      <c r="D19" s="32" t="s">
        <v>342</v>
      </c>
      <c r="E19" s="31" t="s">
        <v>68</v>
      </c>
      <c r="F19" s="33">
        <v>80.566</v>
      </c>
      <c r="G19" s="34"/>
      <c r="H19" s="35">
        <f t="shared" si="0"/>
        <v>0</v>
      </c>
    </row>
    <row r="20" spans="1:8" ht="38.25">
      <c r="A20" s="12">
        <v>10</v>
      </c>
      <c r="B20" s="13" t="s">
        <v>341</v>
      </c>
      <c r="C20" s="31" t="s">
        <v>28</v>
      </c>
      <c r="D20" s="32" t="s">
        <v>340</v>
      </c>
      <c r="E20" s="31" t="s">
        <v>65</v>
      </c>
      <c r="F20" s="33">
        <v>732.42</v>
      </c>
      <c r="G20" s="34"/>
      <c r="H20" s="35">
        <f t="shared" si="0"/>
        <v>0</v>
      </c>
    </row>
    <row r="21" spans="1:8" ht="38.25">
      <c r="A21" s="12">
        <v>11</v>
      </c>
      <c r="B21" s="13" t="s">
        <v>339</v>
      </c>
      <c r="C21" s="31" t="s">
        <v>28</v>
      </c>
      <c r="D21" s="32" t="s">
        <v>338</v>
      </c>
      <c r="E21" s="31" t="s">
        <v>65</v>
      </c>
      <c r="F21" s="33">
        <v>732.42</v>
      </c>
      <c r="G21" s="34"/>
      <c r="H21" s="35">
        <f t="shared" si="0"/>
        <v>0</v>
      </c>
    </row>
    <row r="22" spans="1:8" ht="51">
      <c r="A22" s="12">
        <v>12</v>
      </c>
      <c r="B22" s="13" t="s">
        <v>337</v>
      </c>
      <c r="C22" s="31" t="s">
        <v>28</v>
      </c>
      <c r="D22" s="32" t="s">
        <v>336</v>
      </c>
      <c r="E22" s="31" t="s">
        <v>68</v>
      </c>
      <c r="F22" s="33">
        <v>402.831</v>
      </c>
      <c r="G22" s="34"/>
      <c r="H22" s="35">
        <f t="shared" si="0"/>
        <v>0</v>
      </c>
    </row>
    <row r="23" spans="1:8" ht="51">
      <c r="A23" s="12">
        <v>13</v>
      </c>
      <c r="B23" s="13" t="s">
        <v>335</v>
      </c>
      <c r="C23" s="31" t="s">
        <v>28</v>
      </c>
      <c r="D23" s="32" t="s">
        <v>334</v>
      </c>
      <c r="E23" s="31" t="s">
        <v>68</v>
      </c>
      <c r="F23" s="33">
        <v>433.818</v>
      </c>
      <c r="G23" s="34"/>
      <c r="H23" s="35">
        <f t="shared" si="0"/>
        <v>0</v>
      </c>
    </row>
    <row r="24" spans="1:8" ht="51">
      <c r="A24" s="12">
        <v>14</v>
      </c>
      <c r="B24" s="13" t="s">
        <v>333</v>
      </c>
      <c r="C24" s="31" t="s">
        <v>28</v>
      </c>
      <c r="D24" s="32" t="s">
        <v>332</v>
      </c>
      <c r="E24" s="31" t="s">
        <v>68</v>
      </c>
      <c r="F24" s="33">
        <v>342.738</v>
      </c>
      <c r="G24" s="34"/>
      <c r="H24" s="35">
        <f t="shared" si="0"/>
        <v>0</v>
      </c>
    </row>
    <row r="25" spans="1:8" ht="63.75">
      <c r="A25" s="12">
        <v>15</v>
      </c>
      <c r="B25" s="13" t="s">
        <v>331</v>
      </c>
      <c r="C25" s="31" t="s">
        <v>28</v>
      </c>
      <c r="D25" s="32" t="s">
        <v>330</v>
      </c>
      <c r="E25" s="31" t="s">
        <v>68</v>
      </c>
      <c r="F25" s="33">
        <v>1713.69</v>
      </c>
      <c r="G25" s="34"/>
      <c r="H25" s="35">
        <f t="shared" si="0"/>
        <v>0</v>
      </c>
    </row>
    <row r="26" spans="1:8" ht="38.25">
      <c r="A26" s="12">
        <v>16</v>
      </c>
      <c r="B26" s="13" t="s">
        <v>329</v>
      </c>
      <c r="C26" s="31" t="s">
        <v>28</v>
      </c>
      <c r="D26" s="32" t="s">
        <v>328</v>
      </c>
      <c r="E26" s="31" t="s">
        <v>68</v>
      </c>
      <c r="F26" s="33">
        <v>216.909</v>
      </c>
      <c r="G26" s="34"/>
      <c r="H26" s="35">
        <f t="shared" si="0"/>
        <v>0</v>
      </c>
    </row>
    <row r="27" spans="1:8" ht="25.5">
      <c r="A27" s="12">
        <v>17</v>
      </c>
      <c r="B27" s="13" t="s">
        <v>327</v>
      </c>
      <c r="C27" s="31" t="s">
        <v>28</v>
      </c>
      <c r="D27" s="32" t="s">
        <v>326</v>
      </c>
      <c r="E27" s="31" t="s">
        <v>68</v>
      </c>
      <c r="F27" s="33">
        <v>185.922</v>
      </c>
      <c r="G27" s="34"/>
      <c r="H27" s="35">
        <f t="shared" si="0"/>
        <v>0</v>
      </c>
    </row>
    <row r="28" spans="1:8" ht="25.5">
      <c r="A28" s="12">
        <v>18</v>
      </c>
      <c r="B28" s="13" t="s">
        <v>325</v>
      </c>
      <c r="C28" s="31" t="s">
        <v>28</v>
      </c>
      <c r="D28" s="32" t="s">
        <v>324</v>
      </c>
      <c r="E28" s="31" t="s">
        <v>30</v>
      </c>
      <c r="F28" s="33">
        <v>334.66</v>
      </c>
      <c r="G28" s="34"/>
      <c r="H28" s="35">
        <f t="shared" si="0"/>
        <v>0</v>
      </c>
    </row>
    <row r="29" spans="1:8" ht="38.25">
      <c r="A29" s="12">
        <v>19</v>
      </c>
      <c r="B29" s="13" t="s">
        <v>323</v>
      </c>
      <c r="C29" s="31" t="s">
        <v>28</v>
      </c>
      <c r="D29" s="32" t="s">
        <v>322</v>
      </c>
      <c r="E29" s="31" t="s">
        <v>68</v>
      </c>
      <c r="F29" s="33">
        <v>216.909</v>
      </c>
      <c r="G29" s="34"/>
      <c r="H29" s="35">
        <f t="shared" si="0"/>
        <v>0</v>
      </c>
    </row>
    <row r="30" spans="1:8" ht="51">
      <c r="A30" s="12">
        <v>20</v>
      </c>
      <c r="B30" s="13" t="s">
        <v>321</v>
      </c>
      <c r="C30" s="31" t="s">
        <v>28</v>
      </c>
      <c r="D30" s="32" t="s">
        <v>320</v>
      </c>
      <c r="E30" s="31" t="s">
        <v>68</v>
      </c>
      <c r="F30" s="33">
        <v>139.442</v>
      </c>
      <c r="G30" s="34"/>
      <c r="H30" s="35">
        <f t="shared" si="0"/>
        <v>0</v>
      </c>
    </row>
    <row r="31" spans="1:8" ht="51">
      <c r="A31" s="12">
        <v>22</v>
      </c>
      <c r="B31" s="13" t="s">
        <v>319</v>
      </c>
      <c r="C31" s="31" t="s">
        <v>28</v>
      </c>
      <c r="D31" s="32" t="s">
        <v>318</v>
      </c>
      <c r="E31" s="31" t="s">
        <v>68</v>
      </c>
      <c r="F31" s="33">
        <v>139.442</v>
      </c>
      <c r="G31" s="34"/>
      <c r="H31" s="35">
        <f t="shared" si="0"/>
        <v>0</v>
      </c>
    </row>
    <row r="32" spans="1:8" ht="25.5">
      <c r="A32" s="12">
        <v>23</v>
      </c>
      <c r="B32" s="13" t="s">
        <v>317</v>
      </c>
      <c r="C32" s="31" t="s">
        <v>28</v>
      </c>
      <c r="D32" s="32" t="s">
        <v>316</v>
      </c>
      <c r="E32" s="31" t="s">
        <v>65</v>
      </c>
      <c r="F32" s="33">
        <v>422.55</v>
      </c>
      <c r="G32" s="34"/>
      <c r="H32" s="35">
        <f t="shared" si="0"/>
        <v>0</v>
      </c>
    </row>
    <row r="33" spans="1:8" ht="38.25">
      <c r="A33" s="12">
        <v>21</v>
      </c>
      <c r="B33" s="13" t="s">
        <v>315</v>
      </c>
      <c r="C33" s="31" t="s">
        <v>28</v>
      </c>
      <c r="D33" s="32" t="s">
        <v>314</v>
      </c>
      <c r="E33" s="31" t="s">
        <v>30</v>
      </c>
      <c r="F33" s="33">
        <v>278.884</v>
      </c>
      <c r="G33" s="34"/>
      <c r="H33" s="35">
        <f t="shared" si="0"/>
        <v>0</v>
      </c>
    </row>
    <row r="34" spans="1:8" ht="12.75">
      <c r="A34" s="36"/>
      <c r="B34" s="37" t="s">
        <v>17</v>
      </c>
      <c r="C34" s="37"/>
      <c r="D34" s="38" t="s">
        <v>59</v>
      </c>
      <c r="E34" s="37"/>
      <c r="F34" s="39"/>
      <c r="G34" s="40"/>
      <c r="H34" s="41">
        <f>SUM(H11:H33)</f>
        <v>0</v>
      </c>
    </row>
    <row r="35" spans="1:8" ht="12.75">
      <c r="A35" s="30"/>
      <c r="B35" s="31"/>
      <c r="C35" s="31"/>
      <c r="D35" s="32"/>
      <c r="E35" s="31"/>
      <c r="F35" s="33"/>
      <c r="G35" s="34"/>
      <c r="H35" s="35"/>
    </row>
    <row r="36" spans="1:8" ht="12.75">
      <c r="A36" s="42"/>
      <c r="B36" s="43" t="s">
        <v>18</v>
      </c>
      <c r="C36" s="43"/>
      <c r="D36" s="44" t="s">
        <v>311</v>
      </c>
      <c r="E36" s="43"/>
      <c r="F36" s="45"/>
      <c r="G36" s="46"/>
      <c r="H36" s="47"/>
    </row>
    <row r="37" spans="1:8" ht="63.75">
      <c r="A37" s="12">
        <v>24</v>
      </c>
      <c r="B37" s="13" t="s">
        <v>313</v>
      </c>
      <c r="C37" s="31" t="s">
        <v>28</v>
      </c>
      <c r="D37" s="32" t="s">
        <v>312</v>
      </c>
      <c r="E37" s="31" t="s">
        <v>37</v>
      </c>
      <c r="F37" s="33">
        <v>290</v>
      </c>
      <c r="G37" s="34"/>
      <c r="H37" s="35">
        <f>ROUND((F37*G37),2)</f>
        <v>0</v>
      </c>
    </row>
    <row r="38" spans="1:8" ht="12.75">
      <c r="A38" s="36"/>
      <c r="B38" s="37" t="s">
        <v>18</v>
      </c>
      <c r="C38" s="37"/>
      <c r="D38" s="38" t="s">
        <v>311</v>
      </c>
      <c r="E38" s="37"/>
      <c r="F38" s="39"/>
      <c r="G38" s="40"/>
      <c r="H38" s="41">
        <f>SUM(H37:H37)</f>
        <v>0</v>
      </c>
    </row>
    <row r="39" spans="1:8" ht="12.75">
      <c r="A39" s="30"/>
      <c r="B39" s="31"/>
      <c r="C39" s="31"/>
      <c r="D39" s="32"/>
      <c r="E39" s="31"/>
      <c r="F39" s="33"/>
      <c r="G39" s="34"/>
      <c r="H39" s="35"/>
    </row>
    <row r="40" spans="1:8" ht="12.75">
      <c r="A40" s="42"/>
      <c r="B40" s="43" t="s">
        <v>20</v>
      </c>
      <c r="C40" s="43"/>
      <c r="D40" s="44" t="s">
        <v>308</v>
      </c>
      <c r="E40" s="43"/>
      <c r="F40" s="45"/>
      <c r="G40" s="46"/>
      <c r="H40" s="47"/>
    </row>
    <row r="41" spans="1:8" ht="38.25">
      <c r="A41" s="12">
        <v>25</v>
      </c>
      <c r="B41" s="13" t="s">
        <v>310</v>
      </c>
      <c r="C41" s="31" t="s">
        <v>28</v>
      </c>
      <c r="D41" s="32" t="s">
        <v>309</v>
      </c>
      <c r="E41" s="31" t="s">
        <v>68</v>
      </c>
      <c r="F41" s="33">
        <v>46.481</v>
      </c>
      <c r="G41" s="34"/>
      <c r="H41" s="35">
        <f>ROUND((F41*G41),2)</f>
        <v>0</v>
      </c>
    </row>
    <row r="42" spans="1:8" ht="12.75">
      <c r="A42" s="36"/>
      <c r="B42" s="37" t="s">
        <v>20</v>
      </c>
      <c r="C42" s="37"/>
      <c r="D42" s="38" t="s">
        <v>308</v>
      </c>
      <c r="E42" s="37"/>
      <c r="F42" s="39"/>
      <c r="G42" s="40"/>
      <c r="H42" s="41">
        <f>SUM(H41:H41)</f>
        <v>0</v>
      </c>
    </row>
    <row r="43" spans="1:8" ht="12.75">
      <c r="A43" s="30"/>
      <c r="B43" s="31"/>
      <c r="C43" s="31"/>
      <c r="D43" s="32"/>
      <c r="E43" s="31"/>
      <c r="F43" s="33"/>
      <c r="G43" s="34"/>
      <c r="H43" s="35"/>
    </row>
    <row r="44" spans="1:8" ht="12.75">
      <c r="A44" s="42"/>
      <c r="B44" s="43" t="s">
        <v>24</v>
      </c>
      <c r="C44" s="43"/>
      <c r="D44" s="44" t="s">
        <v>209</v>
      </c>
      <c r="E44" s="43"/>
      <c r="F44" s="45"/>
      <c r="G44" s="46"/>
      <c r="H44" s="47"/>
    </row>
    <row r="45" spans="1:8" ht="25.5">
      <c r="A45" s="12">
        <v>33</v>
      </c>
      <c r="B45" s="13" t="s">
        <v>307</v>
      </c>
      <c r="C45" s="31" t="s">
        <v>28</v>
      </c>
      <c r="D45" s="32" t="s">
        <v>306</v>
      </c>
      <c r="E45" s="31" t="s">
        <v>43</v>
      </c>
      <c r="F45" s="33">
        <v>2</v>
      </c>
      <c r="G45" s="34"/>
      <c r="H45" s="35">
        <f aca="true" t="shared" si="1" ref="H45:H76">ROUND((F45*G45),2)</f>
        <v>0</v>
      </c>
    </row>
    <row r="46" spans="1:8" ht="25.5">
      <c r="A46" s="12">
        <v>34</v>
      </c>
      <c r="B46" s="13" t="s">
        <v>305</v>
      </c>
      <c r="C46" s="31" t="s">
        <v>28</v>
      </c>
      <c r="D46" s="32" t="s">
        <v>304</v>
      </c>
      <c r="E46" s="31" t="s">
        <v>43</v>
      </c>
      <c r="F46" s="33">
        <v>2</v>
      </c>
      <c r="G46" s="34"/>
      <c r="H46" s="35">
        <f t="shared" si="1"/>
        <v>0</v>
      </c>
    </row>
    <row r="47" spans="1:8" ht="25.5">
      <c r="A47" s="12">
        <v>40</v>
      </c>
      <c r="B47" s="13" t="s">
        <v>303</v>
      </c>
      <c r="C47" s="31" t="s">
        <v>28</v>
      </c>
      <c r="D47" s="32" t="s">
        <v>302</v>
      </c>
      <c r="E47" s="31" t="s">
        <v>43</v>
      </c>
      <c r="F47" s="33">
        <v>2</v>
      </c>
      <c r="G47" s="34"/>
      <c r="H47" s="35">
        <f t="shared" si="1"/>
        <v>0</v>
      </c>
    </row>
    <row r="48" spans="1:8" ht="25.5">
      <c r="A48" s="12">
        <v>41</v>
      </c>
      <c r="B48" s="13" t="s">
        <v>301</v>
      </c>
      <c r="C48" s="31" t="s">
        <v>28</v>
      </c>
      <c r="D48" s="32" t="s">
        <v>300</v>
      </c>
      <c r="E48" s="31" t="s">
        <v>43</v>
      </c>
      <c r="F48" s="33">
        <v>9</v>
      </c>
      <c r="G48" s="34"/>
      <c r="H48" s="35">
        <f t="shared" si="1"/>
        <v>0</v>
      </c>
    </row>
    <row r="49" spans="1:8" ht="25.5">
      <c r="A49" s="12">
        <v>42</v>
      </c>
      <c r="B49" s="13" t="s">
        <v>299</v>
      </c>
      <c r="C49" s="31" t="s">
        <v>28</v>
      </c>
      <c r="D49" s="32" t="s">
        <v>298</v>
      </c>
      <c r="E49" s="31" t="s">
        <v>43</v>
      </c>
      <c r="F49" s="33">
        <v>14</v>
      </c>
      <c r="G49" s="34"/>
      <c r="H49" s="35">
        <f t="shared" si="1"/>
        <v>0</v>
      </c>
    </row>
    <row r="50" spans="1:8" ht="25.5">
      <c r="A50" s="12">
        <v>43</v>
      </c>
      <c r="B50" s="13" t="s">
        <v>297</v>
      </c>
      <c r="C50" s="31" t="s">
        <v>28</v>
      </c>
      <c r="D50" s="32" t="s">
        <v>296</v>
      </c>
      <c r="E50" s="31" t="s">
        <v>43</v>
      </c>
      <c r="F50" s="33">
        <v>5</v>
      </c>
      <c r="G50" s="34"/>
      <c r="H50" s="35">
        <f t="shared" si="1"/>
        <v>0</v>
      </c>
    </row>
    <row r="51" spans="1:8" ht="25.5">
      <c r="A51" s="12">
        <v>47</v>
      </c>
      <c r="B51" s="13" t="s">
        <v>295</v>
      </c>
      <c r="C51" s="31" t="s">
        <v>28</v>
      </c>
      <c r="D51" s="32" t="s">
        <v>294</v>
      </c>
      <c r="E51" s="31" t="s">
        <v>43</v>
      </c>
      <c r="F51" s="33">
        <v>5</v>
      </c>
      <c r="G51" s="34"/>
      <c r="H51" s="35">
        <f t="shared" si="1"/>
        <v>0</v>
      </c>
    </row>
    <row r="52" spans="1:8" ht="25.5">
      <c r="A52" s="12">
        <v>48</v>
      </c>
      <c r="B52" s="13" t="s">
        <v>293</v>
      </c>
      <c r="C52" s="31" t="s">
        <v>28</v>
      </c>
      <c r="D52" s="32" t="s">
        <v>292</v>
      </c>
      <c r="E52" s="31" t="s">
        <v>43</v>
      </c>
      <c r="F52" s="33">
        <v>11</v>
      </c>
      <c r="G52" s="34"/>
      <c r="H52" s="35">
        <f t="shared" si="1"/>
        <v>0</v>
      </c>
    </row>
    <row r="53" spans="1:8" ht="25.5">
      <c r="A53" s="12">
        <v>49</v>
      </c>
      <c r="B53" s="13" t="s">
        <v>291</v>
      </c>
      <c r="C53" s="31" t="s">
        <v>28</v>
      </c>
      <c r="D53" s="32" t="s">
        <v>290</v>
      </c>
      <c r="E53" s="31" t="s">
        <v>43</v>
      </c>
      <c r="F53" s="33">
        <v>2</v>
      </c>
      <c r="G53" s="34"/>
      <c r="H53" s="35">
        <f t="shared" si="1"/>
        <v>0</v>
      </c>
    </row>
    <row r="54" spans="1:8" ht="25.5">
      <c r="A54" s="12">
        <v>50</v>
      </c>
      <c r="B54" s="13" t="s">
        <v>289</v>
      </c>
      <c r="C54" s="31" t="s">
        <v>28</v>
      </c>
      <c r="D54" s="32" t="s">
        <v>288</v>
      </c>
      <c r="E54" s="31" t="s">
        <v>43</v>
      </c>
      <c r="F54" s="33">
        <v>2</v>
      </c>
      <c r="G54" s="34"/>
      <c r="H54" s="35">
        <f t="shared" si="1"/>
        <v>0</v>
      </c>
    </row>
    <row r="55" spans="1:8" ht="25.5">
      <c r="A55" s="12">
        <v>51</v>
      </c>
      <c r="B55" s="13" t="s">
        <v>287</v>
      </c>
      <c r="C55" s="31" t="s">
        <v>28</v>
      </c>
      <c r="D55" s="32" t="s">
        <v>286</v>
      </c>
      <c r="E55" s="31" t="s">
        <v>43</v>
      </c>
      <c r="F55" s="33">
        <v>6</v>
      </c>
      <c r="G55" s="34"/>
      <c r="H55" s="35">
        <f t="shared" si="1"/>
        <v>0</v>
      </c>
    </row>
    <row r="56" spans="1:8" ht="25.5">
      <c r="A56" s="12">
        <v>52</v>
      </c>
      <c r="B56" s="13" t="s">
        <v>285</v>
      </c>
      <c r="C56" s="31" t="s">
        <v>28</v>
      </c>
      <c r="D56" s="32" t="s">
        <v>284</v>
      </c>
      <c r="E56" s="31" t="s">
        <v>43</v>
      </c>
      <c r="F56" s="33">
        <v>6</v>
      </c>
      <c r="G56" s="34"/>
      <c r="H56" s="35">
        <f t="shared" si="1"/>
        <v>0</v>
      </c>
    </row>
    <row r="57" spans="1:8" ht="25.5">
      <c r="A57" s="12">
        <v>44</v>
      </c>
      <c r="B57" s="13" t="s">
        <v>283</v>
      </c>
      <c r="C57" s="31" t="s">
        <v>28</v>
      </c>
      <c r="D57" s="32" t="s">
        <v>282</v>
      </c>
      <c r="E57" s="31" t="s">
        <v>43</v>
      </c>
      <c r="F57" s="33">
        <v>1</v>
      </c>
      <c r="G57" s="34"/>
      <c r="H57" s="35">
        <f t="shared" si="1"/>
        <v>0</v>
      </c>
    </row>
    <row r="58" spans="1:8" ht="25.5">
      <c r="A58" s="12">
        <v>45</v>
      </c>
      <c r="B58" s="13" t="s">
        <v>281</v>
      </c>
      <c r="C58" s="31" t="s">
        <v>28</v>
      </c>
      <c r="D58" s="32" t="s">
        <v>280</v>
      </c>
      <c r="E58" s="31" t="s">
        <v>43</v>
      </c>
      <c r="F58" s="33">
        <v>3</v>
      </c>
      <c r="G58" s="34"/>
      <c r="H58" s="35">
        <f t="shared" si="1"/>
        <v>0</v>
      </c>
    </row>
    <row r="59" spans="1:8" ht="63.75">
      <c r="A59" s="12">
        <v>36</v>
      </c>
      <c r="B59" s="13" t="s">
        <v>279</v>
      </c>
      <c r="C59" s="31" t="s">
        <v>28</v>
      </c>
      <c r="D59" s="32" t="s">
        <v>278</v>
      </c>
      <c r="E59" s="31" t="s">
        <v>37</v>
      </c>
      <c r="F59" s="33">
        <v>242</v>
      </c>
      <c r="G59" s="34"/>
      <c r="H59" s="35">
        <f t="shared" si="1"/>
        <v>0</v>
      </c>
    </row>
    <row r="60" spans="1:8" ht="63.75">
      <c r="A60" s="12">
        <v>38</v>
      </c>
      <c r="B60" s="13" t="s">
        <v>277</v>
      </c>
      <c r="C60" s="31" t="s">
        <v>28</v>
      </c>
      <c r="D60" s="32" t="s">
        <v>276</v>
      </c>
      <c r="E60" s="31" t="s">
        <v>37</v>
      </c>
      <c r="F60" s="33">
        <v>38.7</v>
      </c>
      <c r="G60" s="34"/>
      <c r="H60" s="35">
        <f t="shared" si="1"/>
        <v>0</v>
      </c>
    </row>
    <row r="61" spans="1:8" ht="63.75">
      <c r="A61" s="12">
        <v>54</v>
      </c>
      <c r="B61" s="13" t="s">
        <v>275</v>
      </c>
      <c r="C61" s="31" t="s">
        <v>28</v>
      </c>
      <c r="D61" s="32" t="s">
        <v>274</v>
      </c>
      <c r="E61" s="31" t="s">
        <v>43</v>
      </c>
      <c r="F61" s="33">
        <v>9</v>
      </c>
      <c r="G61" s="34"/>
      <c r="H61" s="35">
        <f t="shared" si="1"/>
        <v>0</v>
      </c>
    </row>
    <row r="62" spans="1:8" ht="63.75">
      <c r="A62" s="12">
        <v>58</v>
      </c>
      <c r="B62" s="13" t="s">
        <v>273</v>
      </c>
      <c r="C62" s="31" t="s">
        <v>28</v>
      </c>
      <c r="D62" s="32" t="s">
        <v>272</v>
      </c>
      <c r="E62" s="31" t="s">
        <v>43</v>
      </c>
      <c r="F62" s="33">
        <v>5</v>
      </c>
      <c r="G62" s="34"/>
      <c r="H62" s="35">
        <f t="shared" si="1"/>
        <v>0</v>
      </c>
    </row>
    <row r="63" spans="1:8" ht="38.25">
      <c r="A63" s="12">
        <v>56</v>
      </c>
      <c r="B63" s="13" t="s">
        <v>271</v>
      </c>
      <c r="C63" s="31" t="s">
        <v>28</v>
      </c>
      <c r="D63" s="32" t="s">
        <v>270</v>
      </c>
      <c r="E63" s="31" t="s">
        <v>43</v>
      </c>
      <c r="F63" s="33">
        <v>2</v>
      </c>
      <c r="G63" s="34"/>
      <c r="H63" s="35">
        <f t="shared" si="1"/>
        <v>0</v>
      </c>
    </row>
    <row r="64" spans="1:8" ht="38.25">
      <c r="A64" s="12">
        <v>64</v>
      </c>
      <c r="B64" s="13" t="s">
        <v>269</v>
      </c>
      <c r="C64" s="31" t="s">
        <v>28</v>
      </c>
      <c r="D64" s="32" t="s">
        <v>268</v>
      </c>
      <c r="E64" s="31" t="s">
        <v>43</v>
      </c>
      <c r="F64" s="33">
        <v>14</v>
      </c>
      <c r="G64" s="34"/>
      <c r="H64" s="35">
        <f t="shared" si="1"/>
        <v>0</v>
      </c>
    </row>
    <row r="65" spans="1:8" ht="38.25">
      <c r="A65" s="12">
        <v>66</v>
      </c>
      <c r="B65" s="13" t="s">
        <v>267</v>
      </c>
      <c r="C65" s="31" t="s">
        <v>28</v>
      </c>
      <c r="D65" s="32" t="s">
        <v>266</v>
      </c>
      <c r="E65" s="31" t="s">
        <v>43</v>
      </c>
      <c r="F65" s="33">
        <v>2</v>
      </c>
      <c r="G65" s="34"/>
      <c r="H65" s="35">
        <f t="shared" si="1"/>
        <v>0</v>
      </c>
    </row>
    <row r="66" spans="1:8" ht="25.5">
      <c r="A66" s="12">
        <v>27</v>
      </c>
      <c r="B66" s="13" t="s">
        <v>265</v>
      </c>
      <c r="C66" s="31" t="s">
        <v>28</v>
      </c>
      <c r="D66" s="32" t="s">
        <v>264</v>
      </c>
      <c r="E66" s="31" t="s">
        <v>43</v>
      </c>
      <c r="F66" s="33">
        <v>3</v>
      </c>
      <c r="G66" s="34"/>
      <c r="H66" s="35">
        <f t="shared" si="1"/>
        <v>0</v>
      </c>
    </row>
    <row r="67" spans="1:8" ht="25.5">
      <c r="A67" s="12">
        <v>28</v>
      </c>
      <c r="B67" s="13" t="s">
        <v>263</v>
      </c>
      <c r="C67" s="31" t="s">
        <v>28</v>
      </c>
      <c r="D67" s="32" t="s">
        <v>262</v>
      </c>
      <c r="E67" s="31" t="s">
        <v>43</v>
      </c>
      <c r="F67" s="33">
        <v>2</v>
      </c>
      <c r="G67" s="34"/>
      <c r="H67" s="35">
        <f t="shared" si="1"/>
        <v>0</v>
      </c>
    </row>
    <row r="68" spans="1:8" ht="25.5">
      <c r="A68" s="12">
        <v>29</v>
      </c>
      <c r="B68" s="13" t="s">
        <v>261</v>
      </c>
      <c r="C68" s="31" t="s">
        <v>28</v>
      </c>
      <c r="D68" s="32" t="s">
        <v>260</v>
      </c>
      <c r="E68" s="31" t="s">
        <v>43</v>
      </c>
      <c r="F68" s="33">
        <v>1</v>
      </c>
      <c r="G68" s="34"/>
      <c r="H68" s="35">
        <f t="shared" si="1"/>
        <v>0</v>
      </c>
    </row>
    <row r="69" spans="1:8" ht="25.5">
      <c r="A69" s="12">
        <v>30</v>
      </c>
      <c r="B69" s="13" t="s">
        <v>259</v>
      </c>
      <c r="C69" s="31" t="s">
        <v>28</v>
      </c>
      <c r="D69" s="32" t="s">
        <v>258</v>
      </c>
      <c r="E69" s="31" t="s">
        <v>43</v>
      </c>
      <c r="F69" s="33">
        <v>2</v>
      </c>
      <c r="G69" s="34"/>
      <c r="H69" s="35">
        <f t="shared" si="1"/>
        <v>0</v>
      </c>
    </row>
    <row r="70" spans="1:8" ht="25.5">
      <c r="A70" s="12">
        <v>31</v>
      </c>
      <c r="B70" s="13" t="s">
        <v>257</v>
      </c>
      <c r="C70" s="31" t="s">
        <v>28</v>
      </c>
      <c r="D70" s="32" t="s">
        <v>256</v>
      </c>
      <c r="E70" s="31" t="s">
        <v>43</v>
      </c>
      <c r="F70" s="33">
        <v>2</v>
      </c>
      <c r="G70" s="34"/>
      <c r="H70" s="35">
        <f t="shared" si="1"/>
        <v>0</v>
      </c>
    </row>
    <row r="71" spans="1:8" ht="25.5">
      <c r="A71" s="12">
        <v>32</v>
      </c>
      <c r="B71" s="13" t="s">
        <v>255</v>
      </c>
      <c r="C71" s="31" t="s">
        <v>28</v>
      </c>
      <c r="D71" s="32" t="s">
        <v>254</v>
      </c>
      <c r="E71" s="31" t="s">
        <v>43</v>
      </c>
      <c r="F71" s="33">
        <v>2</v>
      </c>
      <c r="G71" s="34"/>
      <c r="H71" s="35">
        <f t="shared" si="1"/>
        <v>0</v>
      </c>
    </row>
    <row r="72" spans="1:8" ht="38.25">
      <c r="A72" s="12">
        <v>68</v>
      </c>
      <c r="B72" s="13" t="s">
        <v>253</v>
      </c>
      <c r="C72" s="31" t="s">
        <v>28</v>
      </c>
      <c r="D72" s="32" t="s">
        <v>252</v>
      </c>
      <c r="E72" s="31" t="s">
        <v>43</v>
      </c>
      <c r="F72" s="33">
        <v>3</v>
      </c>
      <c r="G72" s="34"/>
      <c r="H72" s="35">
        <f t="shared" si="1"/>
        <v>0</v>
      </c>
    </row>
    <row r="73" spans="1:8" ht="25.5">
      <c r="A73" s="12">
        <v>26</v>
      </c>
      <c r="B73" s="13" t="s">
        <v>251</v>
      </c>
      <c r="C73" s="31" t="s">
        <v>28</v>
      </c>
      <c r="D73" s="32" t="s">
        <v>250</v>
      </c>
      <c r="E73" s="31" t="s">
        <v>43</v>
      </c>
      <c r="F73" s="33">
        <v>16</v>
      </c>
      <c r="G73" s="34"/>
      <c r="H73" s="35">
        <f t="shared" si="1"/>
        <v>0</v>
      </c>
    </row>
    <row r="74" spans="1:8" ht="38.25">
      <c r="A74" s="12">
        <v>35</v>
      </c>
      <c r="B74" s="13" t="s">
        <v>249</v>
      </c>
      <c r="C74" s="31" t="s">
        <v>28</v>
      </c>
      <c r="D74" s="32" t="s">
        <v>248</v>
      </c>
      <c r="E74" s="31" t="s">
        <v>37</v>
      </c>
      <c r="F74" s="33">
        <v>242</v>
      </c>
      <c r="G74" s="34"/>
      <c r="H74" s="35">
        <f t="shared" si="1"/>
        <v>0</v>
      </c>
    </row>
    <row r="75" spans="1:8" ht="38.25">
      <c r="A75" s="12">
        <v>37</v>
      </c>
      <c r="B75" s="13" t="s">
        <v>247</v>
      </c>
      <c r="C75" s="31" t="s">
        <v>28</v>
      </c>
      <c r="D75" s="32" t="s">
        <v>246</v>
      </c>
      <c r="E75" s="31" t="s">
        <v>37</v>
      </c>
      <c r="F75" s="33">
        <v>38.7</v>
      </c>
      <c r="G75" s="34"/>
      <c r="H75" s="35">
        <f t="shared" si="1"/>
        <v>0</v>
      </c>
    </row>
    <row r="76" spans="1:8" ht="25.5">
      <c r="A76" s="12">
        <v>39</v>
      </c>
      <c r="B76" s="13" t="s">
        <v>245</v>
      </c>
      <c r="C76" s="31" t="s">
        <v>28</v>
      </c>
      <c r="D76" s="32" t="s">
        <v>244</v>
      </c>
      <c r="E76" s="31" t="s">
        <v>43</v>
      </c>
      <c r="F76" s="33">
        <v>34</v>
      </c>
      <c r="G76" s="34"/>
      <c r="H76" s="35">
        <f t="shared" si="1"/>
        <v>0</v>
      </c>
    </row>
    <row r="77" spans="1:8" ht="38.25">
      <c r="A77" s="12">
        <v>46</v>
      </c>
      <c r="B77" s="13" t="s">
        <v>243</v>
      </c>
      <c r="C77" s="31" t="s">
        <v>28</v>
      </c>
      <c r="D77" s="32" t="s">
        <v>242</v>
      </c>
      <c r="E77" s="31" t="s">
        <v>43</v>
      </c>
      <c r="F77" s="33">
        <v>32</v>
      </c>
      <c r="G77" s="34"/>
      <c r="H77" s="35">
        <f aca="true" t="shared" si="2" ref="H77:H108">ROUND((F77*G77),2)</f>
        <v>0</v>
      </c>
    </row>
    <row r="78" spans="1:8" ht="38.25">
      <c r="A78" s="12">
        <v>53</v>
      </c>
      <c r="B78" s="13" t="s">
        <v>241</v>
      </c>
      <c r="C78" s="31" t="s">
        <v>28</v>
      </c>
      <c r="D78" s="32" t="s">
        <v>240</v>
      </c>
      <c r="E78" s="31" t="s">
        <v>43</v>
      </c>
      <c r="F78" s="33">
        <v>9</v>
      </c>
      <c r="G78" s="34"/>
      <c r="H78" s="35">
        <f t="shared" si="2"/>
        <v>0</v>
      </c>
    </row>
    <row r="79" spans="1:8" ht="38.25">
      <c r="A79" s="12">
        <v>55</v>
      </c>
      <c r="B79" s="13" t="s">
        <v>239</v>
      </c>
      <c r="C79" s="31" t="s">
        <v>28</v>
      </c>
      <c r="D79" s="32" t="s">
        <v>238</v>
      </c>
      <c r="E79" s="31" t="s">
        <v>43</v>
      </c>
      <c r="F79" s="33">
        <v>2</v>
      </c>
      <c r="G79" s="34"/>
      <c r="H79" s="35">
        <f t="shared" si="2"/>
        <v>0</v>
      </c>
    </row>
    <row r="80" spans="1:8" ht="38.25">
      <c r="A80" s="12">
        <v>57</v>
      </c>
      <c r="B80" s="13" t="s">
        <v>237</v>
      </c>
      <c r="C80" s="31" t="s">
        <v>28</v>
      </c>
      <c r="D80" s="32" t="s">
        <v>236</v>
      </c>
      <c r="E80" s="31" t="s">
        <v>43</v>
      </c>
      <c r="F80" s="33">
        <v>5</v>
      </c>
      <c r="G80" s="34"/>
      <c r="H80" s="35">
        <f t="shared" si="2"/>
        <v>0</v>
      </c>
    </row>
    <row r="81" spans="1:8" ht="25.5">
      <c r="A81" s="12">
        <v>59</v>
      </c>
      <c r="B81" s="13" t="s">
        <v>235</v>
      </c>
      <c r="C81" s="31" t="s">
        <v>28</v>
      </c>
      <c r="D81" s="32" t="s">
        <v>234</v>
      </c>
      <c r="E81" s="31" t="s">
        <v>37</v>
      </c>
      <c r="F81" s="33">
        <v>280.7</v>
      </c>
      <c r="G81" s="34"/>
      <c r="H81" s="35">
        <f t="shared" si="2"/>
        <v>0</v>
      </c>
    </row>
    <row r="82" spans="1:8" ht="25.5">
      <c r="A82" s="12">
        <v>60</v>
      </c>
      <c r="B82" s="13" t="s">
        <v>233</v>
      </c>
      <c r="C82" s="31" t="s">
        <v>28</v>
      </c>
      <c r="D82" s="32" t="s">
        <v>232</v>
      </c>
      <c r="E82" s="31" t="s">
        <v>37</v>
      </c>
      <c r="F82" s="33">
        <v>280.7</v>
      </c>
      <c r="G82" s="34"/>
      <c r="H82" s="35">
        <f t="shared" si="2"/>
        <v>0</v>
      </c>
    </row>
    <row r="83" spans="1:8" ht="25.5">
      <c r="A83" s="12">
        <v>61</v>
      </c>
      <c r="B83" s="13" t="s">
        <v>231</v>
      </c>
      <c r="C83" s="31" t="s">
        <v>28</v>
      </c>
      <c r="D83" s="32" t="s">
        <v>230</v>
      </c>
      <c r="E83" s="31" t="s">
        <v>37</v>
      </c>
      <c r="F83" s="33">
        <v>280.7</v>
      </c>
      <c r="G83" s="34"/>
      <c r="H83" s="35">
        <f t="shared" si="2"/>
        <v>0</v>
      </c>
    </row>
    <row r="84" spans="1:8" ht="25.5">
      <c r="A84" s="12">
        <v>62</v>
      </c>
      <c r="B84" s="13" t="s">
        <v>229</v>
      </c>
      <c r="C84" s="31" t="s">
        <v>28</v>
      </c>
      <c r="D84" s="32" t="s">
        <v>228</v>
      </c>
      <c r="E84" s="31" t="s">
        <v>43</v>
      </c>
      <c r="F84" s="33">
        <v>4</v>
      </c>
      <c r="G84" s="34"/>
      <c r="H84" s="35">
        <f t="shared" si="2"/>
        <v>0</v>
      </c>
    </row>
    <row r="85" spans="1:8" ht="25.5">
      <c r="A85" s="12">
        <v>63</v>
      </c>
      <c r="B85" s="13" t="s">
        <v>227</v>
      </c>
      <c r="C85" s="31" t="s">
        <v>28</v>
      </c>
      <c r="D85" s="32" t="s">
        <v>226</v>
      </c>
      <c r="E85" s="31" t="s">
        <v>43</v>
      </c>
      <c r="F85" s="33">
        <v>14</v>
      </c>
      <c r="G85" s="34"/>
      <c r="H85" s="35">
        <f t="shared" si="2"/>
        <v>0</v>
      </c>
    </row>
    <row r="86" spans="1:8" ht="25.5">
      <c r="A86" s="12">
        <v>65</v>
      </c>
      <c r="B86" s="13" t="s">
        <v>225</v>
      </c>
      <c r="C86" s="31" t="s">
        <v>28</v>
      </c>
      <c r="D86" s="32" t="s">
        <v>224</v>
      </c>
      <c r="E86" s="31" t="s">
        <v>43</v>
      </c>
      <c r="F86" s="33">
        <v>2</v>
      </c>
      <c r="G86" s="34"/>
      <c r="H86" s="35">
        <f t="shared" si="2"/>
        <v>0</v>
      </c>
    </row>
    <row r="87" spans="1:8" ht="38.25">
      <c r="A87" s="12">
        <v>67</v>
      </c>
      <c r="B87" s="13" t="s">
        <v>223</v>
      </c>
      <c r="C87" s="31" t="s">
        <v>28</v>
      </c>
      <c r="D87" s="32" t="s">
        <v>222</v>
      </c>
      <c r="E87" s="31" t="s">
        <v>43</v>
      </c>
      <c r="F87" s="33">
        <v>3</v>
      </c>
      <c r="G87" s="34"/>
      <c r="H87" s="35">
        <f t="shared" si="2"/>
        <v>0</v>
      </c>
    </row>
    <row r="88" spans="1:8" ht="25.5">
      <c r="A88" s="12">
        <v>69</v>
      </c>
      <c r="B88" s="13" t="s">
        <v>221</v>
      </c>
      <c r="C88" s="31" t="s">
        <v>28</v>
      </c>
      <c r="D88" s="32" t="s">
        <v>220</v>
      </c>
      <c r="E88" s="31" t="s">
        <v>37</v>
      </c>
      <c r="F88" s="33">
        <v>330</v>
      </c>
      <c r="G88" s="34"/>
      <c r="H88" s="35">
        <f t="shared" si="2"/>
        <v>0</v>
      </c>
    </row>
    <row r="89" spans="1:8" ht="25.5">
      <c r="A89" s="12">
        <v>70</v>
      </c>
      <c r="B89" s="13" t="s">
        <v>219</v>
      </c>
      <c r="C89" s="31" t="s">
        <v>28</v>
      </c>
      <c r="D89" s="32" t="s">
        <v>218</v>
      </c>
      <c r="E89" s="31" t="s">
        <v>37</v>
      </c>
      <c r="F89" s="33">
        <v>300</v>
      </c>
      <c r="G89" s="34"/>
      <c r="H89" s="35">
        <f t="shared" si="2"/>
        <v>0</v>
      </c>
    </row>
    <row r="90" spans="1:8" ht="25.5">
      <c r="A90" s="12">
        <v>71</v>
      </c>
      <c r="B90" s="13" t="s">
        <v>217</v>
      </c>
      <c r="C90" s="31" t="s">
        <v>28</v>
      </c>
      <c r="D90" s="32" t="s">
        <v>216</v>
      </c>
      <c r="E90" s="31" t="s">
        <v>43</v>
      </c>
      <c r="F90" s="33">
        <v>4</v>
      </c>
      <c r="G90" s="34"/>
      <c r="H90" s="35">
        <f t="shared" si="2"/>
        <v>0</v>
      </c>
    </row>
    <row r="91" spans="1:8" ht="25.5">
      <c r="A91" s="12">
        <v>72</v>
      </c>
      <c r="B91" s="13" t="s">
        <v>215</v>
      </c>
      <c r="C91" s="31" t="s">
        <v>28</v>
      </c>
      <c r="D91" s="32" t="s">
        <v>214</v>
      </c>
      <c r="E91" s="31" t="s">
        <v>37</v>
      </c>
      <c r="F91" s="33">
        <v>340</v>
      </c>
      <c r="G91" s="34"/>
      <c r="H91" s="35">
        <f t="shared" si="2"/>
        <v>0</v>
      </c>
    </row>
    <row r="92" spans="1:8" ht="25.5">
      <c r="A92" s="12">
        <v>73</v>
      </c>
      <c r="B92" s="13" t="s">
        <v>213</v>
      </c>
      <c r="C92" s="31" t="s">
        <v>28</v>
      </c>
      <c r="D92" s="32" t="s">
        <v>212</v>
      </c>
      <c r="E92" s="31" t="s">
        <v>37</v>
      </c>
      <c r="F92" s="33">
        <v>112</v>
      </c>
      <c r="G92" s="34"/>
      <c r="H92" s="35">
        <f t="shared" si="2"/>
        <v>0</v>
      </c>
    </row>
    <row r="93" spans="1:8" ht="25.5">
      <c r="A93" s="12">
        <v>74</v>
      </c>
      <c r="B93" s="13" t="s">
        <v>211</v>
      </c>
      <c r="C93" s="31" t="s">
        <v>28</v>
      </c>
      <c r="D93" s="32" t="s">
        <v>210</v>
      </c>
      <c r="E93" s="31" t="s">
        <v>37</v>
      </c>
      <c r="F93" s="33">
        <v>135</v>
      </c>
      <c r="G93" s="34"/>
      <c r="H93" s="35">
        <f t="shared" si="2"/>
        <v>0</v>
      </c>
    </row>
    <row r="94" spans="1:8" ht="12.75">
      <c r="A94" s="36"/>
      <c r="B94" s="37" t="s">
        <v>24</v>
      </c>
      <c r="C94" s="37"/>
      <c r="D94" s="38" t="s">
        <v>209</v>
      </c>
      <c r="E94" s="37"/>
      <c r="F94" s="39"/>
      <c r="G94" s="40"/>
      <c r="H94" s="41">
        <f>SUM(H45:H93)</f>
        <v>0</v>
      </c>
    </row>
    <row r="95" spans="1:8" ht="12.75">
      <c r="A95" s="30"/>
      <c r="B95" s="31"/>
      <c r="C95" s="31"/>
      <c r="D95" s="32"/>
      <c r="E95" s="31"/>
      <c r="F95" s="33"/>
      <c r="G95" s="34"/>
      <c r="H95" s="35"/>
    </row>
    <row r="96" spans="1:8" ht="12.75">
      <c r="A96" s="42"/>
      <c r="B96" s="43" t="s">
        <v>206</v>
      </c>
      <c r="C96" s="43"/>
      <c r="D96" s="44" t="s">
        <v>205</v>
      </c>
      <c r="E96" s="43"/>
      <c r="F96" s="45"/>
      <c r="G96" s="46"/>
      <c r="H96" s="47"/>
    </row>
    <row r="97" spans="1:8" ht="51">
      <c r="A97" s="12">
        <v>75</v>
      </c>
      <c r="B97" s="13" t="s">
        <v>208</v>
      </c>
      <c r="C97" s="31" t="s">
        <v>28</v>
      </c>
      <c r="D97" s="32" t="s">
        <v>207</v>
      </c>
      <c r="E97" s="31" t="s">
        <v>30</v>
      </c>
      <c r="F97" s="33">
        <v>357.331</v>
      </c>
      <c r="G97" s="34"/>
      <c r="H97" s="35">
        <f>ROUND((F97*G97),2)</f>
        <v>0</v>
      </c>
    </row>
    <row r="98" spans="1:8" ht="12.75">
      <c r="A98" s="36"/>
      <c r="B98" s="37" t="s">
        <v>206</v>
      </c>
      <c r="C98" s="37"/>
      <c r="D98" s="38" t="s">
        <v>205</v>
      </c>
      <c r="E98" s="37"/>
      <c r="F98" s="39"/>
      <c r="G98" s="40"/>
      <c r="H98" s="41">
        <f>SUM(H97:H97)</f>
        <v>0</v>
      </c>
    </row>
    <row r="99" spans="1:8" ht="12.75">
      <c r="A99" s="30"/>
      <c r="B99" s="31"/>
      <c r="C99" s="31"/>
      <c r="D99" s="32"/>
      <c r="E99" s="31"/>
      <c r="F99" s="33"/>
      <c r="G99" s="34"/>
      <c r="H99" s="35"/>
    </row>
    <row r="100" spans="1:8" ht="12.75">
      <c r="A100" s="36"/>
      <c r="B100" s="37"/>
      <c r="C100" s="37"/>
      <c r="D100" s="38" t="s">
        <v>160</v>
      </c>
      <c r="E100" s="37"/>
      <c r="F100" s="39"/>
      <c r="G100" s="40"/>
      <c r="H100" s="41">
        <f>+H34+H38+H42+H94+H98</f>
        <v>0</v>
      </c>
    </row>
    <row r="101" spans="1:8" ht="12.75">
      <c r="A101" s="30"/>
      <c r="B101" s="31"/>
      <c r="C101" s="31"/>
      <c r="D101" s="32"/>
      <c r="E101" s="31"/>
      <c r="F101" s="33"/>
      <c r="G101" s="34"/>
      <c r="H101" s="35"/>
    </row>
    <row r="102" spans="1:8" ht="13.5" thickBot="1">
      <c r="A102" s="48"/>
      <c r="B102" s="49"/>
      <c r="C102" s="49"/>
      <c r="D102" s="50"/>
      <c r="E102" s="49"/>
      <c r="F102" s="51"/>
      <c r="G102" s="52"/>
      <c r="H102" s="53"/>
    </row>
  </sheetData>
  <sheetProtection/>
  <mergeCells count="2">
    <mergeCell ref="G7:H7"/>
    <mergeCell ref="A2:H2"/>
  </mergeCells>
  <printOptions/>
  <pageMargins left="0.3937007874015748" right="0.3937007874015748" top="0.7874015748031497" bottom="0.7874015748031497" header="0" footer="0"/>
  <pageSetup fitToHeight="99" fitToWidth="1" horizontalDpi="600" verticalDpi="600" orientation="portrait" paperSize="9" scale="62" r:id="rId1"/>
  <headerFooter alignWithMargins="0">
    <oddFooter>&amp;R&amp;A / strana &amp;P / celkem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0.28125" defaultRowHeight="12.75" customHeight="1"/>
  <cols>
    <col min="1" max="1" width="6.00390625" style="59" customWidth="1"/>
    <col min="2" max="2" width="15.00390625" style="59" customWidth="1"/>
    <col min="3" max="3" width="12.00390625" style="59" customWidth="1"/>
    <col min="4" max="4" width="75.00390625" style="60" customWidth="1"/>
    <col min="5" max="5" width="9.00390625" style="59" customWidth="1"/>
    <col min="6" max="6" width="12.00390625" style="58" customWidth="1"/>
    <col min="7" max="7" width="14.00390625" style="57" customWidth="1"/>
    <col min="8" max="8" width="14.00390625" style="56" customWidth="1"/>
    <col min="9" max="16384" width="10.28125" style="55" customWidth="1"/>
  </cols>
  <sheetData>
    <row r="2" spans="1:8" ht="18">
      <c r="A2" s="264" t="s">
        <v>747</v>
      </c>
      <c r="B2" s="264"/>
      <c r="C2" s="264"/>
      <c r="D2" s="264"/>
      <c r="E2" s="264"/>
      <c r="F2" s="264"/>
      <c r="G2" s="264"/>
      <c r="H2" s="264"/>
    </row>
    <row r="4" spans="1:3" ht="15">
      <c r="A4" s="108" t="s">
        <v>0</v>
      </c>
      <c r="C4" s="107" t="s">
        <v>1</v>
      </c>
    </row>
    <row r="5" spans="1:3" ht="15">
      <c r="A5" s="108" t="s">
        <v>2</v>
      </c>
      <c r="C5" s="107" t="s">
        <v>362</v>
      </c>
    </row>
    <row r="6" spans="1:3" ht="15.75" thickBot="1">
      <c r="A6" s="108" t="s">
        <v>4</v>
      </c>
      <c r="C6" s="107" t="s">
        <v>581</v>
      </c>
    </row>
    <row r="7" spans="1:8" ht="12.75">
      <c r="A7" s="106" t="s">
        <v>5</v>
      </c>
      <c r="B7" s="104" t="s">
        <v>6</v>
      </c>
      <c r="C7" s="104" t="s">
        <v>7</v>
      </c>
      <c r="D7" s="105" t="s">
        <v>8</v>
      </c>
      <c r="E7" s="104" t="s">
        <v>9</v>
      </c>
      <c r="F7" s="103" t="s">
        <v>10</v>
      </c>
      <c r="G7" s="118" t="s">
        <v>11</v>
      </c>
      <c r="H7" s="119"/>
    </row>
    <row r="8" spans="1:8" ht="12.75">
      <c r="A8" s="102" t="s">
        <v>12</v>
      </c>
      <c r="B8" s="100" t="s">
        <v>13</v>
      </c>
      <c r="C8" s="100" t="s">
        <v>13</v>
      </c>
      <c r="D8" s="101"/>
      <c r="E8" s="100"/>
      <c r="F8" s="99" t="s">
        <v>14</v>
      </c>
      <c r="G8" s="98" t="s">
        <v>15</v>
      </c>
      <c r="H8" s="97" t="s">
        <v>16</v>
      </c>
    </row>
    <row r="9" spans="1:8" ht="13.5" thickBot="1">
      <c r="A9" s="96" t="s">
        <v>17</v>
      </c>
      <c r="B9" s="94" t="s">
        <v>18</v>
      </c>
      <c r="C9" s="94" t="s">
        <v>19</v>
      </c>
      <c r="D9" s="95" t="s">
        <v>20</v>
      </c>
      <c r="E9" s="94" t="s">
        <v>21</v>
      </c>
      <c r="F9" s="93" t="s">
        <v>22</v>
      </c>
      <c r="G9" s="92" t="s">
        <v>23</v>
      </c>
      <c r="H9" s="91" t="s">
        <v>24</v>
      </c>
    </row>
    <row r="10" spans="1:8" ht="12.75">
      <c r="A10" s="90"/>
      <c r="B10" s="88" t="s">
        <v>17</v>
      </c>
      <c r="C10" s="88"/>
      <c r="D10" s="89" t="s">
        <v>59</v>
      </c>
      <c r="E10" s="88"/>
      <c r="F10" s="87"/>
      <c r="G10" s="86"/>
      <c r="H10" s="85"/>
    </row>
    <row r="11" spans="1:8" ht="38.25">
      <c r="A11" s="102">
        <v>1</v>
      </c>
      <c r="B11" s="100" t="s">
        <v>360</v>
      </c>
      <c r="C11" s="70" t="s">
        <v>28</v>
      </c>
      <c r="D11" s="71" t="s">
        <v>359</v>
      </c>
      <c r="E11" s="70" t="s">
        <v>40</v>
      </c>
      <c r="F11" s="69">
        <v>80</v>
      </c>
      <c r="G11" s="68"/>
      <c r="H11" s="67">
        <f aca="true" t="shared" si="0" ref="H11:H33">ROUND((F11*G11),2)</f>
        <v>0</v>
      </c>
    </row>
    <row r="12" spans="1:8" ht="38.25">
      <c r="A12" s="102">
        <v>2</v>
      </c>
      <c r="B12" s="100" t="s">
        <v>358</v>
      </c>
      <c r="C12" s="70" t="s">
        <v>28</v>
      </c>
      <c r="D12" s="71" t="s">
        <v>357</v>
      </c>
      <c r="E12" s="70" t="s">
        <v>356</v>
      </c>
      <c r="F12" s="69">
        <v>10</v>
      </c>
      <c r="G12" s="68"/>
      <c r="H12" s="67">
        <f t="shared" si="0"/>
        <v>0</v>
      </c>
    </row>
    <row r="13" spans="1:8" ht="63.75">
      <c r="A13" s="102">
        <v>3</v>
      </c>
      <c r="B13" s="100" t="s">
        <v>355</v>
      </c>
      <c r="C13" s="70" t="s">
        <v>28</v>
      </c>
      <c r="D13" s="71" t="s">
        <v>354</v>
      </c>
      <c r="E13" s="70" t="s">
        <v>37</v>
      </c>
      <c r="F13" s="69">
        <v>15</v>
      </c>
      <c r="G13" s="68"/>
      <c r="H13" s="67">
        <f t="shared" si="0"/>
        <v>0</v>
      </c>
    </row>
    <row r="14" spans="1:8" ht="38.25">
      <c r="A14" s="102">
        <v>4</v>
      </c>
      <c r="B14" s="100" t="s">
        <v>353</v>
      </c>
      <c r="C14" s="70" t="s">
        <v>28</v>
      </c>
      <c r="D14" s="71" t="s">
        <v>352</v>
      </c>
      <c r="E14" s="70" t="s">
        <v>68</v>
      </c>
      <c r="F14" s="69">
        <v>25</v>
      </c>
      <c r="G14" s="68"/>
      <c r="H14" s="67">
        <f t="shared" si="0"/>
        <v>0</v>
      </c>
    </row>
    <row r="15" spans="1:8" ht="38.25">
      <c r="A15" s="102">
        <v>5</v>
      </c>
      <c r="B15" s="100" t="s">
        <v>471</v>
      </c>
      <c r="C15" s="70" t="s">
        <v>28</v>
      </c>
      <c r="D15" s="71" t="s">
        <v>470</v>
      </c>
      <c r="E15" s="70" t="s">
        <v>68</v>
      </c>
      <c r="F15" s="69">
        <v>14.872</v>
      </c>
      <c r="G15" s="68"/>
      <c r="H15" s="67">
        <f t="shared" si="0"/>
        <v>0</v>
      </c>
    </row>
    <row r="16" spans="1:8" ht="51">
      <c r="A16" s="102">
        <v>6</v>
      </c>
      <c r="B16" s="100" t="s">
        <v>349</v>
      </c>
      <c r="C16" s="70" t="s">
        <v>28</v>
      </c>
      <c r="D16" s="71" t="s">
        <v>348</v>
      </c>
      <c r="E16" s="70" t="s">
        <v>68</v>
      </c>
      <c r="F16" s="69">
        <v>4.462</v>
      </c>
      <c r="G16" s="68"/>
      <c r="H16" s="67">
        <f t="shared" si="0"/>
        <v>0</v>
      </c>
    </row>
    <row r="17" spans="1:8" ht="38.25">
      <c r="A17" s="102">
        <v>7</v>
      </c>
      <c r="B17" s="100" t="s">
        <v>469</v>
      </c>
      <c r="C17" s="70" t="s">
        <v>28</v>
      </c>
      <c r="D17" s="71" t="s">
        <v>468</v>
      </c>
      <c r="E17" s="70" t="s">
        <v>68</v>
      </c>
      <c r="F17" s="69">
        <v>14.872</v>
      </c>
      <c r="G17" s="68"/>
      <c r="H17" s="67">
        <f t="shared" si="0"/>
        <v>0</v>
      </c>
    </row>
    <row r="18" spans="1:8" ht="51">
      <c r="A18" s="102">
        <v>8</v>
      </c>
      <c r="B18" s="100" t="s">
        <v>345</v>
      </c>
      <c r="C18" s="70" t="s">
        <v>28</v>
      </c>
      <c r="D18" s="71" t="s">
        <v>344</v>
      </c>
      <c r="E18" s="70" t="s">
        <v>68</v>
      </c>
      <c r="F18" s="69">
        <v>4.462</v>
      </c>
      <c r="G18" s="68"/>
      <c r="H18" s="67">
        <f t="shared" si="0"/>
        <v>0</v>
      </c>
    </row>
    <row r="19" spans="1:8" ht="51">
      <c r="A19" s="102">
        <v>9</v>
      </c>
      <c r="B19" s="100" t="s">
        <v>343</v>
      </c>
      <c r="C19" s="70" t="s">
        <v>28</v>
      </c>
      <c r="D19" s="71" t="s">
        <v>342</v>
      </c>
      <c r="E19" s="70" t="s">
        <v>68</v>
      </c>
      <c r="F19" s="69">
        <v>7.436</v>
      </c>
      <c r="G19" s="68"/>
      <c r="H19" s="67">
        <f t="shared" si="0"/>
        <v>0</v>
      </c>
    </row>
    <row r="20" spans="1:8" ht="38.25">
      <c r="A20" s="102">
        <v>10</v>
      </c>
      <c r="B20" s="100" t="s">
        <v>341</v>
      </c>
      <c r="C20" s="70" t="s">
        <v>28</v>
      </c>
      <c r="D20" s="71" t="s">
        <v>340</v>
      </c>
      <c r="E20" s="70" t="s">
        <v>65</v>
      </c>
      <c r="F20" s="69">
        <v>67.6</v>
      </c>
      <c r="G20" s="68"/>
      <c r="H20" s="67">
        <f t="shared" si="0"/>
        <v>0</v>
      </c>
    </row>
    <row r="21" spans="1:8" ht="38.25">
      <c r="A21" s="102">
        <v>11</v>
      </c>
      <c r="B21" s="100" t="s">
        <v>339</v>
      </c>
      <c r="C21" s="70" t="s">
        <v>28</v>
      </c>
      <c r="D21" s="71" t="s">
        <v>338</v>
      </c>
      <c r="E21" s="70" t="s">
        <v>65</v>
      </c>
      <c r="F21" s="69">
        <v>67.6</v>
      </c>
      <c r="G21" s="68"/>
      <c r="H21" s="67">
        <f t="shared" si="0"/>
        <v>0</v>
      </c>
    </row>
    <row r="22" spans="1:8" ht="51">
      <c r="A22" s="102">
        <v>12</v>
      </c>
      <c r="B22" s="100" t="s">
        <v>337</v>
      </c>
      <c r="C22" s="70" t="s">
        <v>28</v>
      </c>
      <c r="D22" s="71" t="s">
        <v>336</v>
      </c>
      <c r="E22" s="70" t="s">
        <v>68</v>
      </c>
      <c r="F22" s="69">
        <v>37.18</v>
      </c>
      <c r="G22" s="68"/>
      <c r="H22" s="67">
        <f t="shared" si="0"/>
        <v>0</v>
      </c>
    </row>
    <row r="23" spans="1:8" ht="51">
      <c r="A23" s="102">
        <v>13</v>
      </c>
      <c r="B23" s="100" t="s">
        <v>335</v>
      </c>
      <c r="C23" s="70" t="s">
        <v>28</v>
      </c>
      <c r="D23" s="71" t="s">
        <v>334</v>
      </c>
      <c r="E23" s="70" t="s">
        <v>68</v>
      </c>
      <c r="F23" s="69">
        <v>40.04</v>
      </c>
      <c r="G23" s="68"/>
      <c r="H23" s="67">
        <f t="shared" si="0"/>
        <v>0</v>
      </c>
    </row>
    <row r="24" spans="1:8" ht="51">
      <c r="A24" s="102">
        <v>14</v>
      </c>
      <c r="B24" s="100" t="s">
        <v>333</v>
      </c>
      <c r="C24" s="70" t="s">
        <v>28</v>
      </c>
      <c r="D24" s="71" t="s">
        <v>332</v>
      </c>
      <c r="E24" s="70" t="s">
        <v>68</v>
      </c>
      <c r="F24" s="69">
        <v>17.16</v>
      </c>
      <c r="G24" s="68"/>
      <c r="H24" s="67">
        <f t="shared" si="0"/>
        <v>0</v>
      </c>
    </row>
    <row r="25" spans="1:8" ht="63.75">
      <c r="A25" s="102">
        <v>15</v>
      </c>
      <c r="B25" s="100" t="s">
        <v>331</v>
      </c>
      <c r="C25" s="70" t="s">
        <v>28</v>
      </c>
      <c r="D25" s="71" t="s">
        <v>330</v>
      </c>
      <c r="E25" s="70" t="s">
        <v>68</v>
      </c>
      <c r="F25" s="69">
        <v>85.8</v>
      </c>
      <c r="G25" s="68"/>
      <c r="H25" s="67">
        <f t="shared" si="0"/>
        <v>0</v>
      </c>
    </row>
    <row r="26" spans="1:8" ht="38.25">
      <c r="A26" s="102">
        <v>16</v>
      </c>
      <c r="B26" s="100" t="s">
        <v>329</v>
      </c>
      <c r="C26" s="70" t="s">
        <v>28</v>
      </c>
      <c r="D26" s="71" t="s">
        <v>328</v>
      </c>
      <c r="E26" s="70" t="s">
        <v>68</v>
      </c>
      <c r="F26" s="69">
        <v>20.02</v>
      </c>
      <c r="G26" s="68"/>
      <c r="H26" s="67">
        <f t="shared" si="0"/>
        <v>0</v>
      </c>
    </row>
    <row r="27" spans="1:8" ht="25.5">
      <c r="A27" s="102">
        <v>17</v>
      </c>
      <c r="B27" s="100" t="s">
        <v>327</v>
      </c>
      <c r="C27" s="70" t="s">
        <v>28</v>
      </c>
      <c r="D27" s="71" t="s">
        <v>326</v>
      </c>
      <c r="E27" s="70" t="s">
        <v>68</v>
      </c>
      <c r="F27" s="69">
        <v>17.16</v>
      </c>
      <c r="G27" s="68"/>
      <c r="H27" s="67">
        <f t="shared" si="0"/>
        <v>0</v>
      </c>
    </row>
    <row r="28" spans="1:8" ht="25.5">
      <c r="A28" s="102">
        <v>18</v>
      </c>
      <c r="B28" s="100" t="s">
        <v>325</v>
      </c>
      <c r="C28" s="70" t="s">
        <v>28</v>
      </c>
      <c r="D28" s="71" t="s">
        <v>324</v>
      </c>
      <c r="E28" s="70" t="s">
        <v>30</v>
      </c>
      <c r="F28" s="69">
        <v>30.888</v>
      </c>
      <c r="G28" s="68"/>
      <c r="H28" s="67">
        <f t="shared" si="0"/>
        <v>0</v>
      </c>
    </row>
    <row r="29" spans="1:8" ht="38.25">
      <c r="A29" s="102">
        <v>19</v>
      </c>
      <c r="B29" s="100" t="s">
        <v>323</v>
      </c>
      <c r="C29" s="70" t="s">
        <v>28</v>
      </c>
      <c r="D29" s="71" t="s">
        <v>322</v>
      </c>
      <c r="E29" s="70" t="s">
        <v>68</v>
      </c>
      <c r="F29" s="69">
        <v>20.02</v>
      </c>
      <c r="G29" s="68"/>
      <c r="H29" s="67">
        <f t="shared" si="0"/>
        <v>0</v>
      </c>
    </row>
    <row r="30" spans="1:8" ht="51">
      <c r="A30" s="102">
        <v>20</v>
      </c>
      <c r="B30" s="100" t="s">
        <v>321</v>
      </c>
      <c r="C30" s="70" t="s">
        <v>28</v>
      </c>
      <c r="D30" s="71" t="s">
        <v>320</v>
      </c>
      <c r="E30" s="70" t="s">
        <v>68</v>
      </c>
      <c r="F30" s="69">
        <v>12.87</v>
      </c>
      <c r="G30" s="68"/>
      <c r="H30" s="67">
        <f t="shared" si="0"/>
        <v>0</v>
      </c>
    </row>
    <row r="31" spans="1:8" ht="51">
      <c r="A31" s="102">
        <v>22</v>
      </c>
      <c r="B31" s="100" t="s">
        <v>319</v>
      </c>
      <c r="C31" s="70" t="s">
        <v>28</v>
      </c>
      <c r="D31" s="71" t="s">
        <v>318</v>
      </c>
      <c r="E31" s="70" t="s">
        <v>68</v>
      </c>
      <c r="F31" s="69">
        <v>12.87</v>
      </c>
      <c r="G31" s="68"/>
      <c r="H31" s="67">
        <f t="shared" si="0"/>
        <v>0</v>
      </c>
    </row>
    <row r="32" spans="1:8" ht="25.5">
      <c r="A32" s="102">
        <v>23</v>
      </c>
      <c r="B32" s="100" t="s">
        <v>317</v>
      </c>
      <c r="C32" s="70" t="s">
        <v>28</v>
      </c>
      <c r="D32" s="71" t="s">
        <v>316</v>
      </c>
      <c r="E32" s="70" t="s">
        <v>65</v>
      </c>
      <c r="F32" s="69">
        <v>39</v>
      </c>
      <c r="G32" s="68"/>
      <c r="H32" s="67">
        <f t="shared" si="0"/>
        <v>0</v>
      </c>
    </row>
    <row r="33" spans="1:8" ht="38.25">
      <c r="A33" s="102">
        <v>21</v>
      </c>
      <c r="B33" s="100" t="s">
        <v>315</v>
      </c>
      <c r="C33" s="70" t="s">
        <v>28</v>
      </c>
      <c r="D33" s="71" t="s">
        <v>314</v>
      </c>
      <c r="E33" s="70" t="s">
        <v>30</v>
      </c>
      <c r="F33" s="69">
        <v>25.74</v>
      </c>
      <c r="G33" s="68"/>
      <c r="H33" s="67">
        <f t="shared" si="0"/>
        <v>0</v>
      </c>
    </row>
    <row r="34" spans="1:8" ht="12.75">
      <c r="A34" s="78"/>
      <c r="B34" s="76" t="s">
        <v>17</v>
      </c>
      <c r="C34" s="76"/>
      <c r="D34" s="77" t="s">
        <v>59</v>
      </c>
      <c r="E34" s="76"/>
      <c r="F34" s="75"/>
      <c r="G34" s="74"/>
      <c r="H34" s="73">
        <f>SUM(H11:H33)</f>
        <v>0</v>
      </c>
    </row>
    <row r="35" spans="1:8" ht="12.75">
      <c r="A35" s="72"/>
      <c r="B35" s="70"/>
      <c r="C35" s="70"/>
      <c r="D35" s="71"/>
      <c r="E35" s="70"/>
      <c r="F35" s="69"/>
      <c r="G35" s="68"/>
      <c r="H35" s="67"/>
    </row>
    <row r="36" spans="1:8" ht="12.75">
      <c r="A36" s="84"/>
      <c r="B36" s="82" t="s">
        <v>18</v>
      </c>
      <c r="C36" s="82"/>
      <c r="D36" s="83" t="s">
        <v>311</v>
      </c>
      <c r="E36" s="82"/>
      <c r="F36" s="81"/>
      <c r="G36" s="80"/>
      <c r="H36" s="79"/>
    </row>
    <row r="37" spans="1:8" ht="63.75">
      <c r="A37" s="102">
        <v>24</v>
      </c>
      <c r="B37" s="100" t="s">
        <v>313</v>
      </c>
      <c r="C37" s="70" t="s">
        <v>28</v>
      </c>
      <c r="D37" s="71" t="s">
        <v>312</v>
      </c>
      <c r="E37" s="70" t="s">
        <v>37</v>
      </c>
      <c r="F37" s="69">
        <v>26</v>
      </c>
      <c r="G37" s="68"/>
      <c r="H37" s="67">
        <f>ROUND((F37*G37),2)</f>
        <v>0</v>
      </c>
    </row>
    <row r="38" spans="1:8" ht="12.75">
      <c r="A38" s="78"/>
      <c r="B38" s="76" t="s">
        <v>18</v>
      </c>
      <c r="C38" s="76"/>
      <c r="D38" s="77" t="s">
        <v>311</v>
      </c>
      <c r="E38" s="76"/>
      <c r="F38" s="75"/>
      <c r="G38" s="74"/>
      <c r="H38" s="73">
        <f>SUM(H37:H37)</f>
        <v>0</v>
      </c>
    </row>
    <row r="39" spans="1:8" ht="12.75">
      <c r="A39" s="72"/>
      <c r="B39" s="70"/>
      <c r="C39" s="70"/>
      <c r="D39" s="71"/>
      <c r="E39" s="70"/>
      <c r="F39" s="69"/>
      <c r="G39" s="68"/>
      <c r="H39" s="67"/>
    </row>
    <row r="40" spans="1:8" ht="12.75">
      <c r="A40" s="84"/>
      <c r="B40" s="82" t="s">
        <v>20</v>
      </c>
      <c r="C40" s="82"/>
      <c r="D40" s="83" t="s">
        <v>308</v>
      </c>
      <c r="E40" s="82"/>
      <c r="F40" s="81"/>
      <c r="G40" s="80"/>
      <c r="H40" s="79"/>
    </row>
    <row r="41" spans="1:8" ht="38.25">
      <c r="A41" s="102">
        <v>25</v>
      </c>
      <c r="B41" s="100" t="s">
        <v>310</v>
      </c>
      <c r="C41" s="70" t="s">
        <v>28</v>
      </c>
      <c r="D41" s="71" t="s">
        <v>309</v>
      </c>
      <c r="E41" s="70" t="s">
        <v>68</v>
      </c>
      <c r="F41" s="69">
        <v>4.29</v>
      </c>
      <c r="G41" s="68"/>
      <c r="H41" s="67">
        <f>ROUND((F41*G41),2)</f>
        <v>0</v>
      </c>
    </row>
    <row r="42" spans="1:8" ht="12.75">
      <c r="A42" s="78"/>
      <c r="B42" s="76" t="s">
        <v>20</v>
      </c>
      <c r="C42" s="76"/>
      <c r="D42" s="77" t="s">
        <v>308</v>
      </c>
      <c r="E42" s="76"/>
      <c r="F42" s="75"/>
      <c r="G42" s="74"/>
      <c r="H42" s="73">
        <f>SUM(H41:H41)</f>
        <v>0</v>
      </c>
    </row>
    <row r="43" spans="1:8" ht="12.75">
      <c r="A43" s="72"/>
      <c r="B43" s="70"/>
      <c r="C43" s="70"/>
      <c r="D43" s="71"/>
      <c r="E43" s="70"/>
      <c r="F43" s="69"/>
      <c r="G43" s="68"/>
      <c r="H43" s="67"/>
    </row>
    <row r="44" spans="1:8" ht="12.75">
      <c r="A44" s="84"/>
      <c r="B44" s="82" t="s">
        <v>24</v>
      </c>
      <c r="C44" s="82"/>
      <c r="D44" s="83" t="s">
        <v>209</v>
      </c>
      <c r="E44" s="82"/>
      <c r="F44" s="81"/>
      <c r="G44" s="80"/>
      <c r="H44" s="79"/>
    </row>
    <row r="45" spans="1:8" ht="25.5">
      <c r="A45" s="102">
        <v>29</v>
      </c>
      <c r="B45" s="100" t="s">
        <v>494</v>
      </c>
      <c r="C45" s="70" t="s">
        <v>28</v>
      </c>
      <c r="D45" s="71" t="s">
        <v>493</v>
      </c>
      <c r="E45" s="70" t="s">
        <v>43</v>
      </c>
      <c r="F45" s="69">
        <v>16</v>
      </c>
      <c r="G45" s="68"/>
      <c r="H45" s="67">
        <f aca="true" t="shared" si="1" ref="H45:H63">ROUND((F45*G45),2)</f>
        <v>0</v>
      </c>
    </row>
    <row r="46" spans="1:8" ht="25.5">
      <c r="A46" s="102">
        <v>30</v>
      </c>
      <c r="B46" s="100" t="s">
        <v>492</v>
      </c>
      <c r="C46" s="70" t="s">
        <v>28</v>
      </c>
      <c r="D46" s="71" t="s">
        <v>491</v>
      </c>
      <c r="E46" s="70" t="s">
        <v>43</v>
      </c>
      <c r="F46" s="69">
        <v>16</v>
      </c>
      <c r="G46" s="68"/>
      <c r="H46" s="67">
        <f t="shared" si="1"/>
        <v>0</v>
      </c>
    </row>
    <row r="47" spans="1:8" ht="25.5">
      <c r="A47" s="102">
        <v>31</v>
      </c>
      <c r="B47" s="100" t="s">
        <v>490</v>
      </c>
      <c r="C47" s="70" t="s">
        <v>28</v>
      </c>
      <c r="D47" s="71" t="s">
        <v>298</v>
      </c>
      <c r="E47" s="70" t="s">
        <v>43</v>
      </c>
      <c r="F47" s="69">
        <v>16</v>
      </c>
      <c r="G47" s="68"/>
      <c r="H47" s="67">
        <f t="shared" si="1"/>
        <v>0</v>
      </c>
    </row>
    <row r="48" spans="1:8" ht="51">
      <c r="A48" s="102">
        <v>27</v>
      </c>
      <c r="B48" s="100" t="s">
        <v>489</v>
      </c>
      <c r="C48" s="70" t="s">
        <v>28</v>
      </c>
      <c r="D48" s="71" t="s">
        <v>488</v>
      </c>
      <c r="E48" s="70" t="s">
        <v>37</v>
      </c>
      <c r="F48" s="69">
        <v>26</v>
      </c>
      <c r="G48" s="68"/>
      <c r="H48" s="67">
        <f t="shared" si="1"/>
        <v>0</v>
      </c>
    </row>
    <row r="49" spans="1:8" ht="25.5">
      <c r="A49" s="102">
        <v>33</v>
      </c>
      <c r="B49" s="100" t="s">
        <v>487</v>
      </c>
      <c r="C49" s="70" t="s">
        <v>28</v>
      </c>
      <c r="D49" s="71" t="s">
        <v>486</v>
      </c>
      <c r="E49" s="70" t="s">
        <v>43</v>
      </c>
      <c r="F49" s="69">
        <v>16</v>
      </c>
      <c r="G49" s="68"/>
      <c r="H49" s="67">
        <f t="shared" si="1"/>
        <v>0</v>
      </c>
    </row>
    <row r="50" spans="1:8" ht="25.5">
      <c r="A50" s="102">
        <v>35</v>
      </c>
      <c r="B50" s="100" t="s">
        <v>485</v>
      </c>
      <c r="C50" s="70" t="s">
        <v>28</v>
      </c>
      <c r="D50" s="71" t="s">
        <v>484</v>
      </c>
      <c r="E50" s="70" t="s">
        <v>43</v>
      </c>
      <c r="F50" s="69">
        <v>16</v>
      </c>
      <c r="G50" s="68"/>
      <c r="H50" s="67">
        <f t="shared" si="1"/>
        <v>0</v>
      </c>
    </row>
    <row r="51" spans="1:8" ht="38.25">
      <c r="A51" s="102">
        <v>38</v>
      </c>
      <c r="B51" s="100" t="s">
        <v>483</v>
      </c>
      <c r="C51" s="70" t="s">
        <v>28</v>
      </c>
      <c r="D51" s="71" t="s">
        <v>482</v>
      </c>
      <c r="E51" s="70" t="s">
        <v>43</v>
      </c>
      <c r="F51" s="69">
        <v>14</v>
      </c>
      <c r="G51" s="68"/>
      <c r="H51" s="67">
        <f t="shared" si="1"/>
        <v>0</v>
      </c>
    </row>
    <row r="52" spans="1:8" ht="25.5">
      <c r="A52" s="102">
        <v>37</v>
      </c>
      <c r="B52" s="100" t="s">
        <v>580</v>
      </c>
      <c r="C52" s="70" t="s">
        <v>28</v>
      </c>
      <c r="D52" s="71" t="s">
        <v>579</v>
      </c>
      <c r="E52" s="70" t="s">
        <v>43</v>
      </c>
      <c r="F52" s="69">
        <v>2</v>
      </c>
      <c r="G52" s="68"/>
      <c r="H52" s="67">
        <f t="shared" si="1"/>
        <v>0</v>
      </c>
    </row>
    <row r="53" spans="1:8" ht="38.25">
      <c r="A53" s="102">
        <v>42</v>
      </c>
      <c r="B53" s="100" t="s">
        <v>269</v>
      </c>
      <c r="C53" s="70" t="s">
        <v>28</v>
      </c>
      <c r="D53" s="71" t="s">
        <v>268</v>
      </c>
      <c r="E53" s="70" t="s">
        <v>43</v>
      </c>
      <c r="F53" s="69">
        <v>16</v>
      </c>
      <c r="G53" s="68"/>
      <c r="H53" s="67">
        <f t="shared" si="1"/>
        <v>0</v>
      </c>
    </row>
    <row r="54" spans="1:8" ht="38.25">
      <c r="A54" s="102">
        <v>26</v>
      </c>
      <c r="B54" s="100" t="s">
        <v>481</v>
      </c>
      <c r="C54" s="70" t="s">
        <v>28</v>
      </c>
      <c r="D54" s="71" t="s">
        <v>480</v>
      </c>
      <c r="E54" s="70" t="s">
        <v>37</v>
      </c>
      <c r="F54" s="69">
        <v>26</v>
      </c>
      <c r="G54" s="68"/>
      <c r="H54" s="67">
        <f t="shared" si="1"/>
        <v>0</v>
      </c>
    </row>
    <row r="55" spans="1:8" ht="25.5">
      <c r="A55" s="102">
        <v>28</v>
      </c>
      <c r="B55" s="100" t="s">
        <v>245</v>
      </c>
      <c r="C55" s="70" t="s">
        <v>28</v>
      </c>
      <c r="D55" s="71" t="s">
        <v>244</v>
      </c>
      <c r="E55" s="70" t="s">
        <v>43</v>
      </c>
      <c r="F55" s="69">
        <v>48</v>
      </c>
      <c r="G55" s="68"/>
      <c r="H55" s="67">
        <f t="shared" si="1"/>
        <v>0</v>
      </c>
    </row>
    <row r="56" spans="1:8" ht="51">
      <c r="A56" s="102">
        <v>32</v>
      </c>
      <c r="B56" s="100" t="s">
        <v>479</v>
      </c>
      <c r="C56" s="70" t="s">
        <v>28</v>
      </c>
      <c r="D56" s="71" t="s">
        <v>478</v>
      </c>
      <c r="E56" s="70" t="s">
        <v>43</v>
      </c>
      <c r="F56" s="69">
        <v>16</v>
      </c>
      <c r="G56" s="68"/>
      <c r="H56" s="67">
        <f t="shared" si="1"/>
        <v>0</v>
      </c>
    </row>
    <row r="57" spans="1:8" ht="38.25">
      <c r="A57" s="102">
        <v>34</v>
      </c>
      <c r="B57" s="100" t="s">
        <v>241</v>
      </c>
      <c r="C57" s="70" t="s">
        <v>28</v>
      </c>
      <c r="D57" s="71" t="s">
        <v>240</v>
      </c>
      <c r="E57" s="70" t="s">
        <v>43</v>
      </c>
      <c r="F57" s="69">
        <v>16</v>
      </c>
      <c r="G57" s="68"/>
      <c r="H57" s="67">
        <f t="shared" si="1"/>
        <v>0</v>
      </c>
    </row>
    <row r="58" spans="1:8" ht="25.5">
      <c r="A58" s="102">
        <v>36</v>
      </c>
      <c r="B58" s="100" t="s">
        <v>477</v>
      </c>
      <c r="C58" s="70" t="s">
        <v>28</v>
      </c>
      <c r="D58" s="71" t="s">
        <v>476</v>
      </c>
      <c r="E58" s="70" t="s">
        <v>43</v>
      </c>
      <c r="F58" s="69">
        <v>16</v>
      </c>
      <c r="G58" s="68"/>
      <c r="H58" s="67">
        <f t="shared" si="1"/>
        <v>0</v>
      </c>
    </row>
    <row r="59" spans="1:8" ht="25.5">
      <c r="A59" s="102">
        <v>39</v>
      </c>
      <c r="B59" s="100" t="s">
        <v>235</v>
      </c>
      <c r="C59" s="70" t="s">
        <v>28</v>
      </c>
      <c r="D59" s="71" t="s">
        <v>234</v>
      </c>
      <c r="E59" s="70" t="s">
        <v>37</v>
      </c>
      <c r="F59" s="69">
        <v>26</v>
      </c>
      <c r="G59" s="68"/>
      <c r="H59" s="67">
        <f t="shared" si="1"/>
        <v>0</v>
      </c>
    </row>
    <row r="60" spans="1:8" ht="25.5">
      <c r="A60" s="102">
        <v>40</v>
      </c>
      <c r="B60" s="100" t="s">
        <v>231</v>
      </c>
      <c r="C60" s="70" t="s">
        <v>28</v>
      </c>
      <c r="D60" s="71" t="s">
        <v>230</v>
      </c>
      <c r="E60" s="70" t="s">
        <v>37</v>
      </c>
      <c r="F60" s="69">
        <v>26</v>
      </c>
      <c r="G60" s="68"/>
      <c r="H60" s="67">
        <f t="shared" si="1"/>
        <v>0</v>
      </c>
    </row>
    <row r="61" spans="1:8" ht="25.5">
      <c r="A61" s="102">
        <v>41</v>
      </c>
      <c r="B61" s="100" t="s">
        <v>227</v>
      </c>
      <c r="C61" s="70" t="s">
        <v>28</v>
      </c>
      <c r="D61" s="71" t="s">
        <v>226</v>
      </c>
      <c r="E61" s="70" t="s">
        <v>43</v>
      </c>
      <c r="F61" s="69">
        <v>16</v>
      </c>
      <c r="G61" s="68"/>
      <c r="H61" s="67">
        <f t="shared" si="1"/>
        <v>0</v>
      </c>
    </row>
    <row r="62" spans="1:8" ht="25.5">
      <c r="A62" s="102">
        <v>43</v>
      </c>
      <c r="B62" s="100" t="s">
        <v>221</v>
      </c>
      <c r="C62" s="70" t="s">
        <v>28</v>
      </c>
      <c r="D62" s="71" t="s">
        <v>220</v>
      </c>
      <c r="E62" s="70" t="s">
        <v>37</v>
      </c>
      <c r="F62" s="69">
        <v>30</v>
      </c>
      <c r="G62" s="68"/>
      <c r="H62" s="67">
        <f t="shared" si="1"/>
        <v>0</v>
      </c>
    </row>
    <row r="63" spans="1:8" ht="25.5">
      <c r="A63" s="102">
        <v>44</v>
      </c>
      <c r="B63" s="100" t="s">
        <v>219</v>
      </c>
      <c r="C63" s="70" t="s">
        <v>28</v>
      </c>
      <c r="D63" s="71" t="s">
        <v>218</v>
      </c>
      <c r="E63" s="70" t="s">
        <v>37</v>
      </c>
      <c r="F63" s="69">
        <v>30</v>
      </c>
      <c r="G63" s="68"/>
      <c r="H63" s="67">
        <f t="shared" si="1"/>
        <v>0</v>
      </c>
    </row>
    <row r="64" spans="1:8" ht="12.75">
      <c r="A64" s="78"/>
      <c r="B64" s="76" t="s">
        <v>24</v>
      </c>
      <c r="C64" s="76"/>
      <c r="D64" s="77" t="s">
        <v>209</v>
      </c>
      <c r="E64" s="76"/>
      <c r="F64" s="75"/>
      <c r="G64" s="74"/>
      <c r="H64" s="73">
        <f>SUM(H45:H63)</f>
        <v>0</v>
      </c>
    </row>
    <row r="65" spans="1:8" ht="12.75">
      <c r="A65" s="72"/>
      <c r="B65" s="70"/>
      <c r="C65" s="70"/>
      <c r="D65" s="71"/>
      <c r="E65" s="70"/>
      <c r="F65" s="69"/>
      <c r="G65" s="68"/>
      <c r="H65" s="67"/>
    </row>
    <row r="66" spans="1:8" ht="12.75">
      <c r="A66" s="84"/>
      <c r="B66" s="82" t="s">
        <v>206</v>
      </c>
      <c r="C66" s="82"/>
      <c r="D66" s="83" t="s">
        <v>205</v>
      </c>
      <c r="E66" s="82"/>
      <c r="F66" s="81"/>
      <c r="G66" s="80"/>
      <c r="H66" s="79"/>
    </row>
    <row r="67" spans="1:8" ht="51">
      <c r="A67" s="102">
        <v>45</v>
      </c>
      <c r="B67" s="100" t="s">
        <v>208</v>
      </c>
      <c r="C67" s="70" t="s">
        <v>28</v>
      </c>
      <c r="D67" s="71" t="s">
        <v>207</v>
      </c>
      <c r="E67" s="70" t="s">
        <v>30</v>
      </c>
      <c r="F67" s="69">
        <v>35.895</v>
      </c>
      <c r="G67" s="68"/>
      <c r="H67" s="67">
        <f>ROUND((F67*G67),2)</f>
        <v>0</v>
      </c>
    </row>
    <row r="68" spans="1:8" ht="12.75">
      <c r="A68" s="78"/>
      <c r="B68" s="76" t="s">
        <v>206</v>
      </c>
      <c r="C68" s="76"/>
      <c r="D68" s="77" t="s">
        <v>205</v>
      </c>
      <c r="E68" s="76"/>
      <c r="F68" s="75"/>
      <c r="G68" s="74"/>
      <c r="H68" s="73">
        <f>SUM(H67:H67)</f>
        <v>0</v>
      </c>
    </row>
    <row r="69" spans="1:8" ht="12.75">
      <c r="A69" s="72"/>
      <c r="B69" s="70"/>
      <c r="C69" s="70"/>
      <c r="D69" s="71"/>
      <c r="E69" s="70"/>
      <c r="F69" s="69"/>
      <c r="G69" s="68"/>
      <c r="H69" s="67"/>
    </row>
    <row r="70" spans="1:8" ht="12.75">
      <c r="A70" s="78"/>
      <c r="B70" s="76"/>
      <c r="C70" s="76"/>
      <c r="D70" s="77" t="s">
        <v>160</v>
      </c>
      <c r="E70" s="76"/>
      <c r="F70" s="75"/>
      <c r="G70" s="74"/>
      <c r="H70" s="73">
        <f>+H34+H38+H42+H64+H68</f>
        <v>0</v>
      </c>
    </row>
    <row r="71" spans="1:8" ht="12.75">
      <c r="A71" s="72"/>
      <c r="B71" s="70"/>
      <c r="C71" s="70"/>
      <c r="D71" s="71"/>
      <c r="E71" s="70"/>
      <c r="F71" s="69"/>
      <c r="G71" s="68"/>
      <c r="H71" s="67"/>
    </row>
    <row r="72" spans="1:8" ht="13.5" thickBot="1">
      <c r="A72" s="66"/>
      <c r="B72" s="64"/>
      <c r="C72" s="64"/>
      <c r="D72" s="65"/>
      <c r="E72" s="64"/>
      <c r="F72" s="63"/>
      <c r="G72" s="62"/>
      <c r="H72" s="61"/>
    </row>
  </sheetData>
  <sheetProtection/>
  <mergeCells count="2">
    <mergeCell ref="G7:H7"/>
    <mergeCell ref="A2:H2"/>
  </mergeCells>
  <printOptions/>
  <pageMargins left="0.3937007874015748" right="0.3937007874015748" top="0.7874015748031497" bottom="0.7874015748031497" header="0" footer="0"/>
  <pageSetup fitToHeight="99" fitToWidth="1" horizontalDpi="600" verticalDpi="600" orientation="portrait" paperSize="9" scale="62" r:id="rId1"/>
  <headerFooter alignWithMargins="0">
    <oddFooter>&amp;R&amp;A / strana &amp;P / celkem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spans="1:8" ht="18">
      <c r="A2" s="264" t="s">
        <v>747</v>
      </c>
      <c r="B2" s="264"/>
      <c r="C2" s="264"/>
      <c r="D2" s="264"/>
      <c r="E2" s="264"/>
      <c r="F2" s="264"/>
      <c r="G2" s="264"/>
      <c r="H2" s="264"/>
    </row>
    <row r="4" spans="1:3" ht="15">
      <c r="A4" s="6" t="s">
        <v>0</v>
      </c>
      <c r="C4" s="7" t="s">
        <v>1</v>
      </c>
    </row>
    <row r="5" spans="1:3" ht="15">
      <c r="A5" s="6" t="s">
        <v>2</v>
      </c>
      <c r="C5" s="109" t="s">
        <v>444</v>
      </c>
    </row>
    <row r="6" spans="1:3" ht="15.75" thickBot="1">
      <c r="A6" s="6" t="s">
        <v>4</v>
      </c>
      <c r="C6" s="109" t="s">
        <v>443</v>
      </c>
    </row>
    <row r="7" spans="1:8" ht="12.75">
      <c r="A7" s="8" t="s">
        <v>5</v>
      </c>
      <c r="B7" s="9" t="s">
        <v>6</v>
      </c>
      <c r="C7" s="9" t="s">
        <v>7</v>
      </c>
      <c r="D7" s="10" t="s">
        <v>8</v>
      </c>
      <c r="E7" s="9" t="s">
        <v>9</v>
      </c>
      <c r="F7" s="11" t="s">
        <v>10</v>
      </c>
      <c r="G7" s="116" t="s">
        <v>11</v>
      </c>
      <c r="H7" s="117"/>
    </row>
    <row r="8" spans="1:8" ht="12.75">
      <c r="A8" s="12" t="s">
        <v>12</v>
      </c>
      <c r="B8" s="13" t="s">
        <v>13</v>
      </c>
      <c r="C8" s="13" t="s">
        <v>13</v>
      </c>
      <c r="D8" s="14"/>
      <c r="E8" s="13"/>
      <c r="F8" s="15" t="s">
        <v>14</v>
      </c>
      <c r="G8" s="16" t="s">
        <v>15</v>
      </c>
      <c r="H8" s="17" t="s">
        <v>16</v>
      </c>
    </row>
    <row r="9" spans="1:8" ht="13.5" thickBot="1">
      <c r="A9" s="18" t="s">
        <v>17</v>
      </c>
      <c r="B9" s="19" t="s">
        <v>18</v>
      </c>
      <c r="C9" s="19" t="s">
        <v>19</v>
      </c>
      <c r="D9" s="20" t="s">
        <v>20</v>
      </c>
      <c r="E9" s="19" t="s">
        <v>21</v>
      </c>
      <c r="F9" s="21" t="s">
        <v>22</v>
      </c>
      <c r="G9" s="22" t="s">
        <v>23</v>
      </c>
      <c r="H9" s="23" t="s">
        <v>24</v>
      </c>
    </row>
    <row r="10" spans="1:8" ht="12.75">
      <c r="A10" s="24"/>
      <c r="B10" s="25" t="s">
        <v>17</v>
      </c>
      <c r="C10" s="25"/>
      <c r="D10" s="26" t="s">
        <v>59</v>
      </c>
      <c r="E10" s="25"/>
      <c r="F10" s="27"/>
      <c r="G10" s="28"/>
      <c r="H10" s="29"/>
    </row>
    <row r="11" spans="1:8" ht="51">
      <c r="A11" s="12">
        <v>1</v>
      </c>
      <c r="B11" s="13" t="s">
        <v>442</v>
      </c>
      <c r="C11" s="31" t="s">
        <v>28</v>
      </c>
      <c r="D11" s="32" t="s">
        <v>441</v>
      </c>
      <c r="E11" s="31" t="s">
        <v>65</v>
      </c>
      <c r="F11" s="33">
        <v>50</v>
      </c>
      <c r="G11" s="34"/>
      <c r="H11" s="35">
        <f aca="true" t="shared" si="0" ref="H11:H36">ROUND((F11*G11),2)</f>
        <v>0</v>
      </c>
    </row>
    <row r="12" spans="1:8" ht="51">
      <c r="A12" s="12">
        <v>2</v>
      </c>
      <c r="B12" s="13" t="s">
        <v>440</v>
      </c>
      <c r="C12" s="31" t="s">
        <v>28</v>
      </c>
      <c r="D12" s="32" t="s">
        <v>439</v>
      </c>
      <c r="E12" s="31" t="s">
        <v>65</v>
      </c>
      <c r="F12" s="33">
        <v>50</v>
      </c>
      <c r="G12" s="34"/>
      <c r="H12" s="35">
        <f t="shared" si="0"/>
        <v>0</v>
      </c>
    </row>
    <row r="13" spans="1:8" ht="38.25">
      <c r="A13" s="12">
        <v>3</v>
      </c>
      <c r="B13" s="13" t="s">
        <v>360</v>
      </c>
      <c r="C13" s="31" t="s">
        <v>28</v>
      </c>
      <c r="D13" s="32" t="s">
        <v>359</v>
      </c>
      <c r="E13" s="31" t="s">
        <v>40</v>
      </c>
      <c r="F13" s="33">
        <v>240</v>
      </c>
      <c r="G13" s="34"/>
      <c r="H13" s="35">
        <f t="shared" si="0"/>
        <v>0</v>
      </c>
    </row>
    <row r="14" spans="1:8" ht="51">
      <c r="A14" s="12">
        <v>4</v>
      </c>
      <c r="B14" s="13" t="s">
        <v>438</v>
      </c>
      <c r="C14" s="31" t="s">
        <v>28</v>
      </c>
      <c r="D14" s="32" t="s">
        <v>437</v>
      </c>
      <c r="E14" s="31" t="s">
        <v>40</v>
      </c>
      <c r="F14" s="33">
        <v>1200</v>
      </c>
      <c r="G14" s="34"/>
      <c r="H14" s="35">
        <f t="shared" si="0"/>
        <v>0</v>
      </c>
    </row>
    <row r="15" spans="1:8" ht="38.25">
      <c r="A15" s="12">
        <v>5</v>
      </c>
      <c r="B15" s="13" t="s">
        <v>358</v>
      </c>
      <c r="C15" s="31" t="s">
        <v>28</v>
      </c>
      <c r="D15" s="32" t="s">
        <v>357</v>
      </c>
      <c r="E15" s="31" t="s">
        <v>356</v>
      </c>
      <c r="F15" s="33">
        <v>30</v>
      </c>
      <c r="G15" s="34"/>
      <c r="H15" s="35">
        <f t="shared" si="0"/>
        <v>0</v>
      </c>
    </row>
    <row r="16" spans="1:8" ht="63.75">
      <c r="A16" s="12">
        <v>6</v>
      </c>
      <c r="B16" s="13" t="s">
        <v>355</v>
      </c>
      <c r="C16" s="31" t="s">
        <v>28</v>
      </c>
      <c r="D16" s="32" t="s">
        <v>354</v>
      </c>
      <c r="E16" s="31" t="s">
        <v>37</v>
      </c>
      <c r="F16" s="33">
        <v>75</v>
      </c>
      <c r="G16" s="34"/>
      <c r="H16" s="35">
        <f t="shared" si="0"/>
        <v>0</v>
      </c>
    </row>
    <row r="17" spans="1:8" ht="38.25">
      <c r="A17" s="12">
        <v>7</v>
      </c>
      <c r="B17" s="13" t="s">
        <v>353</v>
      </c>
      <c r="C17" s="31" t="s">
        <v>28</v>
      </c>
      <c r="D17" s="32" t="s">
        <v>352</v>
      </c>
      <c r="E17" s="31" t="s">
        <v>68</v>
      </c>
      <c r="F17" s="33">
        <v>125</v>
      </c>
      <c r="G17" s="34"/>
      <c r="H17" s="35">
        <f t="shared" si="0"/>
        <v>0</v>
      </c>
    </row>
    <row r="18" spans="1:8" ht="38.25">
      <c r="A18" s="12">
        <v>8</v>
      </c>
      <c r="B18" s="13" t="s">
        <v>351</v>
      </c>
      <c r="C18" s="31" t="s">
        <v>28</v>
      </c>
      <c r="D18" s="32" t="s">
        <v>350</v>
      </c>
      <c r="E18" s="31" t="s">
        <v>68</v>
      </c>
      <c r="F18" s="33">
        <v>161.928</v>
      </c>
      <c r="G18" s="34"/>
      <c r="H18" s="35">
        <f t="shared" si="0"/>
        <v>0</v>
      </c>
    </row>
    <row r="19" spans="1:8" ht="51">
      <c r="A19" s="12">
        <v>9</v>
      </c>
      <c r="B19" s="13" t="s">
        <v>349</v>
      </c>
      <c r="C19" s="31" t="s">
        <v>28</v>
      </c>
      <c r="D19" s="32" t="s">
        <v>348</v>
      </c>
      <c r="E19" s="31" t="s">
        <v>68</v>
      </c>
      <c r="F19" s="33">
        <v>48.578</v>
      </c>
      <c r="G19" s="34"/>
      <c r="H19" s="35">
        <f t="shared" si="0"/>
        <v>0</v>
      </c>
    </row>
    <row r="20" spans="1:8" ht="38.25">
      <c r="A20" s="12">
        <v>10</v>
      </c>
      <c r="B20" s="13" t="s">
        <v>347</v>
      </c>
      <c r="C20" s="31" t="s">
        <v>28</v>
      </c>
      <c r="D20" s="32" t="s">
        <v>346</v>
      </c>
      <c r="E20" s="31" t="s">
        <v>68</v>
      </c>
      <c r="F20" s="33">
        <v>161.928</v>
      </c>
      <c r="G20" s="34"/>
      <c r="H20" s="35">
        <f t="shared" si="0"/>
        <v>0</v>
      </c>
    </row>
    <row r="21" spans="1:8" ht="51">
      <c r="A21" s="12">
        <v>11</v>
      </c>
      <c r="B21" s="13" t="s">
        <v>345</v>
      </c>
      <c r="C21" s="31" t="s">
        <v>28</v>
      </c>
      <c r="D21" s="32" t="s">
        <v>344</v>
      </c>
      <c r="E21" s="31" t="s">
        <v>68</v>
      </c>
      <c r="F21" s="33">
        <v>48.578</v>
      </c>
      <c r="G21" s="34"/>
      <c r="H21" s="35">
        <f t="shared" si="0"/>
        <v>0</v>
      </c>
    </row>
    <row r="22" spans="1:8" ht="51">
      <c r="A22" s="12">
        <v>12</v>
      </c>
      <c r="B22" s="13" t="s">
        <v>343</v>
      </c>
      <c r="C22" s="31" t="s">
        <v>28</v>
      </c>
      <c r="D22" s="32" t="s">
        <v>342</v>
      </c>
      <c r="E22" s="31" t="s">
        <v>68</v>
      </c>
      <c r="F22" s="33">
        <v>80.964</v>
      </c>
      <c r="G22" s="34"/>
      <c r="H22" s="35">
        <f t="shared" si="0"/>
        <v>0</v>
      </c>
    </row>
    <row r="23" spans="1:8" ht="38.25">
      <c r="A23" s="12">
        <v>13</v>
      </c>
      <c r="B23" s="13" t="s">
        <v>341</v>
      </c>
      <c r="C23" s="31" t="s">
        <v>28</v>
      </c>
      <c r="D23" s="32" t="s">
        <v>340</v>
      </c>
      <c r="E23" s="31" t="s">
        <v>65</v>
      </c>
      <c r="F23" s="33">
        <v>809.64</v>
      </c>
      <c r="G23" s="34"/>
      <c r="H23" s="35">
        <f t="shared" si="0"/>
        <v>0</v>
      </c>
    </row>
    <row r="24" spans="1:8" ht="38.25">
      <c r="A24" s="12">
        <v>14</v>
      </c>
      <c r="B24" s="13" t="s">
        <v>339</v>
      </c>
      <c r="C24" s="31" t="s">
        <v>28</v>
      </c>
      <c r="D24" s="32" t="s">
        <v>338</v>
      </c>
      <c r="E24" s="31" t="s">
        <v>65</v>
      </c>
      <c r="F24" s="33">
        <v>809.64</v>
      </c>
      <c r="G24" s="34"/>
      <c r="H24" s="35">
        <f t="shared" si="0"/>
        <v>0</v>
      </c>
    </row>
    <row r="25" spans="1:8" ht="51">
      <c r="A25" s="12">
        <v>15</v>
      </c>
      <c r="B25" s="13" t="s">
        <v>337</v>
      </c>
      <c r="C25" s="31" t="s">
        <v>28</v>
      </c>
      <c r="D25" s="32" t="s">
        <v>336</v>
      </c>
      <c r="E25" s="31" t="s">
        <v>68</v>
      </c>
      <c r="F25" s="33">
        <v>404.82</v>
      </c>
      <c r="G25" s="34"/>
      <c r="H25" s="35">
        <f t="shared" si="0"/>
        <v>0</v>
      </c>
    </row>
    <row r="26" spans="1:8" ht="51">
      <c r="A26" s="12">
        <v>16</v>
      </c>
      <c r="B26" s="13" t="s">
        <v>335</v>
      </c>
      <c r="C26" s="31" t="s">
        <v>28</v>
      </c>
      <c r="D26" s="32" t="s">
        <v>334</v>
      </c>
      <c r="E26" s="31" t="s">
        <v>68</v>
      </c>
      <c r="F26" s="33">
        <v>498.24</v>
      </c>
      <c r="G26" s="34"/>
      <c r="H26" s="35">
        <f t="shared" si="0"/>
        <v>0</v>
      </c>
    </row>
    <row r="27" spans="1:8" ht="51">
      <c r="A27" s="12">
        <v>17</v>
      </c>
      <c r="B27" s="13" t="s">
        <v>333</v>
      </c>
      <c r="C27" s="31" t="s">
        <v>28</v>
      </c>
      <c r="D27" s="32" t="s">
        <v>332</v>
      </c>
      <c r="E27" s="31" t="s">
        <v>68</v>
      </c>
      <c r="F27" s="33">
        <v>155.7</v>
      </c>
      <c r="G27" s="34"/>
      <c r="H27" s="35">
        <f t="shared" si="0"/>
        <v>0</v>
      </c>
    </row>
    <row r="28" spans="1:8" ht="63.75">
      <c r="A28" s="12">
        <v>18</v>
      </c>
      <c r="B28" s="13" t="s">
        <v>331</v>
      </c>
      <c r="C28" s="31" t="s">
        <v>28</v>
      </c>
      <c r="D28" s="32" t="s">
        <v>330</v>
      </c>
      <c r="E28" s="31" t="s">
        <v>68</v>
      </c>
      <c r="F28" s="33">
        <v>778.5</v>
      </c>
      <c r="G28" s="34"/>
      <c r="H28" s="35">
        <f t="shared" si="0"/>
        <v>0</v>
      </c>
    </row>
    <row r="29" spans="1:8" ht="38.25">
      <c r="A29" s="12">
        <v>19</v>
      </c>
      <c r="B29" s="13" t="s">
        <v>329</v>
      </c>
      <c r="C29" s="31" t="s">
        <v>28</v>
      </c>
      <c r="D29" s="32" t="s">
        <v>328</v>
      </c>
      <c r="E29" s="31" t="s">
        <v>68</v>
      </c>
      <c r="F29" s="33">
        <v>249.12</v>
      </c>
      <c r="G29" s="34"/>
      <c r="H29" s="35">
        <f t="shared" si="0"/>
        <v>0</v>
      </c>
    </row>
    <row r="30" spans="1:8" ht="25.5">
      <c r="A30" s="12">
        <v>20</v>
      </c>
      <c r="B30" s="13" t="s">
        <v>327</v>
      </c>
      <c r="C30" s="31" t="s">
        <v>28</v>
      </c>
      <c r="D30" s="32" t="s">
        <v>326</v>
      </c>
      <c r="E30" s="31" t="s">
        <v>68</v>
      </c>
      <c r="F30" s="33">
        <v>155.7</v>
      </c>
      <c r="G30" s="34"/>
      <c r="H30" s="35">
        <f t="shared" si="0"/>
        <v>0</v>
      </c>
    </row>
    <row r="31" spans="1:8" ht="25.5">
      <c r="A31" s="12">
        <v>21</v>
      </c>
      <c r="B31" s="13" t="s">
        <v>325</v>
      </c>
      <c r="C31" s="31" t="s">
        <v>28</v>
      </c>
      <c r="D31" s="32" t="s">
        <v>324</v>
      </c>
      <c r="E31" s="31" t="s">
        <v>30</v>
      </c>
      <c r="F31" s="33">
        <v>280.26</v>
      </c>
      <c r="G31" s="34"/>
      <c r="H31" s="35">
        <f t="shared" si="0"/>
        <v>0</v>
      </c>
    </row>
    <row r="32" spans="1:8" ht="38.25">
      <c r="A32" s="12">
        <v>22</v>
      </c>
      <c r="B32" s="13" t="s">
        <v>323</v>
      </c>
      <c r="C32" s="31" t="s">
        <v>28</v>
      </c>
      <c r="D32" s="32" t="s">
        <v>322</v>
      </c>
      <c r="E32" s="31" t="s">
        <v>68</v>
      </c>
      <c r="F32" s="33">
        <v>249.12</v>
      </c>
      <c r="G32" s="34"/>
      <c r="H32" s="35">
        <f t="shared" si="0"/>
        <v>0</v>
      </c>
    </row>
    <row r="33" spans="1:8" ht="51">
      <c r="A33" s="12">
        <v>23</v>
      </c>
      <c r="B33" s="13" t="s">
        <v>321</v>
      </c>
      <c r="C33" s="31" t="s">
        <v>28</v>
      </c>
      <c r="D33" s="32" t="s">
        <v>320</v>
      </c>
      <c r="E33" s="31" t="s">
        <v>68</v>
      </c>
      <c r="F33" s="33">
        <v>124.56</v>
      </c>
      <c r="G33" s="34"/>
      <c r="H33" s="35">
        <f t="shared" si="0"/>
        <v>0</v>
      </c>
    </row>
    <row r="34" spans="1:8" ht="51">
      <c r="A34" s="12">
        <v>25</v>
      </c>
      <c r="B34" s="13" t="s">
        <v>319</v>
      </c>
      <c r="C34" s="31" t="s">
        <v>28</v>
      </c>
      <c r="D34" s="32" t="s">
        <v>318</v>
      </c>
      <c r="E34" s="31" t="s">
        <v>68</v>
      </c>
      <c r="F34" s="33">
        <v>124.56</v>
      </c>
      <c r="G34" s="34"/>
      <c r="H34" s="35">
        <f t="shared" si="0"/>
        <v>0</v>
      </c>
    </row>
    <row r="35" spans="1:8" ht="25.5">
      <c r="A35" s="12">
        <v>26</v>
      </c>
      <c r="B35" s="13" t="s">
        <v>317</v>
      </c>
      <c r="C35" s="31" t="s">
        <v>28</v>
      </c>
      <c r="D35" s="32" t="s">
        <v>316</v>
      </c>
      <c r="E35" s="31" t="s">
        <v>65</v>
      </c>
      <c r="F35" s="33">
        <v>439.25</v>
      </c>
      <c r="G35" s="34"/>
      <c r="H35" s="35">
        <f t="shared" si="0"/>
        <v>0</v>
      </c>
    </row>
    <row r="36" spans="1:8" ht="38.25">
      <c r="A36" s="12">
        <v>24</v>
      </c>
      <c r="B36" s="13" t="s">
        <v>315</v>
      </c>
      <c r="C36" s="31" t="s">
        <v>28</v>
      </c>
      <c r="D36" s="32" t="s">
        <v>314</v>
      </c>
      <c r="E36" s="31" t="s">
        <v>30</v>
      </c>
      <c r="F36" s="33">
        <v>249.12</v>
      </c>
      <c r="G36" s="34"/>
      <c r="H36" s="35">
        <f t="shared" si="0"/>
        <v>0</v>
      </c>
    </row>
    <row r="37" spans="1:8" ht="12.75">
      <c r="A37" s="308"/>
      <c r="B37" s="309" t="s">
        <v>17</v>
      </c>
      <c r="C37" s="37"/>
      <c r="D37" s="38" t="s">
        <v>59</v>
      </c>
      <c r="E37" s="37"/>
      <c r="F37" s="39"/>
      <c r="G37" s="40"/>
      <c r="H37" s="41">
        <f>SUM(H11:H36)</f>
        <v>0</v>
      </c>
    </row>
    <row r="38" spans="1:8" ht="12.75">
      <c r="A38" s="12"/>
      <c r="B38" s="13"/>
      <c r="C38" s="31"/>
      <c r="D38" s="32"/>
      <c r="E38" s="31"/>
      <c r="F38" s="33"/>
      <c r="G38" s="34"/>
      <c r="H38" s="35"/>
    </row>
    <row r="39" spans="1:8" ht="12.75">
      <c r="A39" s="310"/>
      <c r="B39" s="311" t="s">
        <v>18</v>
      </c>
      <c r="C39" s="43"/>
      <c r="D39" s="44" t="s">
        <v>311</v>
      </c>
      <c r="E39" s="43"/>
      <c r="F39" s="45"/>
      <c r="G39" s="46"/>
      <c r="H39" s="47"/>
    </row>
    <row r="40" spans="1:8" ht="63.75">
      <c r="A40" s="12">
        <v>27</v>
      </c>
      <c r="B40" s="13" t="s">
        <v>313</v>
      </c>
      <c r="C40" s="31" t="s">
        <v>28</v>
      </c>
      <c r="D40" s="32" t="s">
        <v>312</v>
      </c>
      <c r="E40" s="31" t="s">
        <v>37</v>
      </c>
      <c r="F40" s="33">
        <v>259.5</v>
      </c>
      <c r="G40" s="34"/>
      <c r="H40" s="35">
        <f>ROUND((F40*G40),2)</f>
        <v>0</v>
      </c>
    </row>
    <row r="41" spans="1:8" ht="12.75">
      <c r="A41" s="36"/>
      <c r="B41" s="37" t="s">
        <v>18</v>
      </c>
      <c r="C41" s="37"/>
      <c r="D41" s="38" t="s">
        <v>311</v>
      </c>
      <c r="E41" s="37"/>
      <c r="F41" s="39"/>
      <c r="G41" s="40"/>
      <c r="H41" s="41">
        <f>SUM(H40:H40)</f>
        <v>0</v>
      </c>
    </row>
    <row r="42" spans="1:8" ht="12.75">
      <c r="A42" s="30"/>
      <c r="B42" s="31"/>
      <c r="C42" s="31"/>
      <c r="D42" s="32"/>
      <c r="E42" s="31"/>
      <c r="F42" s="33"/>
      <c r="G42" s="34"/>
      <c r="H42" s="35"/>
    </row>
    <row r="43" spans="1:8" ht="12.75">
      <c r="A43" s="42"/>
      <c r="B43" s="43" t="s">
        <v>20</v>
      </c>
      <c r="C43" s="43"/>
      <c r="D43" s="44" t="s">
        <v>308</v>
      </c>
      <c r="E43" s="43"/>
      <c r="F43" s="45"/>
      <c r="G43" s="46"/>
      <c r="H43" s="47"/>
    </row>
    <row r="44" spans="1:8" ht="38.25">
      <c r="A44" s="12">
        <v>28</v>
      </c>
      <c r="B44" s="13" t="s">
        <v>310</v>
      </c>
      <c r="C44" s="31" t="s">
        <v>28</v>
      </c>
      <c r="D44" s="32" t="s">
        <v>309</v>
      </c>
      <c r="E44" s="31" t="s">
        <v>68</v>
      </c>
      <c r="F44" s="33">
        <v>31.14</v>
      </c>
      <c r="G44" s="34"/>
      <c r="H44" s="35">
        <f>ROUND((F44*G44),2)</f>
        <v>0</v>
      </c>
    </row>
    <row r="45" spans="1:8" ht="12.75">
      <c r="A45" s="36"/>
      <c r="B45" s="37" t="s">
        <v>20</v>
      </c>
      <c r="C45" s="37"/>
      <c r="D45" s="38" t="s">
        <v>308</v>
      </c>
      <c r="E45" s="37"/>
      <c r="F45" s="39"/>
      <c r="G45" s="40"/>
      <c r="H45" s="41">
        <f>SUM(H44:H44)</f>
        <v>0</v>
      </c>
    </row>
    <row r="46" spans="1:8" ht="12.75">
      <c r="A46" s="30"/>
      <c r="B46" s="31"/>
      <c r="C46" s="31"/>
      <c r="D46" s="32"/>
      <c r="E46" s="31"/>
      <c r="F46" s="33"/>
      <c r="G46" s="34"/>
      <c r="H46" s="35"/>
    </row>
    <row r="47" spans="1:8" ht="12.75">
      <c r="A47" s="42"/>
      <c r="B47" s="43" t="s">
        <v>21</v>
      </c>
      <c r="C47" s="43"/>
      <c r="D47" s="44" t="s">
        <v>424</v>
      </c>
      <c r="E47" s="43"/>
      <c r="F47" s="45"/>
      <c r="G47" s="46"/>
      <c r="H47" s="47"/>
    </row>
    <row r="48" spans="1:8" ht="25.5">
      <c r="A48" s="12">
        <v>29</v>
      </c>
      <c r="B48" s="13" t="s">
        <v>436</v>
      </c>
      <c r="C48" s="31" t="s">
        <v>28</v>
      </c>
      <c r="D48" s="32" t="s">
        <v>435</v>
      </c>
      <c r="E48" s="31" t="s">
        <v>65</v>
      </c>
      <c r="F48" s="33">
        <v>50</v>
      </c>
      <c r="G48" s="34"/>
      <c r="H48" s="35">
        <f aca="true" t="shared" si="1" ref="H48:H53">ROUND((F48*G48),2)</f>
        <v>0</v>
      </c>
    </row>
    <row r="49" spans="1:8" ht="25.5">
      <c r="A49" s="12">
        <v>30</v>
      </c>
      <c r="B49" s="13" t="s">
        <v>434</v>
      </c>
      <c r="C49" s="31" t="s">
        <v>28</v>
      </c>
      <c r="D49" s="32" t="s">
        <v>433</v>
      </c>
      <c r="E49" s="31" t="s">
        <v>65</v>
      </c>
      <c r="F49" s="33">
        <v>50</v>
      </c>
      <c r="G49" s="34"/>
      <c r="H49" s="35">
        <f t="shared" si="1"/>
        <v>0</v>
      </c>
    </row>
    <row r="50" spans="1:8" ht="38.25">
      <c r="A50" s="12">
        <v>31</v>
      </c>
      <c r="B50" s="13" t="s">
        <v>432</v>
      </c>
      <c r="C50" s="31" t="s">
        <v>28</v>
      </c>
      <c r="D50" s="32" t="s">
        <v>431</v>
      </c>
      <c r="E50" s="31" t="s">
        <v>65</v>
      </c>
      <c r="F50" s="33">
        <v>50</v>
      </c>
      <c r="G50" s="34"/>
      <c r="H50" s="35">
        <f t="shared" si="1"/>
        <v>0</v>
      </c>
    </row>
    <row r="51" spans="1:8" ht="38.25">
      <c r="A51" s="12">
        <v>32</v>
      </c>
      <c r="B51" s="13" t="s">
        <v>430</v>
      </c>
      <c r="C51" s="31" t="s">
        <v>28</v>
      </c>
      <c r="D51" s="32" t="s">
        <v>429</v>
      </c>
      <c r="E51" s="31" t="s">
        <v>65</v>
      </c>
      <c r="F51" s="33">
        <v>50</v>
      </c>
      <c r="G51" s="34"/>
      <c r="H51" s="35">
        <f t="shared" si="1"/>
        <v>0</v>
      </c>
    </row>
    <row r="52" spans="1:8" ht="38.25">
      <c r="A52" s="12">
        <v>33</v>
      </c>
      <c r="B52" s="13" t="s">
        <v>428</v>
      </c>
      <c r="C52" s="31" t="s">
        <v>28</v>
      </c>
      <c r="D52" s="32" t="s">
        <v>427</v>
      </c>
      <c r="E52" s="31" t="s">
        <v>65</v>
      </c>
      <c r="F52" s="33">
        <v>50</v>
      </c>
      <c r="G52" s="34"/>
      <c r="H52" s="35">
        <f t="shared" si="1"/>
        <v>0</v>
      </c>
    </row>
    <row r="53" spans="1:8" ht="51">
      <c r="A53" s="12">
        <v>34</v>
      </c>
      <c r="B53" s="13" t="s">
        <v>426</v>
      </c>
      <c r="C53" s="31" t="s">
        <v>28</v>
      </c>
      <c r="D53" s="32" t="s">
        <v>425</v>
      </c>
      <c r="E53" s="31" t="s">
        <v>65</v>
      </c>
      <c r="F53" s="33">
        <v>50</v>
      </c>
      <c r="G53" s="34"/>
      <c r="H53" s="35">
        <f t="shared" si="1"/>
        <v>0</v>
      </c>
    </row>
    <row r="54" spans="1:8" ht="12.75">
      <c r="A54" s="36"/>
      <c r="B54" s="37" t="s">
        <v>21</v>
      </c>
      <c r="C54" s="37"/>
      <c r="D54" s="38" t="s">
        <v>424</v>
      </c>
      <c r="E54" s="37"/>
      <c r="F54" s="39"/>
      <c r="G54" s="40"/>
      <c r="H54" s="41">
        <f>SUM(H48:H53)</f>
        <v>0</v>
      </c>
    </row>
    <row r="55" spans="1:8" ht="12.75">
      <c r="A55" s="30"/>
      <c r="B55" s="31"/>
      <c r="C55" s="31"/>
      <c r="D55" s="32"/>
      <c r="E55" s="31"/>
      <c r="F55" s="33"/>
      <c r="G55" s="34"/>
      <c r="H55" s="35"/>
    </row>
    <row r="56" spans="1:8" ht="12.75">
      <c r="A56" s="42"/>
      <c r="B56" s="43" t="s">
        <v>24</v>
      </c>
      <c r="C56" s="43"/>
      <c r="D56" s="44" t="s">
        <v>209</v>
      </c>
      <c r="E56" s="43"/>
      <c r="F56" s="45"/>
      <c r="G56" s="46"/>
      <c r="H56" s="47"/>
    </row>
    <row r="57" spans="1:8" ht="38.25">
      <c r="A57" s="12">
        <v>36</v>
      </c>
      <c r="B57" s="13" t="s">
        <v>423</v>
      </c>
      <c r="C57" s="31" t="s">
        <v>28</v>
      </c>
      <c r="D57" s="32" t="s">
        <v>422</v>
      </c>
      <c r="E57" s="31" t="s">
        <v>43</v>
      </c>
      <c r="F57" s="33">
        <v>50</v>
      </c>
      <c r="G57" s="34"/>
      <c r="H57" s="35">
        <f aca="true" t="shared" si="2" ref="H57:H80">ROUND((F57*G57),2)</f>
        <v>0</v>
      </c>
    </row>
    <row r="58" spans="1:8" ht="38.25">
      <c r="A58" s="12">
        <v>39</v>
      </c>
      <c r="B58" s="13" t="s">
        <v>421</v>
      </c>
      <c r="C58" s="31" t="s">
        <v>28</v>
      </c>
      <c r="D58" s="32" t="s">
        <v>420</v>
      </c>
      <c r="E58" s="31" t="s">
        <v>43</v>
      </c>
      <c r="F58" s="33">
        <v>16</v>
      </c>
      <c r="G58" s="34"/>
      <c r="H58" s="35">
        <f t="shared" si="2"/>
        <v>0</v>
      </c>
    </row>
    <row r="59" spans="1:8" ht="38.25">
      <c r="A59" s="12">
        <v>40</v>
      </c>
      <c r="B59" s="13" t="s">
        <v>419</v>
      </c>
      <c r="C59" s="31" t="s">
        <v>28</v>
      </c>
      <c r="D59" s="32" t="s">
        <v>418</v>
      </c>
      <c r="E59" s="31" t="s">
        <v>43</v>
      </c>
      <c r="F59" s="33">
        <v>18</v>
      </c>
      <c r="G59" s="34"/>
      <c r="H59" s="35">
        <f t="shared" si="2"/>
        <v>0</v>
      </c>
    </row>
    <row r="60" spans="1:8" ht="38.25">
      <c r="A60" s="12">
        <v>53</v>
      </c>
      <c r="B60" s="13" t="s">
        <v>417</v>
      </c>
      <c r="C60" s="31" t="s">
        <v>28</v>
      </c>
      <c r="D60" s="32" t="s">
        <v>416</v>
      </c>
      <c r="E60" s="31" t="s">
        <v>43</v>
      </c>
      <c r="F60" s="33">
        <v>14</v>
      </c>
      <c r="G60" s="34"/>
      <c r="H60" s="35">
        <f t="shared" si="2"/>
        <v>0</v>
      </c>
    </row>
    <row r="61" spans="1:8" ht="51">
      <c r="A61" s="12">
        <v>49</v>
      </c>
      <c r="B61" s="13" t="s">
        <v>415</v>
      </c>
      <c r="C61" s="31" t="s">
        <v>28</v>
      </c>
      <c r="D61" s="32" t="s">
        <v>414</v>
      </c>
      <c r="E61" s="31" t="s">
        <v>43</v>
      </c>
      <c r="F61" s="33">
        <v>5</v>
      </c>
      <c r="G61" s="34"/>
      <c r="H61" s="35">
        <f t="shared" si="2"/>
        <v>0</v>
      </c>
    </row>
    <row r="62" spans="1:8" ht="51">
      <c r="A62" s="12">
        <v>47</v>
      </c>
      <c r="B62" s="13" t="s">
        <v>413</v>
      </c>
      <c r="C62" s="31" t="s">
        <v>28</v>
      </c>
      <c r="D62" s="32" t="s">
        <v>412</v>
      </c>
      <c r="E62" s="31" t="s">
        <v>43</v>
      </c>
      <c r="F62" s="33">
        <v>10</v>
      </c>
      <c r="G62" s="34"/>
      <c r="H62" s="35">
        <f t="shared" si="2"/>
        <v>0</v>
      </c>
    </row>
    <row r="63" spans="1:8" ht="51">
      <c r="A63" s="12">
        <v>48</v>
      </c>
      <c r="B63" s="13" t="s">
        <v>411</v>
      </c>
      <c r="C63" s="31" t="s">
        <v>28</v>
      </c>
      <c r="D63" s="32" t="s">
        <v>410</v>
      </c>
      <c r="E63" s="31" t="s">
        <v>43</v>
      </c>
      <c r="F63" s="33">
        <v>4</v>
      </c>
      <c r="G63" s="34"/>
      <c r="H63" s="35">
        <f t="shared" si="2"/>
        <v>0</v>
      </c>
    </row>
    <row r="64" spans="1:8" ht="51">
      <c r="A64" s="12">
        <v>43</v>
      </c>
      <c r="B64" s="13" t="s">
        <v>409</v>
      </c>
      <c r="C64" s="31" t="s">
        <v>28</v>
      </c>
      <c r="D64" s="32" t="s">
        <v>408</v>
      </c>
      <c r="E64" s="31" t="s">
        <v>43</v>
      </c>
      <c r="F64" s="33">
        <v>1</v>
      </c>
      <c r="G64" s="34"/>
      <c r="H64" s="35">
        <f t="shared" si="2"/>
        <v>0</v>
      </c>
    </row>
    <row r="65" spans="1:8" ht="51">
      <c r="A65" s="12">
        <v>42</v>
      </c>
      <c r="B65" s="13" t="s">
        <v>407</v>
      </c>
      <c r="C65" s="31" t="s">
        <v>28</v>
      </c>
      <c r="D65" s="32" t="s">
        <v>406</v>
      </c>
      <c r="E65" s="31" t="s">
        <v>43</v>
      </c>
      <c r="F65" s="33">
        <v>1</v>
      </c>
      <c r="G65" s="34"/>
      <c r="H65" s="35">
        <f t="shared" si="2"/>
        <v>0</v>
      </c>
    </row>
    <row r="66" spans="1:8" ht="51">
      <c r="A66" s="12">
        <v>44</v>
      </c>
      <c r="B66" s="13" t="s">
        <v>405</v>
      </c>
      <c r="C66" s="31" t="s">
        <v>28</v>
      </c>
      <c r="D66" s="32" t="s">
        <v>404</v>
      </c>
      <c r="E66" s="31" t="s">
        <v>43</v>
      </c>
      <c r="F66" s="33">
        <v>5</v>
      </c>
      <c r="G66" s="34"/>
      <c r="H66" s="35">
        <f t="shared" si="2"/>
        <v>0</v>
      </c>
    </row>
    <row r="67" spans="1:8" ht="51">
      <c r="A67" s="12">
        <v>45</v>
      </c>
      <c r="B67" s="13" t="s">
        <v>403</v>
      </c>
      <c r="C67" s="31" t="s">
        <v>28</v>
      </c>
      <c r="D67" s="32" t="s">
        <v>402</v>
      </c>
      <c r="E67" s="31" t="s">
        <v>43</v>
      </c>
      <c r="F67" s="33">
        <v>4</v>
      </c>
      <c r="G67" s="34"/>
      <c r="H67" s="35">
        <f t="shared" si="2"/>
        <v>0</v>
      </c>
    </row>
    <row r="68" spans="1:8" ht="51">
      <c r="A68" s="12">
        <v>46</v>
      </c>
      <c r="B68" s="13" t="s">
        <v>401</v>
      </c>
      <c r="C68" s="31" t="s">
        <v>28</v>
      </c>
      <c r="D68" s="32" t="s">
        <v>400</v>
      </c>
      <c r="E68" s="31" t="s">
        <v>43</v>
      </c>
      <c r="F68" s="33">
        <v>4</v>
      </c>
      <c r="G68" s="34"/>
      <c r="H68" s="35">
        <f t="shared" si="2"/>
        <v>0</v>
      </c>
    </row>
    <row r="69" spans="1:8" ht="51">
      <c r="A69" s="12">
        <v>50</v>
      </c>
      <c r="B69" s="13" t="s">
        <v>399</v>
      </c>
      <c r="C69" s="31" t="s">
        <v>28</v>
      </c>
      <c r="D69" s="32" t="s">
        <v>398</v>
      </c>
      <c r="E69" s="31" t="s">
        <v>43</v>
      </c>
      <c r="F69" s="33">
        <v>14</v>
      </c>
      <c r="G69" s="34"/>
      <c r="H69" s="35">
        <f t="shared" si="2"/>
        <v>0</v>
      </c>
    </row>
    <row r="70" spans="1:8" ht="51">
      <c r="A70" s="12">
        <v>51</v>
      </c>
      <c r="B70" s="13" t="s">
        <v>397</v>
      </c>
      <c r="C70" s="31" t="s">
        <v>28</v>
      </c>
      <c r="D70" s="32" t="s">
        <v>396</v>
      </c>
      <c r="E70" s="31" t="s">
        <v>43</v>
      </c>
      <c r="F70" s="33">
        <v>19</v>
      </c>
      <c r="G70" s="34"/>
      <c r="H70" s="35">
        <f t="shared" si="2"/>
        <v>0</v>
      </c>
    </row>
    <row r="71" spans="1:8" ht="38.25">
      <c r="A71" s="12">
        <v>35</v>
      </c>
      <c r="B71" s="13" t="s">
        <v>395</v>
      </c>
      <c r="C71" s="31" t="s">
        <v>28</v>
      </c>
      <c r="D71" s="32" t="s">
        <v>394</v>
      </c>
      <c r="E71" s="31" t="s">
        <v>37</v>
      </c>
      <c r="F71" s="33">
        <v>247.5</v>
      </c>
      <c r="G71" s="34"/>
      <c r="H71" s="35">
        <f t="shared" si="2"/>
        <v>0</v>
      </c>
    </row>
    <row r="72" spans="1:8" ht="38.25">
      <c r="A72" s="12">
        <v>37</v>
      </c>
      <c r="B72" s="13" t="s">
        <v>393</v>
      </c>
      <c r="C72" s="31" t="s">
        <v>28</v>
      </c>
      <c r="D72" s="32" t="s">
        <v>392</v>
      </c>
      <c r="E72" s="31" t="s">
        <v>37</v>
      </c>
      <c r="F72" s="33">
        <v>12</v>
      </c>
      <c r="G72" s="34"/>
      <c r="H72" s="35">
        <f t="shared" si="2"/>
        <v>0</v>
      </c>
    </row>
    <row r="73" spans="1:8" ht="38.25">
      <c r="A73" s="12">
        <v>38</v>
      </c>
      <c r="B73" s="13" t="s">
        <v>391</v>
      </c>
      <c r="C73" s="31" t="s">
        <v>28</v>
      </c>
      <c r="D73" s="32" t="s">
        <v>390</v>
      </c>
      <c r="E73" s="31" t="s">
        <v>43</v>
      </c>
      <c r="F73" s="33">
        <v>34</v>
      </c>
      <c r="G73" s="34"/>
      <c r="H73" s="35">
        <f t="shared" si="2"/>
        <v>0</v>
      </c>
    </row>
    <row r="74" spans="1:8" ht="51">
      <c r="A74" s="12">
        <v>41</v>
      </c>
      <c r="B74" s="13" t="s">
        <v>389</v>
      </c>
      <c r="C74" s="31" t="s">
        <v>28</v>
      </c>
      <c r="D74" s="32" t="s">
        <v>388</v>
      </c>
      <c r="E74" s="31" t="s">
        <v>43</v>
      </c>
      <c r="F74" s="33">
        <v>14</v>
      </c>
      <c r="G74" s="34"/>
      <c r="H74" s="35">
        <f t="shared" si="2"/>
        <v>0</v>
      </c>
    </row>
    <row r="75" spans="1:8" ht="25.5">
      <c r="A75" s="12">
        <v>52</v>
      </c>
      <c r="B75" s="13" t="s">
        <v>387</v>
      </c>
      <c r="C75" s="31" t="s">
        <v>28</v>
      </c>
      <c r="D75" s="32" t="s">
        <v>386</v>
      </c>
      <c r="E75" s="31" t="s">
        <v>43</v>
      </c>
      <c r="F75" s="33">
        <v>14</v>
      </c>
      <c r="G75" s="34"/>
      <c r="H75" s="35">
        <f t="shared" si="2"/>
        <v>0</v>
      </c>
    </row>
    <row r="76" spans="1:8" ht="38.25">
      <c r="A76" s="12">
        <v>54</v>
      </c>
      <c r="B76" s="13" t="s">
        <v>385</v>
      </c>
      <c r="C76" s="31" t="s">
        <v>28</v>
      </c>
      <c r="D76" s="32" t="s">
        <v>384</v>
      </c>
      <c r="E76" s="31" t="s">
        <v>43</v>
      </c>
      <c r="F76" s="33">
        <v>20</v>
      </c>
      <c r="G76" s="34"/>
      <c r="H76" s="35">
        <f t="shared" si="2"/>
        <v>0</v>
      </c>
    </row>
    <row r="77" spans="1:8" ht="25.5">
      <c r="A77" s="12">
        <v>55</v>
      </c>
      <c r="B77" s="13" t="s">
        <v>219</v>
      </c>
      <c r="C77" s="31" t="s">
        <v>28</v>
      </c>
      <c r="D77" s="32" t="s">
        <v>218</v>
      </c>
      <c r="E77" s="31" t="s">
        <v>37</v>
      </c>
      <c r="F77" s="33">
        <v>290</v>
      </c>
      <c r="G77" s="34"/>
      <c r="H77" s="35">
        <f t="shared" si="2"/>
        <v>0</v>
      </c>
    </row>
    <row r="78" spans="1:8" ht="25.5">
      <c r="A78" s="12">
        <v>56</v>
      </c>
      <c r="B78" s="13" t="s">
        <v>383</v>
      </c>
      <c r="C78" s="31" t="s">
        <v>28</v>
      </c>
      <c r="D78" s="32" t="s">
        <v>382</v>
      </c>
      <c r="E78" s="31" t="s">
        <v>37</v>
      </c>
      <c r="F78" s="33">
        <v>259.5</v>
      </c>
      <c r="G78" s="34"/>
      <c r="H78" s="35">
        <f t="shared" si="2"/>
        <v>0</v>
      </c>
    </row>
    <row r="79" spans="1:8" ht="25.5">
      <c r="A79" s="12">
        <v>57</v>
      </c>
      <c r="B79" s="13" t="s">
        <v>381</v>
      </c>
      <c r="C79" s="31" t="s">
        <v>28</v>
      </c>
      <c r="D79" s="32" t="s">
        <v>380</v>
      </c>
      <c r="E79" s="31" t="s">
        <v>37</v>
      </c>
      <c r="F79" s="33">
        <v>259</v>
      </c>
      <c r="G79" s="34"/>
      <c r="H79" s="35">
        <f t="shared" si="2"/>
        <v>0</v>
      </c>
    </row>
    <row r="80" spans="1:8" ht="25.5">
      <c r="A80" s="12">
        <v>58</v>
      </c>
      <c r="B80" s="13" t="s">
        <v>211</v>
      </c>
      <c r="C80" s="31" t="s">
        <v>28</v>
      </c>
      <c r="D80" s="32" t="s">
        <v>210</v>
      </c>
      <c r="E80" s="31" t="s">
        <v>37</v>
      </c>
      <c r="F80" s="33">
        <v>240</v>
      </c>
      <c r="G80" s="34"/>
      <c r="H80" s="35">
        <f t="shared" si="2"/>
        <v>0</v>
      </c>
    </row>
    <row r="81" spans="1:8" ht="12.75">
      <c r="A81" s="36"/>
      <c r="B81" s="37" t="s">
        <v>24</v>
      </c>
      <c r="C81" s="37"/>
      <c r="D81" s="38" t="s">
        <v>209</v>
      </c>
      <c r="E81" s="37"/>
      <c r="F81" s="39"/>
      <c r="G81" s="40"/>
      <c r="H81" s="41">
        <f>SUM(H57:H80)</f>
        <v>0</v>
      </c>
    </row>
    <row r="82" spans="1:8" ht="12.75">
      <c r="A82" s="30"/>
      <c r="B82" s="31"/>
      <c r="C82" s="31"/>
      <c r="D82" s="32"/>
      <c r="E82" s="31"/>
      <c r="F82" s="33"/>
      <c r="G82" s="34"/>
      <c r="H82" s="35"/>
    </row>
    <row r="83" spans="1:8" ht="12.75">
      <c r="A83" s="42"/>
      <c r="B83" s="43" t="s">
        <v>128</v>
      </c>
      <c r="C83" s="43"/>
      <c r="D83" s="44" t="s">
        <v>373</v>
      </c>
      <c r="E83" s="43"/>
      <c r="F83" s="45"/>
      <c r="G83" s="46"/>
      <c r="H83" s="47"/>
    </row>
    <row r="84" spans="1:8" ht="25.5">
      <c r="A84" s="12">
        <v>59</v>
      </c>
      <c r="B84" s="13" t="s">
        <v>379</v>
      </c>
      <c r="C84" s="31" t="s">
        <v>28</v>
      </c>
      <c r="D84" s="32" t="s">
        <v>378</v>
      </c>
      <c r="E84" s="31" t="s">
        <v>37</v>
      </c>
      <c r="F84" s="33">
        <v>80</v>
      </c>
      <c r="G84" s="34"/>
      <c r="H84" s="35">
        <f>ROUND((F84*G84),2)</f>
        <v>0</v>
      </c>
    </row>
    <row r="85" spans="1:8" ht="38.25">
      <c r="A85" s="12">
        <v>60</v>
      </c>
      <c r="B85" s="13" t="s">
        <v>377</v>
      </c>
      <c r="C85" s="31" t="s">
        <v>28</v>
      </c>
      <c r="D85" s="32" t="s">
        <v>376</v>
      </c>
      <c r="E85" s="31" t="s">
        <v>65</v>
      </c>
      <c r="F85" s="33">
        <v>50</v>
      </c>
      <c r="G85" s="34"/>
      <c r="H85" s="35">
        <f>ROUND((F85*G85),2)</f>
        <v>0</v>
      </c>
    </row>
    <row r="86" spans="1:8" ht="51">
      <c r="A86" s="12">
        <v>61</v>
      </c>
      <c r="B86" s="13" t="s">
        <v>375</v>
      </c>
      <c r="C86" s="31" t="s">
        <v>28</v>
      </c>
      <c r="D86" s="32" t="s">
        <v>374</v>
      </c>
      <c r="E86" s="31" t="s">
        <v>65</v>
      </c>
      <c r="F86" s="33">
        <v>50</v>
      </c>
      <c r="G86" s="34"/>
      <c r="H86" s="35">
        <f>ROUND((F86*G86),2)</f>
        <v>0</v>
      </c>
    </row>
    <row r="87" spans="1:8" ht="12.75">
      <c r="A87" s="36"/>
      <c r="B87" s="37" t="s">
        <v>128</v>
      </c>
      <c r="C87" s="37"/>
      <c r="D87" s="38" t="s">
        <v>373</v>
      </c>
      <c r="E87" s="37"/>
      <c r="F87" s="39"/>
      <c r="G87" s="40"/>
      <c r="H87" s="41">
        <f>SUM(H84:H86)</f>
        <v>0</v>
      </c>
    </row>
    <row r="88" spans="1:8" ht="12.75">
      <c r="A88" s="30"/>
      <c r="B88" s="31"/>
      <c r="C88" s="31"/>
      <c r="D88" s="32"/>
      <c r="E88" s="31"/>
      <c r="F88" s="33"/>
      <c r="G88" s="34"/>
      <c r="H88" s="35"/>
    </row>
    <row r="89" spans="1:8" ht="12.75">
      <c r="A89" s="42"/>
      <c r="B89" s="43" t="s">
        <v>364</v>
      </c>
      <c r="C89" s="43"/>
      <c r="D89" s="44" t="s">
        <v>363</v>
      </c>
      <c r="E89" s="43"/>
      <c r="F89" s="45"/>
      <c r="G89" s="46"/>
      <c r="H89" s="47"/>
    </row>
    <row r="90" spans="1:8" ht="38.25">
      <c r="A90" s="12">
        <v>62</v>
      </c>
      <c r="B90" s="13" t="s">
        <v>372</v>
      </c>
      <c r="C90" s="31" t="s">
        <v>28</v>
      </c>
      <c r="D90" s="32" t="s">
        <v>371</v>
      </c>
      <c r="E90" s="31" t="s">
        <v>30</v>
      </c>
      <c r="F90" s="33">
        <v>38.05</v>
      </c>
      <c r="G90" s="34"/>
      <c r="H90" s="35">
        <f>ROUND((F90*G90),2)</f>
        <v>0</v>
      </c>
    </row>
    <row r="91" spans="1:8" ht="38.25">
      <c r="A91" s="12">
        <v>63</v>
      </c>
      <c r="B91" s="13" t="s">
        <v>370</v>
      </c>
      <c r="C91" s="31" t="s">
        <v>28</v>
      </c>
      <c r="D91" s="32" t="s">
        <v>369</v>
      </c>
      <c r="E91" s="31" t="s">
        <v>30</v>
      </c>
      <c r="F91" s="33">
        <v>546.7</v>
      </c>
      <c r="G91" s="34"/>
      <c r="H91" s="35">
        <f>ROUND((F91*G91),2)</f>
        <v>0</v>
      </c>
    </row>
    <row r="92" spans="1:8" ht="25.5">
      <c r="A92" s="12">
        <v>64</v>
      </c>
      <c r="B92" s="13" t="s">
        <v>368</v>
      </c>
      <c r="C92" s="31" t="s">
        <v>28</v>
      </c>
      <c r="D92" s="32" t="s">
        <v>367</v>
      </c>
      <c r="E92" s="31" t="s">
        <v>30</v>
      </c>
      <c r="F92" s="33">
        <v>9.5</v>
      </c>
      <c r="G92" s="34"/>
      <c r="H92" s="35">
        <f>ROUND((F92*G92),2)</f>
        <v>0</v>
      </c>
    </row>
    <row r="93" spans="1:8" ht="25.5">
      <c r="A93" s="12">
        <v>65</v>
      </c>
      <c r="B93" s="13" t="s">
        <v>366</v>
      </c>
      <c r="C93" s="31" t="s">
        <v>28</v>
      </c>
      <c r="D93" s="32" t="s">
        <v>365</v>
      </c>
      <c r="E93" s="31" t="s">
        <v>30</v>
      </c>
      <c r="F93" s="33">
        <v>28</v>
      </c>
      <c r="G93" s="34"/>
      <c r="H93" s="35">
        <f>ROUND((F93*G93),2)</f>
        <v>0</v>
      </c>
    </row>
    <row r="94" spans="1:8" ht="12.75">
      <c r="A94" s="36"/>
      <c r="B94" s="37" t="s">
        <v>364</v>
      </c>
      <c r="C94" s="37"/>
      <c r="D94" s="38" t="s">
        <v>363</v>
      </c>
      <c r="E94" s="37"/>
      <c r="F94" s="39"/>
      <c r="G94" s="40"/>
      <c r="H94" s="41">
        <f>SUM(H90:H93)</f>
        <v>0</v>
      </c>
    </row>
    <row r="95" spans="1:8" ht="12.75">
      <c r="A95" s="30"/>
      <c r="B95" s="31"/>
      <c r="C95" s="31"/>
      <c r="D95" s="32"/>
      <c r="E95" s="31"/>
      <c r="F95" s="33"/>
      <c r="G95" s="34"/>
      <c r="H95" s="35"/>
    </row>
    <row r="96" spans="1:8" ht="12.75">
      <c r="A96" s="42"/>
      <c r="B96" s="43" t="s">
        <v>206</v>
      </c>
      <c r="C96" s="43"/>
      <c r="D96" s="44" t="s">
        <v>205</v>
      </c>
      <c r="E96" s="43"/>
      <c r="F96" s="45"/>
      <c r="G96" s="46"/>
      <c r="H96" s="47"/>
    </row>
    <row r="97" spans="1:8" ht="51">
      <c r="A97" s="12">
        <v>66</v>
      </c>
      <c r="B97" s="13" t="s">
        <v>208</v>
      </c>
      <c r="C97" s="31" t="s">
        <v>28</v>
      </c>
      <c r="D97" s="32" t="s">
        <v>207</v>
      </c>
      <c r="E97" s="31" t="s">
        <v>30</v>
      </c>
      <c r="F97" s="33">
        <v>384.849</v>
      </c>
      <c r="G97" s="34"/>
      <c r="H97" s="35">
        <f>ROUND((F97*G97),2)</f>
        <v>0</v>
      </c>
    </row>
    <row r="98" spans="1:8" ht="12.75">
      <c r="A98" s="36"/>
      <c r="B98" s="37" t="s">
        <v>206</v>
      </c>
      <c r="C98" s="37"/>
      <c r="D98" s="38" t="s">
        <v>205</v>
      </c>
      <c r="E98" s="37"/>
      <c r="F98" s="39"/>
      <c r="G98" s="40"/>
      <c r="H98" s="41">
        <f>SUM(H97:H97)</f>
        <v>0</v>
      </c>
    </row>
    <row r="99" spans="1:8" ht="12.75">
      <c r="A99" s="30"/>
      <c r="B99" s="31"/>
      <c r="C99" s="31"/>
      <c r="D99" s="32"/>
      <c r="E99" s="31"/>
      <c r="F99" s="33"/>
      <c r="G99" s="34"/>
      <c r="H99" s="35"/>
    </row>
    <row r="100" spans="1:8" ht="12.75">
      <c r="A100" s="36"/>
      <c r="B100" s="37"/>
      <c r="C100" s="37"/>
      <c r="D100" s="38" t="s">
        <v>160</v>
      </c>
      <c r="E100" s="37"/>
      <c r="F100" s="39"/>
      <c r="G100" s="40"/>
      <c r="H100" s="41">
        <f>+H37+H41+H45+H54+H81+H87+H94+H98</f>
        <v>0</v>
      </c>
    </row>
    <row r="101" spans="1:8" ht="12.75">
      <c r="A101" s="30"/>
      <c r="B101" s="31"/>
      <c r="C101" s="31"/>
      <c r="D101" s="32"/>
      <c r="E101" s="31"/>
      <c r="F101" s="33"/>
      <c r="G101" s="34"/>
      <c r="H101" s="35"/>
    </row>
    <row r="102" spans="1:8" ht="13.5" thickBot="1">
      <c r="A102" s="48"/>
      <c r="B102" s="49"/>
      <c r="C102" s="49"/>
      <c r="D102" s="50"/>
      <c r="E102" s="49"/>
      <c r="F102" s="51"/>
      <c r="G102" s="52"/>
      <c r="H102" s="53"/>
    </row>
  </sheetData>
  <sheetProtection/>
  <mergeCells count="2">
    <mergeCell ref="G7:H7"/>
    <mergeCell ref="A2:H2"/>
  </mergeCells>
  <printOptions/>
  <pageMargins left="0.3937007874015748" right="0.3937007874015748" top="0.7874015748031497" bottom="0.7874015748031497" header="0" footer="0"/>
  <pageSetup fitToHeight="99" fitToWidth="1" horizontalDpi="600" verticalDpi="600" orientation="portrait" paperSize="9" scale="62" r:id="rId1"/>
  <headerFooter alignWithMargins="0">
    <oddFooter>&amp;R&amp;A / strana &amp;P / celkem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spans="1:8" ht="18">
      <c r="A2" s="264" t="s">
        <v>747</v>
      </c>
      <c r="B2" s="264"/>
      <c r="C2" s="264"/>
      <c r="D2" s="264"/>
      <c r="E2" s="264"/>
      <c r="F2" s="264"/>
      <c r="G2" s="264"/>
      <c r="H2" s="264"/>
    </row>
    <row r="4" spans="1:3" ht="15">
      <c r="A4" s="6" t="s">
        <v>0</v>
      </c>
      <c r="C4" s="7" t="s">
        <v>1</v>
      </c>
    </row>
    <row r="5" spans="1:3" ht="15">
      <c r="A5" s="6" t="s">
        <v>2</v>
      </c>
      <c r="C5" s="7" t="s">
        <v>444</v>
      </c>
    </row>
    <row r="6" spans="1:3" ht="15.75" thickBot="1">
      <c r="A6" s="6" t="s">
        <v>4</v>
      </c>
      <c r="C6" s="7" t="s">
        <v>472</v>
      </c>
    </row>
    <row r="7" spans="1:8" ht="12.75">
      <c r="A7" s="8" t="s">
        <v>5</v>
      </c>
      <c r="B7" s="9" t="s">
        <v>6</v>
      </c>
      <c r="C7" s="9" t="s">
        <v>7</v>
      </c>
      <c r="D7" s="10" t="s">
        <v>8</v>
      </c>
      <c r="E7" s="9" t="s">
        <v>9</v>
      </c>
      <c r="F7" s="11" t="s">
        <v>10</v>
      </c>
      <c r="G7" s="116" t="s">
        <v>11</v>
      </c>
      <c r="H7" s="117"/>
    </row>
    <row r="8" spans="1:8" ht="12.75">
      <c r="A8" s="12" t="s">
        <v>12</v>
      </c>
      <c r="B8" s="13" t="s">
        <v>13</v>
      </c>
      <c r="C8" s="13" t="s">
        <v>13</v>
      </c>
      <c r="D8" s="14"/>
      <c r="E8" s="13"/>
      <c r="F8" s="15" t="s">
        <v>14</v>
      </c>
      <c r="G8" s="16" t="s">
        <v>15</v>
      </c>
      <c r="H8" s="17" t="s">
        <v>16</v>
      </c>
    </row>
    <row r="9" spans="1:8" ht="13.5" thickBot="1">
      <c r="A9" s="18" t="s">
        <v>17</v>
      </c>
      <c r="B9" s="19" t="s">
        <v>18</v>
      </c>
      <c r="C9" s="19" t="s">
        <v>19</v>
      </c>
      <c r="D9" s="20" t="s">
        <v>20</v>
      </c>
      <c r="E9" s="19" t="s">
        <v>21</v>
      </c>
      <c r="F9" s="21" t="s">
        <v>22</v>
      </c>
      <c r="G9" s="22" t="s">
        <v>23</v>
      </c>
      <c r="H9" s="23" t="s">
        <v>24</v>
      </c>
    </row>
    <row r="10" spans="1:8" ht="12.75">
      <c r="A10" s="24"/>
      <c r="B10" s="25" t="s">
        <v>17</v>
      </c>
      <c r="C10" s="25"/>
      <c r="D10" s="26" t="s">
        <v>59</v>
      </c>
      <c r="E10" s="25"/>
      <c r="F10" s="27"/>
      <c r="G10" s="28"/>
      <c r="H10" s="29"/>
    </row>
    <row r="11" spans="1:8" ht="38.25">
      <c r="A11" s="12">
        <v>1</v>
      </c>
      <c r="B11" s="13" t="s">
        <v>360</v>
      </c>
      <c r="C11" s="31" t="s">
        <v>28</v>
      </c>
      <c r="D11" s="32" t="s">
        <v>359</v>
      </c>
      <c r="E11" s="31" t="s">
        <v>40</v>
      </c>
      <c r="F11" s="33">
        <v>64</v>
      </c>
      <c r="G11" s="34"/>
      <c r="H11" s="35">
        <f aca="true" t="shared" si="0" ref="H11:H33">ROUND((F11*G11),2)</f>
        <v>0</v>
      </c>
    </row>
    <row r="12" spans="1:8" ht="38.25">
      <c r="A12" s="12">
        <v>2</v>
      </c>
      <c r="B12" s="13" t="s">
        <v>358</v>
      </c>
      <c r="C12" s="31" t="s">
        <v>28</v>
      </c>
      <c r="D12" s="32" t="s">
        <v>357</v>
      </c>
      <c r="E12" s="31" t="s">
        <v>356</v>
      </c>
      <c r="F12" s="33">
        <v>8</v>
      </c>
      <c r="G12" s="34"/>
      <c r="H12" s="35">
        <f t="shared" si="0"/>
        <v>0</v>
      </c>
    </row>
    <row r="13" spans="1:8" ht="63.75">
      <c r="A13" s="12">
        <v>3</v>
      </c>
      <c r="B13" s="13" t="s">
        <v>355</v>
      </c>
      <c r="C13" s="31" t="s">
        <v>28</v>
      </c>
      <c r="D13" s="32" t="s">
        <v>354</v>
      </c>
      <c r="E13" s="31" t="s">
        <v>37</v>
      </c>
      <c r="F13" s="33">
        <v>15</v>
      </c>
      <c r="G13" s="34"/>
      <c r="H13" s="35">
        <f t="shared" si="0"/>
        <v>0</v>
      </c>
    </row>
    <row r="14" spans="1:8" ht="38.25">
      <c r="A14" s="12">
        <v>4</v>
      </c>
      <c r="B14" s="13" t="s">
        <v>353</v>
      </c>
      <c r="C14" s="31" t="s">
        <v>28</v>
      </c>
      <c r="D14" s="32" t="s">
        <v>352</v>
      </c>
      <c r="E14" s="31" t="s">
        <v>68</v>
      </c>
      <c r="F14" s="33">
        <v>20</v>
      </c>
      <c r="G14" s="34"/>
      <c r="H14" s="35">
        <f t="shared" si="0"/>
        <v>0</v>
      </c>
    </row>
    <row r="15" spans="1:8" ht="38.25">
      <c r="A15" s="12">
        <v>5</v>
      </c>
      <c r="B15" s="13" t="s">
        <v>471</v>
      </c>
      <c r="C15" s="31" t="s">
        <v>28</v>
      </c>
      <c r="D15" s="32" t="s">
        <v>470</v>
      </c>
      <c r="E15" s="31" t="s">
        <v>68</v>
      </c>
      <c r="F15" s="33">
        <v>32.76</v>
      </c>
      <c r="G15" s="34"/>
      <c r="H15" s="35">
        <f t="shared" si="0"/>
        <v>0</v>
      </c>
    </row>
    <row r="16" spans="1:8" ht="51">
      <c r="A16" s="12">
        <v>6</v>
      </c>
      <c r="B16" s="13" t="s">
        <v>349</v>
      </c>
      <c r="C16" s="31" t="s">
        <v>28</v>
      </c>
      <c r="D16" s="32" t="s">
        <v>348</v>
      </c>
      <c r="E16" s="31" t="s">
        <v>68</v>
      </c>
      <c r="F16" s="33">
        <v>9.828</v>
      </c>
      <c r="G16" s="34"/>
      <c r="H16" s="35">
        <f t="shared" si="0"/>
        <v>0</v>
      </c>
    </row>
    <row r="17" spans="1:8" ht="38.25">
      <c r="A17" s="12">
        <v>7</v>
      </c>
      <c r="B17" s="13" t="s">
        <v>469</v>
      </c>
      <c r="C17" s="31" t="s">
        <v>28</v>
      </c>
      <c r="D17" s="32" t="s">
        <v>468</v>
      </c>
      <c r="E17" s="31" t="s">
        <v>68</v>
      </c>
      <c r="F17" s="33">
        <v>32.76</v>
      </c>
      <c r="G17" s="34"/>
      <c r="H17" s="35">
        <f t="shared" si="0"/>
        <v>0</v>
      </c>
    </row>
    <row r="18" spans="1:8" ht="51">
      <c r="A18" s="12">
        <v>8</v>
      </c>
      <c r="B18" s="13" t="s">
        <v>345</v>
      </c>
      <c r="C18" s="31" t="s">
        <v>28</v>
      </c>
      <c r="D18" s="32" t="s">
        <v>344</v>
      </c>
      <c r="E18" s="31" t="s">
        <v>68</v>
      </c>
      <c r="F18" s="33">
        <v>9.828</v>
      </c>
      <c r="G18" s="34"/>
      <c r="H18" s="35">
        <f t="shared" si="0"/>
        <v>0</v>
      </c>
    </row>
    <row r="19" spans="1:8" ht="51">
      <c r="A19" s="12">
        <v>9</v>
      </c>
      <c r="B19" s="13" t="s">
        <v>343</v>
      </c>
      <c r="C19" s="31" t="s">
        <v>28</v>
      </c>
      <c r="D19" s="32" t="s">
        <v>342</v>
      </c>
      <c r="E19" s="31" t="s">
        <v>68</v>
      </c>
      <c r="F19" s="33">
        <v>16.38</v>
      </c>
      <c r="G19" s="34"/>
      <c r="H19" s="35">
        <f t="shared" si="0"/>
        <v>0</v>
      </c>
    </row>
    <row r="20" spans="1:8" ht="38.25">
      <c r="A20" s="12">
        <v>10</v>
      </c>
      <c r="B20" s="13" t="s">
        <v>341</v>
      </c>
      <c r="C20" s="31" t="s">
        <v>28</v>
      </c>
      <c r="D20" s="32" t="s">
        <v>340</v>
      </c>
      <c r="E20" s="31" t="s">
        <v>65</v>
      </c>
      <c r="F20" s="33">
        <v>136.5</v>
      </c>
      <c r="G20" s="34"/>
      <c r="H20" s="35">
        <f t="shared" si="0"/>
        <v>0</v>
      </c>
    </row>
    <row r="21" spans="1:8" ht="38.25">
      <c r="A21" s="12">
        <v>11</v>
      </c>
      <c r="B21" s="13" t="s">
        <v>339</v>
      </c>
      <c r="C21" s="31" t="s">
        <v>28</v>
      </c>
      <c r="D21" s="32" t="s">
        <v>338</v>
      </c>
      <c r="E21" s="31" t="s">
        <v>65</v>
      </c>
      <c r="F21" s="33">
        <v>136.5</v>
      </c>
      <c r="G21" s="34"/>
      <c r="H21" s="35">
        <f t="shared" si="0"/>
        <v>0</v>
      </c>
    </row>
    <row r="22" spans="1:8" ht="51">
      <c r="A22" s="12">
        <v>12</v>
      </c>
      <c r="B22" s="13" t="s">
        <v>337</v>
      </c>
      <c r="C22" s="31" t="s">
        <v>28</v>
      </c>
      <c r="D22" s="32" t="s">
        <v>336</v>
      </c>
      <c r="E22" s="31" t="s">
        <v>68</v>
      </c>
      <c r="F22" s="33">
        <v>81.9</v>
      </c>
      <c r="G22" s="34"/>
      <c r="H22" s="35">
        <f t="shared" si="0"/>
        <v>0</v>
      </c>
    </row>
    <row r="23" spans="1:8" ht="51">
      <c r="A23" s="12">
        <v>13</v>
      </c>
      <c r="B23" s="13" t="s">
        <v>335</v>
      </c>
      <c r="C23" s="31" t="s">
        <v>28</v>
      </c>
      <c r="D23" s="32" t="s">
        <v>334</v>
      </c>
      <c r="E23" s="31" t="s">
        <v>68</v>
      </c>
      <c r="F23" s="33">
        <v>88.2</v>
      </c>
      <c r="G23" s="34"/>
      <c r="H23" s="35">
        <f t="shared" si="0"/>
        <v>0</v>
      </c>
    </row>
    <row r="24" spans="1:8" ht="51">
      <c r="A24" s="12">
        <v>14</v>
      </c>
      <c r="B24" s="13" t="s">
        <v>333</v>
      </c>
      <c r="C24" s="31" t="s">
        <v>28</v>
      </c>
      <c r="D24" s="32" t="s">
        <v>332</v>
      </c>
      <c r="E24" s="31" t="s">
        <v>68</v>
      </c>
      <c r="F24" s="33">
        <v>37.8</v>
      </c>
      <c r="G24" s="34"/>
      <c r="H24" s="35">
        <f t="shared" si="0"/>
        <v>0</v>
      </c>
    </row>
    <row r="25" spans="1:8" ht="63.75">
      <c r="A25" s="12">
        <v>15</v>
      </c>
      <c r="B25" s="13" t="s">
        <v>331</v>
      </c>
      <c r="C25" s="31" t="s">
        <v>28</v>
      </c>
      <c r="D25" s="32" t="s">
        <v>330</v>
      </c>
      <c r="E25" s="31" t="s">
        <v>68</v>
      </c>
      <c r="F25" s="33">
        <v>189</v>
      </c>
      <c r="G25" s="34"/>
      <c r="H25" s="35">
        <f t="shared" si="0"/>
        <v>0</v>
      </c>
    </row>
    <row r="26" spans="1:8" ht="38.25">
      <c r="A26" s="12">
        <v>16</v>
      </c>
      <c r="B26" s="13" t="s">
        <v>329</v>
      </c>
      <c r="C26" s="31" t="s">
        <v>28</v>
      </c>
      <c r="D26" s="32" t="s">
        <v>328</v>
      </c>
      <c r="E26" s="31" t="s">
        <v>68</v>
      </c>
      <c r="F26" s="33">
        <v>44.1</v>
      </c>
      <c r="G26" s="34"/>
      <c r="H26" s="35">
        <f t="shared" si="0"/>
        <v>0</v>
      </c>
    </row>
    <row r="27" spans="1:8" ht="25.5">
      <c r="A27" s="12">
        <v>17</v>
      </c>
      <c r="B27" s="13" t="s">
        <v>327</v>
      </c>
      <c r="C27" s="31" t="s">
        <v>28</v>
      </c>
      <c r="D27" s="32" t="s">
        <v>326</v>
      </c>
      <c r="E27" s="31" t="s">
        <v>68</v>
      </c>
      <c r="F27" s="33">
        <v>37.8</v>
      </c>
      <c r="G27" s="34"/>
      <c r="H27" s="35">
        <f t="shared" si="0"/>
        <v>0</v>
      </c>
    </row>
    <row r="28" spans="1:8" ht="25.5">
      <c r="A28" s="12">
        <v>18</v>
      </c>
      <c r="B28" s="13" t="s">
        <v>325</v>
      </c>
      <c r="C28" s="31" t="s">
        <v>28</v>
      </c>
      <c r="D28" s="32" t="s">
        <v>324</v>
      </c>
      <c r="E28" s="31" t="s">
        <v>30</v>
      </c>
      <c r="F28" s="33">
        <v>68.04</v>
      </c>
      <c r="G28" s="34"/>
      <c r="H28" s="35">
        <f t="shared" si="0"/>
        <v>0</v>
      </c>
    </row>
    <row r="29" spans="1:8" ht="38.25">
      <c r="A29" s="12">
        <v>19</v>
      </c>
      <c r="B29" s="13" t="s">
        <v>323</v>
      </c>
      <c r="C29" s="31" t="s">
        <v>28</v>
      </c>
      <c r="D29" s="32" t="s">
        <v>322</v>
      </c>
      <c r="E29" s="31" t="s">
        <v>68</v>
      </c>
      <c r="F29" s="33">
        <v>44.1</v>
      </c>
      <c r="G29" s="34"/>
      <c r="H29" s="35">
        <f t="shared" si="0"/>
        <v>0</v>
      </c>
    </row>
    <row r="30" spans="1:8" ht="51">
      <c r="A30" s="12">
        <v>20</v>
      </c>
      <c r="B30" s="13" t="s">
        <v>321</v>
      </c>
      <c r="C30" s="31" t="s">
        <v>28</v>
      </c>
      <c r="D30" s="32" t="s">
        <v>320</v>
      </c>
      <c r="E30" s="31" t="s">
        <v>68</v>
      </c>
      <c r="F30" s="33">
        <v>31.5</v>
      </c>
      <c r="G30" s="34"/>
      <c r="H30" s="35">
        <f t="shared" si="0"/>
        <v>0</v>
      </c>
    </row>
    <row r="31" spans="1:8" ht="51">
      <c r="A31" s="12">
        <v>22</v>
      </c>
      <c r="B31" s="13" t="s">
        <v>319</v>
      </c>
      <c r="C31" s="31" t="s">
        <v>28</v>
      </c>
      <c r="D31" s="32" t="s">
        <v>318</v>
      </c>
      <c r="E31" s="31" t="s">
        <v>68</v>
      </c>
      <c r="F31" s="33">
        <v>31.5</v>
      </c>
      <c r="G31" s="34"/>
      <c r="H31" s="35">
        <f t="shared" si="0"/>
        <v>0</v>
      </c>
    </row>
    <row r="32" spans="1:8" ht="25.5">
      <c r="A32" s="12">
        <v>23</v>
      </c>
      <c r="B32" s="13" t="s">
        <v>317</v>
      </c>
      <c r="C32" s="31" t="s">
        <v>28</v>
      </c>
      <c r="D32" s="32" t="s">
        <v>316</v>
      </c>
      <c r="E32" s="31" t="s">
        <v>65</v>
      </c>
      <c r="F32" s="33">
        <v>78.75</v>
      </c>
      <c r="G32" s="34"/>
      <c r="H32" s="35">
        <f t="shared" si="0"/>
        <v>0</v>
      </c>
    </row>
    <row r="33" spans="1:8" ht="38.25">
      <c r="A33" s="12">
        <v>21</v>
      </c>
      <c r="B33" s="13" t="s">
        <v>315</v>
      </c>
      <c r="C33" s="31" t="s">
        <v>28</v>
      </c>
      <c r="D33" s="32" t="s">
        <v>314</v>
      </c>
      <c r="E33" s="31" t="s">
        <v>30</v>
      </c>
      <c r="F33" s="33">
        <v>63</v>
      </c>
      <c r="G33" s="34"/>
      <c r="H33" s="35">
        <f t="shared" si="0"/>
        <v>0</v>
      </c>
    </row>
    <row r="34" spans="1:8" ht="12.75">
      <c r="A34" s="36"/>
      <c r="B34" s="37" t="s">
        <v>17</v>
      </c>
      <c r="C34" s="37"/>
      <c r="D34" s="38" t="s">
        <v>59</v>
      </c>
      <c r="E34" s="37"/>
      <c r="F34" s="39"/>
      <c r="G34" s="40"/>
      <c r="H34" s="41">
        <f>SUM(H11:H33)</f>
        <v>0</v>
      </c>
    </row>
    <row r="35" spans="1:8" ht="12.75">
      <c r="A35" s="30"/>
      <c r="B35" s="31"/>
      <c r="C35" s="31"/>
      <c r="D35" s="32"/>
      <c r="E35" s="31"/>
      <c r="F35" s="33"/>
      <c r="G35" s="34"/>
      <c r="H35" s="35"/>
    </row>
    <row r="36" spans="1:8" ht="12.75">
      <c r="A36" s="42"/>
      <c r="B36" s="43" t="s">
        <v>18</v>
      </c>
      <c r="C36" s="43"/>
      <c r="D36" s="44" t="s">
        <v>311</v>
      </c>
      <c r="E36" s="43"/>
      <c r="F36" s="45"/>
      <c r="G36" s="46"/>
      <c r="H36" s="47"/>
    </row>
    <row r="37" spans="1:8" ht="63.75">
      <c r="A37" s="12">
        <v>24</v>
      </c>
      <c r="B37" s="13" t="s">
        <v>313</v>
      </c>
      <c r="C37" s="31" t="s">
        <v>28</v>
      </c>
      <c r="D37" s="32" t="s">
        <v>312</v>
      </c>
      <c r="E37" s="31" t="s">
        <v>37</v>
      </c>
      <c r="F37" s="33">
        <v>52.5</v>
      </c>
      <c r="G37" s="34"/>
      <c r="H37" s="35">
        <f>ROUND((F37*G37),2)</f>
        <v>0</v>
      </c>
    </row>
    <row r="38" spans="1:8" ht="12.75">
      <c r="A38" s="36"/>
      <c r="B38" s="37" t="s">
        <v>18</v>
      </c>
      <c r="C38" s="37"/>
      <c r="D38" s="38" t="s">
        <v>311</v>
      </c>
      <c r="E38" s="37"/>
      <c r="F38" s="39"/>
      <c r="G38" s="40"/>
      <c r="H38" s="41">
        <f>SUM(H37:H37)</f>
        <v>0</v>
      </c>
    </row>
    <row r="39" spans="1:8" ht="12.75">
      <c r="A39" s="30"/>
      <c r="B39" s="31"/>
      <c r="C39" s="31"/>
      <c r="D39" s="32"/>
      <c r="E39" s="31"/>
      <c r="F39" s="33"/>
      <c r="G39" s="34"/>
      <c r="H39" s="35"/>
    </row>
    <row r="40" spans="1:8" ht="12.75">
      <c r="A40" s="42"/>
      <c r="B40" s="43" t="s">
        <v>20</v>
      </c>
      <c r="C40" s="43"/>
      <c r="D40" s="44" t="s">
        <v>308</v>
      </c>
      <c r="E40" s="43"/>
      <c r="F40" s="45"/>
      <c r="G40" s="46"/>
      <c r="H40" s="47"/>
    </row>
    <row r="41" spans="1:8" ht="38.25">
      <c r="A41" s="12">
        <v>25</v>
      </c>
      <c r="B41" s="13" t="s">
        <v>310</v>
      </c>
      <c r="C41" s="31" t="s">
        <v>28</v>
      </c>
      <c r="D41" s="32" t="s">
        <v>309</v>
      </c>
      <c r="E41" s="31" t="s">
        <v>68</v>
      </c>
      <c r="F41" s="33">
        <v>6.3</v>
      </c>
      <c r="G41" s="34"/>
      <c r="H41" s="35">
        <f>ROUND((F41*G41),2)</f>
        <v>0</v>
      </c>
    </row>
    <row r="42" spans="1:8" ht="12.75">
      <c r="A42" s="36"/>
      <c r="B42" s="37" t="s">
        <v>20</v>
      </c>
      <c r="C42" s="37"/>
      <c r="D42" s="38" t="s">
        <v>308</v>
      </c>
      <c r="E42" s="37"/>
      <c r="F42" s="39"/>
      <c r="G42" s="40"/>
      <c r="H42" s="41">
        <f>SUM(H41:H41)</f>
        <v>0</v>
      </c>
    </row>
    <row r="43" spans="1:8" ht="12.75">
      <c r="A43" s="30"/>
      <c r="B43" s="31"/>
      <c r="C43" s="31"/>
      <c r="D43" s="32"/>
      <c r="E43" s="31"/>
      <c r="F43" s="33"/>
      <c r="G43" s="34"/>
      <c r="H43" s="35"/>
    </row>
    <row r="44" spans="1:8" ht="12.75">
      <c r="A44" s="42"/>
      <c r="B44" s="43" t="s">
        <v>24</v>
      </c>
      <c r="C44" s="43"/>
      <c r="D44" s="44" t="s">
        <v>209</v>
      </c>
      <c r="E44" s="43"/>
      <c r="F44" s="45"/>
      <c r="G44" s="46"/>
      <c r="H44" s="47"/>
    </row>
    <row r="45" spans="1:8" ht="38.25">
      <c r="A45" s="12">
        <v>29</v>
      </c>
      <c r="B45" s="13" t="s">
        <v>467</v>
      </c>
      <c r="C45" s="31" t="s">
        <v>28</v>
      </c>
      <c r="D45" s="32" t="s">
        <v>466</v>
      </c>
      <c r="E45" s="31" t="s">
        <v>43</v>
      </c>
      <c r="F45" s="33">
        <v>42</v>
      </c>
      <c r="G45" s="34"/>
      <c r="H45" s="35">
        <f aca="true" t="shared" si="1" ref="H45:H58">ROUND((F45*G45),2)</f>
        <v>0</v>
      </c>
    </row>
    <row r="46" spans="1:8" ht="38.25">
      <c r="A46" s="12">
        <v>31</v>
      </c>
      <c r="B46" s="13" t="s">
        <v>465</v>
      </c>
      <c r="C46" s="31" t="s">
        <v>28</v>
      </c>
      <c r="D46" s="32" t="s">
        <v>464</v>
      </c>
      <c r="E46" s="31" t="s">
        <v>43</v>
      </c>
      <c r="F46" s="33">
        <v>10</v>
      </c>
      <c r="G46" s="34"/>
      <c r="H46" s="35">
        <f t="shared" si="1"/>
        <v>0</v>
      </c>
    </row>
    <row r="47" spans="1:8" ht="38.25">
      <c r="A47" s="12">
        <v>26</v>
      </c>
      <c r="B47" s="13" t="s">
        <v>463</v>
      </c>
      <c r="C47" s="31" t="s">
        <v>28</v>
      </c>
      <c r="D47" s="32" t="s">
        <v>462</v>
      </c>
      <c r="E47" s="31" t="s">
        <v>37</v>
      </c>
      <c r="F47" s="33">
        <v>7.5</v>
      </c>
      <c r="G47" s="34"/>
      <c r="H47" s="35">
        <f t="shared" si="1"/>
        <v>0</v>
      </c>
    </row>
    <row r="48" spans="1:8" ht="38.25">
      <c r="A48" s="12">
        <v>27</v>
      </c>
      <c r="B48" s="13" t="s">
        <v>461</v>
      </c>
      <c r="C48" s="31" t="s">
        <v>28</v>
      </c>
      <c r="D48" s="32" t="s">
        <v>460</v>
      </c>
      <c r="E48" s="31" t="s">
        <v>37</v>
      </c>
      <c r="F48" s="33">
        <v>45</v>
      </c>
      <c r="G48" s="34"/>
      <c r="H48" s="35">
        <f t="shared" si="1"/>
        <v>0</v>
      </c>
    </row>
    <row r="49" spans="1:8" ht="38.25">
      <c r="A49" s="12">
        <v>28</v>
      </c>
      <c r="B49" s="13" t="s">
        <v>459</v>
      </c>
      <c r="C49" s="31" t="s">
        <v>28</v>
      </c>
      <c r="D49" s="32" t="s">
        <v>458</v>
      </c>
      <c r="E49" s="31" t="s">
        <v>43</v>
      </c>
      <c r="F49" s="33">
        <v>42</v>
      </c>
      <c r="G49" s="34"/>
      <c r="H49" s="35">
        <f t="shared" si="1"/>
        <v>0</v>
      </c>
    </row>
    <row r="50" spans="1:8" ht="38.25">
      <c r="A50" s="12">
        <v>30</v>
      </c>
      <c r="B50" s="13" t="s">
        <v>457</v>
      </c>
      <c r="C50" s="31" t="s">
        <v>28</v>
      </c>
      <c r="D50" s="32" t="s">
        <v>456</v>
      </c>
      <c r="E50" s="31" t="s">
        <v>43</v>
      </c>
      <c r="F50" s="33">
        <v>10</v>
      </c>
      <c r="G50" s="34"/>
      <c r="H50" s="35">
        <f t="shared" si="1"/>
        <v>0</v>
      </c>
    </row>
    <row r="51" spans="1:8" ht="38.25">
      <c r="A51" s="12">
        <v>32</v>
      </c>
      <c r="B51" s="13" t="s">
        <v>455</v>
      </c>
      <c r="C51" s="31" t="s">
        <v>28</v>
      </c>
      <c r="D51" s="32" t="s">
        <v>454</v>
      </c>
      <c r="E51" s="31" t="s">
        <v>43</v>
      </c>
      <c r="F51" s="33">
        <v>2</v>
      </c>
      <c r="G51" s="34"/>
      <c r="H51" s="35">
        <f t="shared" si="1"/>
        <v>0</v>
      </c>
    </row>
    <row r="52" spans="1:8" ht="51">
      <c r="A52" s="12">
        <v>33</v>
      </c>
      <c r="B52" s="13" t="s">
        <v>453</v>
      </c>
      <c r="C52" s="31" t="s">
        <v>28</v>
      </c>
      <c r="D52" s="32" t="s">
        <v>452</v>
      </c>
      <c r="E52" s="31" t="s">
        <v>43</v>
      </c>
      <c r="F52" s="33">
        <v>2</v>
      </c>
      <c r="G52" s="34"/>
      <c r="H52" s="35">
        <f t="shared" si="1"/>
        <v>0</v>
      </c>
    </row>
    <row r="53" spans="1:8" ht="38.25">
      <c r="A53" s="12">
        <v>34</v>
      </c>
      <c r="B53" s="13" t="s">
        <v>451</v>
      </c>
      <c r="C53" s="31" t="s">
        <v>28</v>
      </c>
      <c r="D53" s="32" t="s">
        <v>450</v>
      </c>
      <c r="E53" s="31" t="s">
        <v>43</v>
      </c>
      <c r="F53" s="33">
        <v>2</v>
      </c>
      <c r="G53" s="34"/>
      <c r="H53" s="35">
        <f t="shared" si="1"/>
        <v>0</v>
      </c>
    </row>
    <row r="54" spans="1:8" ht="38.25">
      <c r="A54" s="12">
        <v>35</v>
      </c>
      <c r="B54" s="13" t="s">
        <v>449</v>
      </c>
      <c r="C54" s="31" t="s">
        <v>28</v>
      </c>
      <c r="D54" s="32" t="s">
        <v>448</v>
      </c>
      <c r="E54" s="31" t="s">
        <v>43</v>
      </c>
      <c r="F54" s="33">
        <v>2</v>
      </c>
      <c r="G54" s="34"/>
      <c r="H54" s="35">
        <f t="shared" si="1"/>
        <v>0</v>
      </c>
    </row>
    <row r="55" spans="1:8" ht="25.5">
      <c r="A55" s="12">
        <v>36</v>
      </c>
      <c r="B55" s="13" t="s">
        <v>219</v>
      </c>
      <c r="C55" s="31" t="s">
        <v>28</v>
      </c>
      <c r="D55" s="32" t="s">
        <v>218</v>
      </c>
      <c r="E55" s="31" t="s">
        <v>37</v>
      </c>
      <c r="F55" s="33">
        <v>60</v>
      </c>
      <c r="G55" s="34"/>
      <c r="H55" s="35">
        <f t="shared" si="1"/>
        <v>0</v>
      </c>
    </row>
    <row r="56" spans="1:8" ht="25.5">
      <c r="A56" s="12">
        <v>37</v>
      </c>
      <c r="B56" s="13" t="s">
        <v>383</v>
      </c>
      <c r="C56" s="31" t="s">
        <v>28</v>
      </c>
      <c r="D56" s="32" t="s">
        <v>382</v>
      </c>
      <c r="E56" s="31" t="s">
        <v>37</v>
      </c>
      <c r="F56" s="33">
        <v>60</v>
      </c>
      <c r="G56" s="34"/>
      <c r="H56" s="35">
        <f t="shared" si="1"/>
        <v>0</v>
      </c>
    </row>
    <row r="57" spans="1:8" ht="25.5">
      <c r="A57" s="12">
        <v>38</v>
      </c>
      <c r="B57" s="13" t="s">
        <v>381</v>
      </c>
      <c r="C57" s="31" t="s">
        <v>28</v>
      </c>
      <c r="D57" s="32" t="s">
        <v>447</v>
      </c>
      <c r="E57" s="31" t="s">
        <v>37</v>
      </c>
      <c r="F57" s="33">
        <v>52.5</v>
      </c>
      <c r="G57" s="34"/>
      <c r="H57" s="35">
        <f t="shared" si="1"/>
        <v>0</v>
      </c>
    </row>
    <row r="58" spans="1:8" ht="25.5">
      <c r="A58" s="12">
        <v>39</v>
      </c>
      <c r="B58" s="13" t="s">
        <v>446</v>
      </c>
      <c r="C58" s="31" t="s">
        <v>28</v>
      </c>
      <c r="D58" s="32" t="s">
        <v>445</v>
      </c>
      <c r="E58" s="31" t="s">
        <v>37</v>
      </c>
      <c r="F58" s="33">
        <v>8</v>
      </c>
      <c r="G58" s="34"/>
      <c r="H58" s="35">
        <f t="shared" si="1"/>
        <v>0</v>
      </c>
    </row>
    <row r="59" spans="1:8" ht="12.75">
      <c r="A59" s="36"/>
      <c r="B59" s="37" t="s">
        <v>24</v>
      </c>
      <c r="C59" s="37"/>
      <c r="D59" s="38" t="s">
        <v>209</v>
      </c>
      <c r="E59" s="37"/>
      <c r="F59" s="39"/>
      <c r="G59" s="40"/>
      <c r="H59" s="41">
        <f>SUM(H45:H58)</f>
        <v>0</v>
      </c>
    </row>
    <row r="60" spans="1:8" ht="12.75">
      <c r="A60" s="30"/>
      <c r="B60" s="31"/>
      <c r="C60" s="31"/>
      <c r="D60" s="32"/>
      <c r="E60" s="31"/>
      <c r="F60" s="33"/>
      <c r="G60" s="34"/>
      <c r="H60" s="35"/>
    </row>
    <row r="61" spans="1:8" ht="12.75">
      <c r="A61" s="42"/>
      <c r="B61" s="43" t="s">
        <v>206</v>
      </c>
      <c r="C61" s="43"/>
      <c r="D61" s="44" t="s">
        <v>205</v>
      </c>
      <c r="E61" s="43"/>
      <c r="F61" s="45"/>
      <c r="G61" s="46"/>
      <c r="H61" s="47"/>
    </row>
    <row r="62" spans="1:8" ht="51">
      <c r="A62" s="12">
        <v>40</v>
      </c>
      <c r="B62" s="13" t="s">
        <v>208</v>
      </c>
      <c r="C62" s="31" t="s">
        <v>28</v>
      </c>
      <c r="D62" s="32" t="s">
        <v>207</v>
      </c>
      <c r="E62" s="31" t="s">
        <v>30</v>
      </c>
      <c r="F62" s="33">
        <v>77.91</v>
      </c>
      <c r="G62" s="34"/>
      <c r="H62" s="35">
        <f>ROUND((F62*G62),2)</f>
        <v>0</v>
      </c>
    </row>
    <row r="63" spans="1:8" ht="12.75">
      <c r="A63" s="36"/>
      <c r="B63" s="37" t="s">
        <v>206</v>
      </c>
      <c r="C63" s="37"/>
      <c r="D63" s="38" t="s">
        <v>205</v>
      </c>
      <c r="E63" s="37"/>
      <c r="F63" s="39"/>
      <c r="G63" s="40"/>
      <c r="H63" s="41">
        <f>SUM(H62:H62)</f>
        <v>0</v>
      </c>
    </row>
    <row r="64" spans="1:8" ht="12.75">
      <c r="A64" s="30"/>
      <c r="B64" s="31"/>
      <c r="C64" s="31"/>
      <c r="D64" s="32"/>
      <c r="E64" s="31"/>
      <c r="F64" s="33"/>
      <c r="G64" s="34"/>
      <c r="H64" s="35"/>
    </row>
    <row r="65" spans="1:8" ht="12.75">
      <c r="A65" s="36"/>
      <c r="B65" s="37"/>
      <c r="C65" s="37"/>
      <c r="D65" s="38" t="s">
        <v>160</v>
      </c>
      <c r="E65" s="37"/>
      <c r="F65" s="39"/>
      <c r="G65" s="40"/>
      <c r="H65" s="41">
        <f>+H34+H38+H42+H59+H63</f>
        <v>0</v>
      </c>
    </row>
    <row r="66" spans="1:8" ht="12.75">
      <c r="A66" s="30"/>
      <c r="B66" s="31"/>
      <c r="C66" s="31"/>
      <c r="D66" s="32"/>
      <c r="E66" s="31"/>
      <c r="F66" s="33"/>
      <c r="G66" s="34"/>
      <c r="H66" s="35"/>
    </row>
    <row r="67" spans="1:8" ht="13.5" thickBot="1">
      <c r="A67" s="48"/>
      <c r="B67" s="49"/>
      <c r="C67" s="49"/>
      <c r="D67" s="50"/>
      <c r="E67" s="49"/>
      <c r="F67" s="51"/>
      <c r="G67" s="52"/>
      <c r="H67" s="53"/>
    </row>
  </sheetData>
  <sheetProtection/>
  <mergeCells count="2">
    <mergeCell ref="G7:H7"/>
    <mergeCell ref="A2:H2"/>
  </mergeCells>
  <printOptions/>
  <pageMargins left="0.3937007874015748" right="0.3937007874015748" top="0.7874015748031497" bottom="0.7874015748031497" header="0" footer="0"/>
  <pageSetup fitToHeight="99" fitToWidth="1" horizontalDpi="600" verticalDpi="600" orientation="portrait" paperSize="9" scale="62" r:id="rId1"/>
  <headerFooter alignWithMargins="0">
    <oddFooter>&amp;R&amp;A / strana &amp;P / celkem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spans="1:8" ht="18">
      <c r="A2" s="264" t="s">
        <v>747</v>
      </c>
      <c r="B2" s="264"/>
      <c r="C2" s="264"/>
      <c r="D2" s="264"/>
      <c r="E2" s="264"/>
      <c r="F2" s="264"/>
      <c r="G2" s="264"/>
      <c r="H2" s="264"/>
    </row>
    <row r="4" spans="1:3" ht="15">
      <c r="A4" s="6" t="s">
        <v>0</v>
      </c>
      <c r="C4" s="7" t="s">
        <v>1</v>
      </c>
    </row>
    <row r="5" spans="1:3" ht="15">
      <c r="A5" s="6" t="s">
        <v>2</v>
      </c>
      <c r="C5" s="109" t="s">
        <v>790</v>
      </c>
    </row>
    <row r="6" spans="1:3" ht="15.75" thickBot="1">
      <c r="A6" s="6" t="s">
        <v>4</v>
      </c>
      <c r="C6" s="109" t="s">
        <v>475</v>
      </c>
    </row>
    <row r="7" spans="1:8" ht="12.75">
      <c r="A7" s="8" t="s">
        <v>5</v>
      </c>
      <c r="B7" s="9" t="s">
        <v>6</v>
      </c>
      <c r="C7" s="9" t="s">
        <v>7</v>
      </c>
      <c r="D7" s="10" t="s">
        <v>8</v>
      </c>
      <c r="E7" s="9" t="s">
        <v>9</v>
      </c>
      <c r="F7" s="11" t="s">
        <v>10</v>
      </c>
      <c r="G7" s="116" t="s">
        <v>11</v>
      </c>
      <c r="H7" s="117"/>
    </row>
    <row r="8" spans="1:8" ht="12.75">
      <c r="A8" s="12" t="s">
        <v>12</v>
      </c>
      <c r="B8" s="13" t="s">
        <v>13</v>
      </c>
      <c r="C8" s="13" t="s">
        <v>13</v>
      </c>
      <c r="D8" s="14"/>
      <c r="E8" s="13"/>
      <c r="F8" s="15" t="s">
        <v>14</v>
      </c>
      <c r="G8" s="16" t="s">
        <v>15</v>
      </c>
      <c r="H8" s="17" t="s">
        <v>16</v>
      </c>
    </row>
    <row r="9" spans="1:8" ht="13.5" thickBot="1">
      <c r="A9" s="18" t="s">
        <v>17</v>
      </c>
      <c r="B9" s="19" t="s">
        <v>18</v>
      </c>
      <c r="C9" s="19" t="s">
        <v>19</v>
      </c>
      <c r="D9" s="20" t="s">
        <v>20</v>
      </c>
      <c r="E9" s="19" t="s">
        <v>21</v>
      </c>
      <c r="F9" s="21" t="s">
        <v>22</v>
      </c>
      <c r="G9" s="22" t="s">
        <v>23</v>
      </c>
      <c r="H9" s="23" t="s">
        <v>24</v>
      </c>
    </row>
    <row r="10" spans="1:8" ht="12.75">
      <c r="A10" s="24"/>
      <c r="B10" s="25" t="s">
        <v>17</v>
      </c>
      <c r="C10" s="25"/>
      <c r="D10" s="26" t="s">
        <v>59</v>
      </c>
      <c r="E10" s="25"/>
      <c r="F10" s="27"/>
      <c r="G10" s="28"/>
      <c r="H10" s="29"/>
    </row>
    <row r="11" spans="1:8" ht="38.25">
      <c r="A11" s="12">
        <v>1</v>
      </c>
      <c r="B11" s="13" t="s">
        <v>360</v>
      </c>
      <c r="C11" s="31" t="s">
        <v>28</v>
      </c>
      <c r="D11" s="32" t="s">
        <v>359</v>
      </c>
      <c r="E11" s="31" t="s">
        <v>40</v>
      </c>
      <c r="F11" s="33">
        <v>112</v>
      </c>
      <c r="G11" s="34"/>
      <c r="H11" s="35">
        <f aca="true" t="shared" si="0" ref="H11:H33">ROUND((F11*G11),2)</f>
        <v>0</v>
      </c>
    </row>
    <row r="12" spans="1:8" ht="38.25">
      <c r="A12" s="12">
        <v>2</v>
      </c>
      <c r="B12" s="13" t="s">
        <v>358</v>
      </c>
      <c r="C12" s="31" t="s">
        <v>28</v>
      </c>
      <c r="D12" s="32" t="s">
        <v>357</v>
      </c>
      <c r="E12" s="31" t="s">
        <v>356</v>
      </c>
      <c r="F12" s="33">
        <v>14</v>
      </c>
      <c r="G12" s="34"/>
      <c r="H12" s="35">
        <f t="shared" si="0"/>
        <v>0</v>
      </c>
    </row>
    <row r="13" spans="1:8" ht="63.75">
      <c r="A13" s="12">
        <v>3</v>
      </c>
      <c r="B13" s="13" t="s">
        <v>355</v>
      </c>
      <c r="C13" s="31" t="s">
        <v>28</v>
      </c>
      <c r="D13" s="32" t="s">
        <v>354</v>
      </c>
      <c r="E13" s="31" t="s">
        <v>37</v>
      </c>
      <c r="F13" s="33">
        <v>35</v>
      </c>
      <c r="G13" s="34"/>
      <c r="H13" s="35">
        <f t="shared" si="0"/>
        <v>0</v>
      </c>
    </row>
    <row r="14" spans="1:8" ht="38.25">
      <c r="A14" s="12">
        <v>4</v>
      </c>
      <c r="B14" s="13" t="s">
        <v>353</v>
      </c>
      <c r="C14" s="31" t="s">
        <v>28</v>
      </c>
      <c r="D14" s="32" t="s">
        <v>352</v>
      </c>
      <c r="E14" s="31" t="s">
        <v>68</v>
      </c>
      <c r="F14" s="33">
        <v>60</v>
      </c>
      <c r="G14" s="34"/>
      <c r="H14" s="35">
        <f t="shared" si="0"/>
        <v>0</v>
      </c>
    </row>
    <row r="15" spans="1:8" ht="38.25">
      <c r="A15" s="12">
        <v>5</v>
      </c>
      <c r="B15" s="13" t="s">
        <v>471</v>
      </c>
      <c r="C15" s="31" t="s">
        <v>28</v>
      </c>
      <c r="D15" s="32" t="s">
        <v>470</v>
      </c>
      <c r="E15" s="31" t="s">
        <v>68</v>
      </c>
      <c r="F15" s="33">
        <v>78.619</v>
      </c>
      <c r="G15" s="34"/>
      <c r="H15" s="35">
        <f t="shared" si="0"/>
        <v>0</v>
      </c>
    </row>
    <row r="16" spans="1:8" ht="51">
      <c r="A16" s="12">
        <v>6</v>
      </c>
      <c r="B16" s="13" t="s">
        <v>349</v>
      </c>
      <c r="C16" s="31" t="s">
        <v>28</v>
      </c>
      <c r="D16" s="32" t="s">
        <v>348</v>
      </c>
      <c r="E16" s="31" t="s">
        <v>68</v>
      </c>
      <c r="F16" s="33">
        <v>23.586</v>
      </c>
      <c r="G16" s="34"/>
      <c r="H16" s="35">
        <f t="shared" si="0"/>
        <v>0</v>
      </c>
    </row>
    <row r="17" spans="1:8" ht="38.25">
      <c r="A17" s="12">
        <v>7</v>
      </c>
      <c r="B17" s="13" t="s">
        <v>469</v>
      </c>
      <c r="C17" s="31" t="s">
        <v>28</v>
      </c>
      <c r="D17" s="32" t="s">
        <v>468</v>
      </c>
      <c r="E17" s="31" t="s">
        <v>68</v>
      </c>
      <c r="F17" s="33">
        <v>78.619</v>
      </c>
      <c r="G17" s="34"/>
      <c r="H17" s="35">
        <f t="shared" si="0"/>
        <v>0</v>
      </c>
    </row>
    <row r="18" spans="1:8" ht="51">
      <c r="A18" s="12">
        <v>8</v>
      </c>
      <c r="B18" s="13" t="s">
        <v>345</v>
      </c>
      <c r="C18" s="31" t="s">
        <v>28</v>
      </c>
      <c r="D18" s="32" t="s">
        <v>344</v>
      </c>
      <c r="E18" s="31" t="s">
        <v>68</v>
      </c>
      <c r="F18" s="33">
        <v>23.586</v>
      </c>
      <c r="G18" s="34"/>
      <c r="H18" s="35">
        <f t="shared" si="0"/>
        <v>0</v>
      </c>
    </row>
    <row r="19" spans="1:8" ht="51">
      <c r="A19" s="12">
        <v>9</v>
      </c>
      <c r="B19" s="13" t="s">
        <v>343</v>
      </c>
      <c r="C19" s="31" t="s">
        <v>28</v>
      </c>
      <c r="D19" s="32" t="s">
        <v>342</v>
      </c>
      <c r="E19" s="31" t="s">
        <v>68</v>
      </c>
      <c r="F19" s="33">
        <v>39.31</v>
      </c>
      <c r="G19" s="34"/>
      <c r="H19" s="35">
        <f t="shared" si="0"/>
        <v>0</v>
      </c>
    </row>
    <row r="20" spans="1:8" ht="38.25">
      <c r="A20" s="12">
        <v>10</v>
      </c>
      <c r="B20" s="13" t="s">
        <v>341</v>
      </c>
      <c r="C20" s="31" t="s">
        <v>28</v>
      </c>
      <c r="D20" s="32" t="s">
        <v>340</v>
      </c>
      <c r="E20" s="31" t="s">
        <v>65</v>
      </c>
      <c r="F20" s="33">
        <v>357.36</v>
      </c>
      <c r="G20" s="34"/>
      <c r="H20" s="35">
        <f t="shared" si="0"/>
        <v>0</v>
      </c>
    </row>
    <row r="21" spans="1:8" ht="38.25">
      <c r="A21" s="12">
        <v>11</v>
      </c>
      <c r="B21" s="13" t="s">
        <v>339</v>
      </c>
      <c r="C21" s="31" t="s">
        <v>28</v>
      </c>
      <c r="D21" s="32" t="s">
        <v>338</v>
      </c>
      <c r="E21" s="31" t="s">
        <v>65</v>
      </c>
      <c r="F21" s="33">
        <v>357.36</v>
      </c>
      <c r="G21" s="34"/>
      <c r="H21" s="35">
        <f t="shared" si="0"/>
        <v>0</v>
      </c>
    </row>
    <row r="22" spans="1:8" ht="51">
      <c r="A22" s="12">
        <v>12</v>
      </c>
      <c r="B22" s="13" t="s">
        <v>337</v>
      </c>
      <c r="C22" s="31" t="s">
        <v>28</v>
      </c>
      <c r="D22" s="32" t="s">
        <v>336</v>
      </c>
      <c r="E22" s="31" t="s">
        <v>68</v>
      </c>
      <c r="F22" s="33">
        <v>196.548</v>
      </c>
      <c r="G22" s="34"/>
      <c r="H22" s="35">
        <f t="shared" si="0"/>
        <v>0</v>
      </c>
    </row>
    <row r="23" spans="1:8" ht="51">
      <c r="A23" s="12">
        <v>13</v>
      </c>
      <c r="B23" s="13" t="s">
        <v>335</v>
      </c>
      <c r="C23" s="31" t="s">
        <v>28</v>
      </c>
      <c r="D23" s="32" t="s">
        <v>334</v>
      </c>
      <c r="E23" s="31" t="s">
        <v>68</v>
      </c>
      <c r="F23" s="33">
        <v>196.548</v>
      </c>
      <c r="G23" s="34"/>
      <c r="H23" s="35">
        <f t="shared" si="0"/>
        <v>0</v>
      </c>
    </row>
    <row r="24" spans="1:8" ht="51">
      <c r="A24" s="12">
        <v>14</v>
      </c>
      <c r="B24" s="13" t="s">
        <v>333</v>
      </c>
      <c r="C24" s="31" t="s">
        <v>28</v>
      </c>
      <c r="D24" s="32" t="s">
        <v>332</v>
      </c>
      <c r="E24" s="31" t="s">
        <v>68</v>
      </c>
      <c r="F24" s="33">
        <v>98.274</v>
      </c>
      <c r="G24" s="34"/>
      <c r="H24" s="35">
        <f t="shared" si="0"/>
        <v>0</v>
      </c>
    </row>
    <row r="25" spans="1:8" ht="63.75">
      <c r="A25" s="12">
        <v>15</v>
      </c>
      <c r="B25" s="13" t="s">
        <v>331</v>
      </c>
      <c r="C25" s="31" t="s">
        <v>28</v>
      </c>
      <c r="D25" s="32" t="s">
        <v>330</v>
      </c>
      <c r="E25" s="31" t="s">
        <v>68</v>
      </c>
      <c r="F25" s="33">
        <v>491.37</v>
      </c>
      <c r="G25" s="34"/>
      <c r="H25" s="35">
        <f t="shared" si="0"/>
        <v>0</v>
      </c>
    </row>
    <row r="26" spans="1:8" ht="38.25">
      <c r="A26" s="12">
        <v>16</v>
      </c>
      <c r="B26" s="13" t="s">
        <v>329</v>
      </c>
      <c r="C26" s="31" t="s">
        <v>28</v>
      </c>
      <c r="D26" s="32" t="s">
        <v>328</v>
      </c>
      <c r="E26" s="31" t="s">
        <v>68</v>
      </c>
      <c r="F26" s="33">
        <v>98.274</v>
      </c>
      <c r="G26" s="34"/>
      <c r="H26" s="35">
        <f t="shared" si="0"/>
        <v>0</v>
      </c>
    </row>
    <row r="27" spans="1:8" ht="25.5">
      <c r="A27" s="12">
        <v>17</v>
      </c>
      <c r="B27" s="13" t="s">
        <v>327</v>
      </c>
      <c r="C27" s="31" t="s">
        <v>28</v>
      </c>
      <c r="D27" s="32" t="s">
        <v>326</v>
      </c>
      <c r="E27" s="31" t="s">
        <v>68</v>
      </c>
      <c r="F27" s="33">
        <v>98.274</v>
      </c>
      <c r="G27" s="34"/>
      <c r="H27" s="35">
        <f t="shared" si="0"/>
        <v>0</v>
      </c>
    </row>
    <row r="28" spans="1:8" ht="25.5">
      <c r="A28" s="12">
        <v>18</v>
      </c>
      <c r="B28" s="13" t="s">
        <v>325</v>
      </c>
      <c r="C28" s="31" t="s">
        <v>28</v>
      </c>
      <c r="D28" s="32" t="s">
        <v>324</v>
      </c>
      <c r="E28" s="31" t="s">
        <v>30</v>
      </c>
      <c r="F28" s="33">
        <v>176.893</v>
      </c>
      <c r="G28" s="34"/>
      <c r="H28" s="35">
        <f t="shared" si="0"/>
        <v>0</v>
      </c>
    </row>
    <row r="29" spans="1:8" ht="38.25">
      <c r="A29" s="12">
        <v>19</v>
      </c>
      <c r="B29" s="13" t="s">
        <v>323</v>
      </c>
      <c r="C29" s="31" t="s">
        <v>28</v>
      </c>
      <c r="D29" s="32" t="s">
        <v>322</v>
      </c>
      <c r="E29" s="31" t="s">
        <v>68</v>
      </c>
      <c r="F29" s="33">
        <v>98.274</v>
      </c>
      <c r="G29" s="34"/>
      <c r="H29" s="35">
        <f t="shared" si="0"/>
        <v>0</v>
      </c>
    </row>
    <row r="30" spans="1:8" ht="51">
      <c r="A30" s="12">
        <v>20</v>
      </c>
      <c r="B30" s="13" t="s">
        <v>321</v>
      </c>
      <c r="C30" s="31" t="s">
        <v>28</v>
      </c>
      <c r="D30" s="32" t="s">
        <v>320</v>
      </c>
      <c r="E30" s="31" t="s">
        <v>68</v>
      </c>
      <c r="F30" s="33">
        <v>81.895</v>
      </c>
      <c r="G30" s="34"/>
      <c r="H30" s="35">
        <f t="shared" si="0"/>
        <v>0</v>
      </c>
    </row>
    <row r="31" spans="1:8" ht="51">
      <c r="A31" s="12">
        <v>22</v>
      </c>
      <c r="B31" s="13" t="s">
        <v>319</v>
      </c>
      <c r="C31" s="31" t="s">
        <v>28</v>
      </c>
      <c r="D31" s="32" t="s">
        <v>318</v>
      </c>
      <c r="E31" s="31" t="s">
        <v>68</v>
      </c>
      <c r="F31" s="33">
        <v>81.895</v>
      </c>
      <c r="G31" s="34"/>
      <c r="H31" s="35">
        <f t="shared" si="0"/>
        <v>0</v>
      </c>
    </row>
    <row r="32" spans="1:8" ht="25.5">
      <c r="A32" s="12">
        <v>23</v>
      </c>
      <c r="B32" s="13" t="s">
        <v>317</v>
      </c>
      <c r="C32" s="31" t="s">
        <v>28</v>
      </c>
      <c r="D32" s="32" t="s">
        <v>316</v>
      </c>
      <c r="E32" s="31" t="s">
        <v>65</v>
      </c>
      <c r="F32" s="33">
        <v>223.35</v>
      </c>
      <c r="G32" s="34"/>
      <c r="H32" s="35">
        <f t="shared" si="0"/>
        <v>0</v>
      </c>
    </row>
    <row r="33" spans="1:8" ht="38.25">
      <c r="A33" s="12">
        <v>21</v>
      </c>
      <c r="B33" s="13" t="s">
        <v>315</v>
      </c>
      <c r="C33" s="31" t="s">
        <v>28</v>
      </c>
      <c r="D33" s="32" t="s">
        <v>314</v>
      </c>
      <c r="E33" s="31" t="s">
        <v>30</v>
      </c>
      <c r="F33" s="33">
        <v>163.79</v>
      </c>
      <c r="G33" s="34"/>
      <c r="H33" s="35">
        <f t="shared" si="0"/>
        <v>0</v>
      </c>
    </row>
    <row r="34" spans="1:8" ht="12.75">
      <c r="A34" s="36"/>
      <c r="B34" s="37" t="s">
        <v>17</v>
      </c>
      <c r="C34" s="37"/>
      <c r="D34" s="38" t="s">
        <v>59</v>
      </c>
      <c r="E34" s="37"/>
      <c r="F34" s="39"/>
      <c r="G34" s="40"/>
      <c r="H34" s="41">
        <f>SUM(H11:H33)</f>
        <v>0</v>
      </c>
    </row>
    <row r="35" spans="1:8" ht="12.75">
      <c r="A35" s="30"/>
      <c r="B35" s="31"/>
      <c r="C35" s="31"/>
      <c r="D35" s="32"/>
      <c r="E35" s="31"/>
      <c r="F35" s="33"/>
      <c r="G35" s="34"/>
      <c r="H35" s="35"/>
    </row>
    <row r="36" spans="1:8" ht="12.75">
      <c r="A36" s="42"/>
      <c r="B36" s="43" t="s">
        <v>18</v>
      </c>
      <c r="C36" s="43"/>
      <c r="D36" s="44" t="s">
        <v>311</v>
      </c>
      <c r="E36" s="43"/>
      <c r="F36" s="45"/>
      <c r="G36" s="46"/>
      <c r="H36" s="47"/>
    </row>
    <row r="37" spans="1:8" ht="63.75">
      <c r="A37" s="12">
        <v>24</v>
      </c>
      <c r="B37" s="13" t="s">
        <v>313</v>
      </c>
      <c r="C37" s="31" t="s">
        <v>28</v>
      </c>
      <c r="D37" s="32" t="s">
        <v>312</v>
      </c>
      <c r="E37" s="31" t="s">
        <v>37</v>
      </c>
      <c r="F37" s="33">
        <v>150</v>
      </c>
      <c r="G37" s="34"/>
      <c r="H37" s="35">
        <f>ROUND((F37*G37),2)</f>
        <v>0</v>
      </c>
    </row>
    <row r="38" spans="1:8" ht="12.75">
      <c r="A38" s="36"/>
      <c r="B38" s="37" t="s">
        <v>18</v>
      </c>
      <c r="C38" s="37"/>
      <c r="D38" s="38" t="s">
        <v>311</v>
      </c>
      <c r="E38" s="37"/>
      <c r="F38" s="39"/>
      <c r="G38" s="40"/>
      <c r="H38" s="41">
        <f>SUM(H37:H37)</f>
        <v>0</v>
      </c>
    </row>
    <row r="39" spans="1:8" ht="12.75">
      <c r="A39" s="30"/>
      <c r="B39" s="31"/>
      <c r="C39" s="31"/>
      <c r="D39" s="32"/>
      <c r="E39" s="31"/>
      <c r="F39" s="33"/>
      <c r="G39" s="34"/>
      <c r="H39" s="35"/>
    </row>
    <row r="40" spans="1:8" ht="12.75">
      <c r="A40" s="42"/>
      <c r="B40" s="43" t="s">
        <v>20</v>
      </c>
      <c r="C40" s="43"/>
      <c r="D40" s="44" t="s">
        <v>308</v>
      </c>
      <c r="E40" s="43"/>
      <c r="F40" s="45"/>
      <c r="G40" s="46"/>
      <c r="H40" s="47"/>
    </row>
    <row r="41" spans="1:8" ht="38.25">
      <c r="A41" s="12">
        <v>25</v>
      </c>
      <c r="B41" s="13" t="s">
        <v>310</v>
      </c>
      <c r="C41" s="31" t="s">
        <v>28</v>
      </c>
      <c r="D41" s="32" t="s">
        <v>309</v>
      </c>
      <c r="E41" s="31" t="s">
        <v>68</v>
      </c>
      <c r="F41" s="33">
        <v>24.569</v>
      </c>
      <c r="G41" s="34"/>
      <c r="H41" s="35">
        <f>ROUND((F41*G41),2)</f>
        <v>0</v>
      </c>
    </row>
    <row r="42" spans="1:8" ht="12.75">
      <c r="A42" s="36"/>
      <c r="B42" s="37" t="s">
        <v>20</v>
      </c>
      <c r="C42" s="37"/>
      <c r="D42" s="38" t="s">
        <v>308</v>
      </c>
      <c r="E42" s="37"/>
      <c r="F42" s="39"/>
      <c r="G42" s="40"/>
      <c r="H42" s="41">
        <f>SUM(H41:H41)</f>
        <v>0</v>
      </c>
    </row>
    <row r="43" spans="1:8" ht="12.75">
      <c r="A43" s="30"/>
      <c r="B43" s="31"/>
      <c r="C43" s="31"/>
      <c r="D43" s="32"/>
      <c r="E43" s="31"/>
      <c r="F43" s="33"/>
      <c r="G43" s="34"/>
      <c r="H43" s="35"/>
    </row>
    <row r="44" spans="1:8" ht="12.75">
      <c r="A44" s="42"/>
      <c r="B44" s="43" t="s">
        <v>24</v>
      </c>
      <c r="C44" s="43"/>
      <c r="D44" s="44" t="s">
        <v>209</v>
      </c>
      <c r="E44" s="43"/>
      <c r="F44" s="45"/>
      <c r="G44" s="46"/>
      <c r="H44" s="47"/>
    </row>
    <row r="45" spans="1:8" ht="25.5">
      <c r="A45" s="12">
        <v>30</v>
      </c>
      <c r="B45" s="13" t="s">
        <v>305</v>
      </c>
      <c r="C45" s="31" t="s">
        <v>28</v>
      </c>
      <c r="D45" s="32" t="s">
        <v>304</v>
      </c>
      <c r="E45" s="31" t="s">
        <v>43</v>
      </c>
      <c r="F45" s="33">
        <v>1</v>
      </c>
      <c r="G45" s="34"/>
      <c r="H45" s="35">
        <f aca="true" t="shared" si="1" ref="H45:H79">ROUND((F45*G45),2)</f>
        <v>0</v>
      </c>
    </row>
    <row r="46" spans="1:8" ht="25.5">
      <c r="A46" s="12">
        <v>34</v>
      </c>
      <c r="B46" s="13" t="s">
        <v>303</v>
      </c>
      <c r="C46" s="31" t="s">
        <v>28</v>
      </c>
      <c r="D46" s="32" t="s">
        <v>302</v>
      </c>
      <c r="E46" s="31" t="s">
        <v>43</v>
      </c>
      <c r="F46" s="33">
        <v>1</v>
      </c>
      <c r="G46" s="34"/>
      <c r="H46" s="35">
        <f t="shared" si="1"/>
        <v>0</v>
      </c>
    </row>
    <row r="47" spans="1:8" ht="25.5">
      <c r="A47" s="12">
        <v>35</v>
      </c>
      <c r="B47" s="13" t="s">
        <v>301</v>
      </c>
      <c r="C47" s="31" t="s">
        <v>28</v>
      </c>
      <c r="D47" s="32" t="s">
        <v>300</v>
      </c>
      <c r="E47" s="31" t="s">
        <v>43</v>
      </c>
      <c r="F47" s="33">
        <v>1</v>
      </c>
      <c r="G47" s="34"/>
      <c r="H47" s="35">
        <f t="shared" si="1"/>
        <v>0</v>
      </c>
    </row>
    <row r="48" spans="1:8" ht="25.5">
      <c r="A48" s="12">
        <v>36</v>
      </c>
      <c r="B48" s="13" t="s">
        <v>299</v>
      </c>
      <c r="C48" s="31" t="s">
        <v>28</v>
      </c>
      <c r="D48" s="32" t="s">
        <v>298</v>
      </c>
      <c r="E48" s="31" t="s">
        <v>43</v>
      </c>
      <c r="F48" s="33">
        <v>1</v>
      </c>
      <c r="G48" s="34"/>
      <c r="H48" s="35">
        <f t="shared" si="1"/>
        <v>0</v>
      </c>
    </row>
    <row r="49" spans="1:8" ht="25.5">
      <c r="A49" s="12">
        <v>39</v>
      </c>
      <c r="B49" s="13" t="s">
        <v>293</v>
      </c>
      <c r="C49" s="31" t="s">
        <v>28</v>
      </c>
      <c r="D49" s="32" t="s">
        <v>292</v>
      </c>
      <c r="E49" s="31" t="s">
        <v>43</v>
      </c>
      <c r="F49" s="33">
        <v>2</v>
      </c>
      <c r="G49" s="34"/>
      <c r="H49" s="35">
        <f t="shared" si="1"/>
        <v>0</v>
      </c>
    </row>
    <row r="50" spans="1:8" ht="25.5">
      <c r="A50" s="12">
        <v>40</v>
      </c>
      <c r="B50" s="13" t="s">
        <v>287</v>
      </c>
      <c r="C50" s="31" t="s">
        <v>28</v>
      </c>
      <c r="D50" s="32" t="s">
        <v>474</v>
      </c>
      <c r="E50" s="31" t="s">
        <v>43</v>
      </c>
      <c r="F50" s="33">
        <v>1</v>
      </c>
      <c r="G50" s="34"/>
      <c r="H50" s="35">
        <f t="shared" si="1"/>
        <v>0</v>
      </c>
    </row>
    <row r="51" spans="1:8" ht="25.5">
      <c r="A51" s="12">
        <v>37</v>
      </c>
      <c r="B51" s="13" t="s">
        <v>283</v>
      </c>
      <c r="C51" s="31" t="s">
        <v>28</v>
      </c>
      <c r="D51" s="32" t="s">
        <v>473</v>
      </c>
      <c r="E51" s="31" t="s">
        <v>43</v>
      </c>
      <c r="F51" s="33">
        <v>2</v>
      </c>
      <c r="G51" s="34"/>
      <c r="H51" s="35">
        <f t="shared" si="1"/>
        <v>0</v>
      </c>
    </row>
    <row r="52" spans="1:8" ht="63.75">
      <c r="A52" s="12">
        <v>32</v>
      </c>
      <c r="B52" s="13" t="s">
        <v>279</v>
      </c>
      <c r="C52" s="31" t="s">
        <v>28</v>
      </c>
      <c r="D52" s="32" t="s">
        <v>278</v>
      </c>
      <c r="E52" s="31" t="s">
        <v>37</v>
      </c>
      <c r="F52" s="33">
        <v>148.9</v>
      </c>
      <c r="G52" s="34"/>
      <c r="H52" s="35">
        <f t="shared" si="1"/>
        <v>0</v>
      </c>
    </row>
    <row r="53" spans="1:8" ht="63.75">
      <c r="A53" s="12">
        <v>42</v>
      </c>
      <c r="B53" s="13" t="s">
        <v>275</v>
      </c>
      <c r="C53" s="31" t="s">
        <v>28</v>
      </c>
      <c r="D53" s="32" t="s">
        <v>274</v>
      </c>
      <c r="E53" s="31" t="s">
        <v>43</v>
      </c>
      <c r="F53" s="33">
        <v>1</v>
      </c>
      <c r="G53" s="34"/>
      <c r="H53" s="35">
        <f t="shared" si="1"/>
        <v>0</v>
      </c>
    </row>
    <row r="54" spans="1:8" ht="38.25">
      <c r="A54" s="12">
        <v>44</v>
      </c>
      <c r="B54" s="13" t="s">
        <v>271</v>
      </c>
      <c r="C54" s="31" t="s">
        <v>28</v>
      </c>
      <c r="D54" s="32" t="s">
        <v>270</v>
      </c>
      <c r="E54" s="31" t="s">
        <v>43</v>
      </c>
      <c r="F54" s="33">
        <v>1</v>
      </c>
      <c r="G54" s="34"/>
      <c r="H54" s="35">
        <f t="shared" si="1"/>
        <v>0</v>
      </c>
    </row>
    <row r="55" spans="1:8" ht="38.25">
      <c r="A55" s="12">
        <v>50</v>
      </c>
      <c r="B55" s="13" t="s">
        <v>269</v>
      </c>
      <c r="C55" s="31" t="s">
        <v>28</v>
      </c>
      <c r="D55" s="32" t="s">
        <v>268</v>
      </c>
      <c r="E55" s="31" t="s">
        <v>43</v>
      </c>
      <c r="F55" s="33">
        <v>1</v>
      </c>
      <c r="G55" s="34"/>
      <c r="H55" s="35">
        <f t="shared" si="1"/>
        <v>0</v>
      </c>
    </row>
    <row r="56" spans="1:8" ht="38.25">
      <c r="A56" s="12">
        <v>52</v>
      </c>
      <c r="B56" s="13" t="s">
        <v>267</v>
      </c>
      <c r="C56" s="31" t="s">
        <v>28</v>
      </c>
      <c r="D56" s="32" t="s">
        <v>266</v>
      </c>
      <c r="E56" s="31" t="s">
        <v>43</v>
      </c>
      <c r="F56" s="33">
        <v>1</v>
      </c>
      <c r="G56" s="34"/>
      <c r="H56" s="35">
        <f t="shared" si="1"/>
        <v>0</v>
      </c>
    </row>
    <row r="57" spans="1:8" ht="25.5">
      <c r="A57" s="12">
        <v>27</v>
      </c>
      <c r="B57" s="13" t="s">
        <v>265</v>
      </c>
      <c r="C57" s="31" t="s">
        <v>28</v>
      </c>
      <c r="D57" s="32" t="s">
        <v>264</v>
      </c>
      <c r="E57" s="31" t="s">
        <v>43</v>
      </c>
      <c r="F57" s="33">
        <v>1</v>
      </c>
      <c r="G57" s="34"/>
      <c r="H57" s="35">
        <f t="shared" si="1"/>
        <v>0</v>
      </c>
    </row>
    <row r="58" spans="1:8" ht="25.5">
      <c r="A58" s="12">
        <v>28</v>
      </c>
      <c r="B58" s="13" t="s">
        <v>257</v>
      </c>
      <c r="C58" s="31" t="s">
        <v>28</v>
      </c>
      <c r="D58" s="32" t="s">
        <v>256</v>
      </c>
      <c r="E58" s="31" t="s">
        <v>43</v>
      </c>
      <c r="F58" s="33">
        <v>1</v>
      </c>
      <c r="G58" s="34"/>
      <c r="H58" s="35">
        <f t="shared" si="1"/>
        <v>0</v>
      </c>
    </row>
    <row r="59" spans="1:8" ht="25.5">
      <c r="A59" s="12">
        <v>29</v>
      </c>
      <c r="B59" s="13" t="s">
        <v>255</v>
      </c>
      <c r="C59" s="31" t="s">
        <v>28</v>
      </c>
      <c r="D59" s="32" t="s">
        <v>254</v>
      </c>
      <c r="E59" s="31" t="s">
        <v>43</v>
      </c>
      <c r="F59" s="33">
        <v>1</v>
      </c>
      <c r="G59" s="34"/>
      <c r="H59" s="35">
        <f t="shared" si="1"/>
        <v>0</v>
      </c>
    </row>
    <row r="60" spans="1:8" ht="38.25">
      <c r="A60" s="12">
        <v>54</v>
      </c>
      <c r="B60" s="13" t="s">
        <v>253</v>
      </c>
      <c r="C60" s="31" t="s">
        <v>28</v>
      </c>
      <c r="D60" s="32" t="s">
        <v>252</v>
      </c>
      <c r="E60" s="31" t="s">
        <v>43</v>
      </c>
      <c r="F60" s="33">
        <v>1</v>
      </c>
      <c r="G60" s="34"/>
      <c r="H60" s="35">
        <f t="shared" si="1"/>
        <v>0</v>
      </c>
    </row>
    <row r="61" spans="1:8" ht="25.5">
      <c r="A61" s="12">
        <v>26</v>
      </c>
      <c r="B61" s="13" t="s">
        <v>251</v>
      </c>
      <c r="C61" s="31" t="s">
        <v>28</v>
      </c>
      <c r="D61" s="32" t="s">
        <v>250</v>
      </c>
      <c r="E61" s="31" t="s">
        <v>43</v>
      </c>
      <c r="F61" s="33">
        <v>4</v>
      </c>
      <c r="G61" s="34"/>
      <c r="H61" s="35">
        <f t="shared" si="1"/>
        <v>0</v>
      </c>
    </row>
    <row r="62" spans="1:8" ht="38.25">
      <c r="A62" s="12">
        <v>31</v>
      </c>
      <c r="B62" s="13" t="s">
        <v>249</v>
      </c>
      <c r="C62" s="31" t="s">
        <v>28</v>
      </c>
      <c r="D62" s="32" t="s">
        <v>248</v>
      </c>
      <c r="E62" s="31" t="s">
        <v>37</v>
      </c>
      <c r="F62" s="33">
        <v>148.9</v>
      </c>
      <c r="G62" s="34"/>
      <c r="H62" s="35">
        <f t="shared" si="1"/>
        <v>0</v>
      </c>
    </row>
    <row r="63" spans="1:8" ht="25.5">
      <c r="A63" s="12">
        <v>33</v>
      </c>
      <c r="B63" s="13" t="s">
        <v>245</v>
      </c>
      <c r="C63" s="31" t="s">
        <v>28</v>
      </c>
      <c r="D63" s="32" t="s">
        <v>244</v>
      </c>
      <c r="E63" s="31" t="s">
        <v>43</v>
      </c>
      <c r="F63" s="33">
        <v>5</v>
      </c>
      <c r="G63" s="34"/>
      <c r="H63" s="35">
        <f t="shared" si="1"/>
        <v>0</v>
      </c>
    </row>
    <row r="64" spans="1:8" ht="38.25">
      <c r="A64" s="12">
        <v>38</v>
      </c>
      <c r="B64" s="13" t="s">
        <v>243</v>
      </c>
      <c r="C64" s="31" t="s">
        <v>28</v>
      </c>
      <c r="D64" s="32" t="s">
        <v>242</v>
      </c>
      <c r="E64" s="31" t="s">
        <v>43</v>
      </c>
      <c r="F64" s="33">
        <v>3</v>
      </c>
      <c r="G64" s="34"/>
      <c r="H64" s="35">
        <f t="shared" si="1"/>
        <v>0</v>
      </c>
    </row>
    <row r="65" spans="1:8" ht="38.25">
      <c r="A65" s="12">
        <v>41</v>
      </c>
      <c r="B65" s="13" t="s">
        <v>241</v>
      </c>
      <c r="C65" s="31" t="s">
        <v>28</v>
      </c>
      <c r="D65" s="32" t="s">
        <v>240</v>
      </c>
      <c r="E65" s="31" t="s">
        <v>43</v>
      </c>
      <c r="F65" s="33">
        <v>1</v>
      </c>
      <c r="G65" s="34"/>
      <c r="H65" s="35">
        <f t="shared" si="1"/>
        <v>0</v>
      </c>
    </row>
    <row r="66" spans="1:8" ht="38.25">
      <c r="A66" s="12">
        <v>43</v>
      </c>
      <c r="B66" s="13" t="s">
        <v>239</v>
      </c>
      <c r="C66" s="31" t="s">
        <v>28</v>
      </c>
      <c r="D66" s="32" t="s">
        <v>238</v>
      </c>
      <c r="E66" s="31" t="s">
        <v>43</v>
      </c>
      <c r="F66" s="33">
        <v>1</v>
      </c>
      <c r="G66" s="34"/>
      <c r="H66" s="35">
        <f t="shared" si="1"/>
        <v>0</v>
      </c>
    </row>
    <row r="67" spans="1:8" ht="25.5">
      <c r="A67" s="12">
        <v>45</v>
      </c>
      <c r="B67" s="13" t="s">
        <v>235</v>
      </c>
      <c r="C67" s="31" t="s">
        <v>28</v>
      </c>
      <c r="D67" s="32" t="s">
        <v>234</v>
      </c>
      <c r="E67" s="31" t="s">
        <v>37</v>
      </c>
      <c r="F67" s="33">
        <v>148.9</v>
      </c>
      <c r="G67" s="34"/>
      <c r="H67" s="35">
        <f t="shared" si="1"/>
        <v>0</v>
      </c>
    </row>
    <row r="68" spans="1:8" ht="25.5">
      <c r="A68" s="12">
        <v>46</v>
      </c>
      <c r="B68" s="13" t="s">
        <v>233</v>
      </c>
      <c r="C68" s="31" t="s">
        <v>28</v>
      </c>
      <c r="D68" s="32" t="s">
        <v>232</v>
      </c>
      <c r="E68" s="31" t="s">
        <v>37</v>
      </c>
      <c r="F68" s="33">
        <v>148.9</v>
      </c>
      <c r="G68" s="34"/>
      <c r="H68" s="35">
        <f t="shared" si="1"/>
        <v>0</v>
      </c>
    </row>
    <row r="69" spans="1:8" ht="25.5">
      <c r="A69" s="12">
        <v>47</v>
      </c>
      <c r="B69" s="13" t="s">
        <v>231</v>
      </c>
      <c r="C69" s="31" t="s">
        <v>28</v>
      </c>
      <c r="D69" s="32" t="s">
        <v>230</v>
      </c>
      <c r="E69" s="31" t="s">
        <v>37</v>
      </c>
      <c r="F69" s="33">
        <v>148.9</v>
      </c>
      <c r="G69" s="34"/>
      <c r="H69" s="35">
        <f t="shared" si="1"/>
        <v>0</v>
      </c>
    </row>
    <row r="70" spans="1:8" ht="25.5">
      <c r="A70" s="12">
        <v>48</v>
      </c>
      <c r="B70" s="13" t="s">
        <v>229</v>
      </c>
      <c r="C70" s="31" t="s">
        <v>28</v>
      </c>
      <c r="D70" s="32" t="s">
        <v>228</v>
      </c>
      <c r="E70" s="31" t="s">
        <v>43</v>
      </c>
      <c r="F70" s="33">
        <v>2</v>
      </c>
      <c r="G70" s="34"/>
      <c r="H70" s="35">
        <f t="shared" si="1"/>
        <v>0</v>
      </c>
    </row>
    <row r="71" spans="1:8" ht="25.5">
      <c r="A71" s="12">
        <v>49</v>
      </c>
      <c r="B71" s="13" t="s">
        <v>227</v>
      </c>
      <c r="C71" s="31" t="s">
        <v>28</v>
      </c>
      <c r="D71" s="32" t="s">
        <v>226</v>
      </c>
      <c r="E71" s="31" t="s">
        <v>43</v>
      </c>
      <c r="F71" s="33">
        <v>1</v>
      </c>
      <c r="G71" s="34"/>
      <c r="H71" s="35">
        <f t="shared" si="1"/>
        <v>0</v>
      </c>
    </row>
    <row r="72" spans="1:8" ht="25.5">
      <c r="A72" s="12">
        <v>51</v>
      </c>
      <c r="B72" s="13" t="s">
        <v>225</v>
      </c>
      <c r="C72" s="31" t="s">
        <v>28</v>
      </c>
      <c r="D72" s="32" t="s">
        <v>224</v>
      </c>
      <c r="E72" s="31" t="s">
        <v>43</v>
      </c>
      <c r="F72" s="33">
        <v>1</v>
      </c>
      <c r="G72" s="34"/>
      <c r="H72" s="35">
        <f t="shared" si="1"/>
        <v>0</v>
      </c>
    </row>
    <row r="73" spans="1:8" ht="38.25">
      <c r="A73" s="12">
        <v>53</v>
      </c>
      <c r="B73" s="13" t="s">
        <v>223</v>
      </c>
      <c r="C73" s="31" t="s">
        <v>28</v>
      </c>
      <c r="D73" s="32" t="s">
        <v>222</v>
      </c>
      <c r="E73" s="31" t="s">
        <v>43</v>
      </c>
      <c r="F73" s="33">
        <v>1</v>
      </c>
      <c r="G73" s="34"/>
      <c r="H73" s="35">
        <f t="shared" si="1"/>
        <v>0</v>
      </c>
    </row>
    <row r="74" spans="1:8" ht="25.5">
      <c r="A74" s="12">
        <v>55</v>
      </c>
      <c r="B74" s="13" t="s">
        <v>221</v>
      </c>
      <c r="C74" s="31" t="s">
        <v>28</v>
      </c>
      <c r="D74" s="32" t="s">
        <v>220</v>
      </c>
      <c r="E74" s="31" t="s">
        <v>37</v>
      </c>
      <c r="F74" s="33">
        <v>155</v>
      </c>
      <c r="G74" s="34"/>
      <c r="H74" s="35">
        <f t="shared" si="1"/>
        <v>0</v>
      </c>
    </row>
    <row r="75" spans="1:8" ht="25.5">
      <c r="A75" s="12">
        <v>56</v>
      </c>
      <c r="B75" s="13" t="s">
        <v>219</v>
      </c>
      <c r="C75" s="31" t="s">
        <v>28</v>
      </c>
      <c r="D75" s="32" t="s">
        <v>218</v>
      </c>
      <c r="E75" s="31" t="s">
        <v>37</v>
      </c>
      <c r="F75" s="33">
        <v>155</v>
      </c>
      <c r="G75" s="34"/>
      <c r="H75" s="35">
        <f t="shared" si="1"/>
        <v>0</v>
      </c>
    </row>
    <row r="76" spans="1:8" ht="25.5">
      <c r="A76" s="12">
        <v>57</v>
      </c>
      <c r="B76" s="13" t="s">
        <v>217</v>
      </c>
      <c r="C76" s="31" t="s">
        <v>28</v>
      </c>
      <c r="D76" s="32" t="s">
        <v>216</v>
      </c>
      <c r="E76" s="31" t="s">
        <v>43</v>
      </c>
      <c r="F76" s="33">
        <v>4</v>
      </c>
      <c r="G76" s="34"/>
      <c r="H76" s="35">
        <f t="shared" si="1"/>
        <v>0</v>
      </c>
    </row>
    <row r="77" spans="1:8" ht="25.5">
      <c r="A77" s="12">
        <v>58</v>
      </c>
      <c r="B77" s="13" t="s">
        <v>215</v>
      </c>
      <c r="C77" s="31" t="s">
        <v>28</v>
      </c>
      <c r="D77" s="32" t="s">
        <v>214</v>
      </c>
      <c r="E77" s="31" t="s">
        <v>37</v>
      </c>
      <c r="F77" s="33">
        <v>240</v>
      </c>
      <c r="G77" s="34"/>
      <c r="H77" s="35">
        <f t="shared" si="1"/>
        <v>0</v>
      </c>
    </row>
    <row r="78" spans="1:8" ht="25.5">
      <c r="A78" s="12">
        <v>59</v>
      </c>
      <c r="B78" s="13" t="s">
        <v>213</v>
      </c>
      <c r="C78" s="31" t="s">
        <v>28</v>
      </c>
      <c r="D78" s="32" t="s">
        <v>212</v>
      </c>
      <c r="E78" s="31" t="s">
        <v>37</v>
      </c>
      <c r="F78" s="33">
        <v>22</v>
      </c>
      <c r="G78" s="34"/>
      <c r="H78" s="35">
        <f t="shared" si="1"/>
        <v>0</v>
      </c>
    </row>
    <row r="79" spans="1:8" ht="25.5">
      <c r="A79" s="12">
        <v>60</v>
      </c>
      <c r="B79" s="13" t="s">
        <v>211</v>
      </c>
      <c r="C79" s="31" t="s">
        <v>28</v>
      </c>
      <c r="D79" s="32" t="s">
        <v>210</v>
      </c>
      <c r="E79" s="31" t="s">
        <v>37</v>
      </c>
      <c r="F79" s="33">
        <v>128</v>
      </c>
      <c r="G79" s="34"/>
      <c r="H79" s="35">
        <f t="shared" si="1"/>
        <v>0</v>
      </c>
    </row>
    <row r="80" spans="1:8" ht="12.75">
      <c r="A80" s="36"/>
      <c r="B80" s="37" t="s">
        <v>24</v>
      </c>
      <c r="C80" s="37"/>
      <c r="D80" s="38" t="s">
        <v>209</v>
      </c>
      <c r="E80" s="37"/>
      <c r="F80" s="39"/>
      <c r="G80" s="40"/>
      <c r="H80" s="41">
        <f>SUM(H45:H79)</f>
        <v>0</v>
      </c>
    </row>
    <row r="81" spans="1:8" ht="12.75">
      <c r="A81" s="30"/>
      <c r="B81" s="31"/>
      <c r="C81" s="31"/>
      <c r="D81" s="32"/>
      <c r="E81" s="31"/>
      <c r="F81" s="33"/>
      <c r="G81" s="34"/>
      <c r="H81" s="35"/>
    </row>
    <row r="82" spans="1:8" ht="12.75">
      <c r="A82" s="42"/>
      <c r="B82" s="43" t="s">
        <v>206</v>
      </c>
      <c r="C82" s="43"/>
      <c r="D82" s="44" t="s">
        <v>205</v>
      </c>
      <c r="E82" s="43"/>
      <c r="F82" s="45"/>
      <c r="G82" s="46"/>
      <c r="H82" s="47"/>
    </row>
    <row r="83" spans="1:8" ht="51">
      <c r="A83" s="12">
        <v>61</v>
      </c>
      <c r="B83" s="13" t="s">
        <v>208</v>
      </c>
      <c r="C83" s="31" t="s">
        <v>28</v>
      </c>
      <c r="D83" s="32" t="s">
        <v>207</v>
      </c>
      <c r="E83" s="31" t="s">
        <v>30</v>
      </c>
      <c r="F83" s="33">
        <v>204.235</v>
      </c>
      <c r="G83" s="34"/>
      <c r="H83" s="35">
        <f>ROUND((F83*G83),2)</f>
        <v>0</v>
      </c>
    </row>
    <row r="84" spans="1:8" ht="12.75">
      <c r="A84" s="36"/>
      <c r="B84" s="37" t="s">
        <v>206</v>
      </c>
      <c r="C84" s="37"/>
      <c r="D84" s="38" t="s">
        <v>205</v>
      </c>
      <c r="E84" s="37"/>
      <c r="F84" s="39"/>
      <c r="G84" s="40"/>
      <c r="H84" s="41">
        <f>SUM(H83:H83)</f>
        <v>0</v>
      </c>
    </row>
    <row r="85" spans="1:8" ht="12.75">
      <c r="A85" s="30"/>
      <c r="B85" s="31"/>
      <c r="C85" s="31"/>
      <c r="D85" s="32"/>
      <c r="E85" s="31"/>
      <c r="F85" s="33"/>
      <c r="G85" s="34"/>
      <c r="H85" s="35"/>
    </row>
    <row r="86" spans="1:8" ht="12.75">
      <c r="A86" s="36"/>
      <c r="B86" s="37"/>
      <c r="C86" s="37"/>
      <c r="D86" s="38" t="s">
        <v>160</v>
      </c>
      <c r="E86" s="37"/>
      <c r="F86" s="39"/>
      <c r="G86" s="40"/>
      <c r="H86" s="41">
        <f>+H34+H38+H42+H80+H84</f>
        <v>0</v>
      </c>
    </row>
    <row r="87" spans="1:8" ht="12.75">
      <c r="A87" s="30"/>
      <c r="B87" s="31"/>
      <c r="C87" s="31"/>
      <c r="D87" s="32"/>
      <c r="E87" s="31"/>
      <c r="F87" s="33"/>
      <c r="G87" s="34"/>
      <c r="H87" s="35"/>
    </row>
    <row r="88" spans="1:8" ht="13.5" thickBot="1">
      <c r="A88" s="48"/>
      <c r="B88" s="49"/>
      <c r="C88" s="49"/>
      <c r="D88" s="50"/>
      <c r="E88" s="49"/>
      <c r="F88" s="51"/>
      <c r="G88" s="52"/>
      <c r="H88" s="53"/>
    </row>
  </sheetData>
  <sheetProtection/>
  <mergeCells count="2">
    <mergeCell ref="G7:H7"/>
    <mergeCell ref="A2:H2"/>
  </mergeCells>
  <printOptions/>
  <pageMargins left="0.3937007874015748" right="0.3937007874015748" top="0.7874015748031497" bottom="0.7874015748031497" header="0" footer="0"/>
  <pageSetup fitToHeight="99" fitToWidth="1" horizontalDpi="600" verticalDpi="600" orientation="portrait" paperSize="9" scale="62" r:id="rId1"/>
  <headerFooter alignWithMargins="0">
    <oddFooter>&amp;R&amp;A / strana &amp;P / celkem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Jirovec</dc:creator>
  <cp:keywords/>
  <dc:description/>
  <cp:lastModifiedBy>Petr Pešek</cp:lastModifiedBy>
  <cp:lastPrinted>2018-04-18T15:16:51Z</cp:lastPrinted>
  <dcterms:created xsi:type="dcterms:W3CDTF">2018-04-18T10:57:39Z</dcterms:created>
  <dcterms:modified xsi:type="dcterms:W3CDTF">2018-04-18T15:26:05Z</dcterms:modified>
  <cp:category/>
  <cp:version/>
  <cp:contentType/>
  <cp:contentStatus/>
</cp:coreProperties>
</file>