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97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<sst xmlns="http://schemas.openxmlformats.org/spreadsheetml/2006/main" count="181" uniqueCount="118">
  <si>
    <t>SLEPÝ ROZPOČET – VÝKAZ VÝMĚR / SOUPIS PRACÍ</t>
  </si>
  <si>
    <t>OCENĚNO POLOŽKAMI ÚRS 2016</t>
  </si>
  <si>
    <t>STAVBA: PLEŠIVEC – CHODNÍKY ZA MŠ, ČESKÝ KRUMLOV</t>
  </si>
  <si>
    <t>OBJEKT: VEŘEJNÉ OSVĚTLENÍ</t>
  </si>
  <si>
    <t>OBJEDNATEL: MĚSTO ČESKÝ KRUMLOV</t>
  </si>
  <si>
    <t>DODÁVKA</t>
  </si>
  <si>
    <t>ZAŘÍZENÍ STAVENIŠTĚ 3,25%</t>
  </si>
  <si>
    <t>MONTÁŽ</t>
  </si>
  <si>
    <t>PŘESUN STAVEBNÍCH KAPACIT</t>
  </si>
  <si>
    <t>HSV</t>
  </si>
  <si>
    <t>ÚZEMÍ SE STÍŽ. PRAC. PODMÍNKAMY 3%</t>
  </si>
  <si>
    <t>HORSKÁ OBLAST 3,3% NAD 700M</t>
  </si>
  <si>
    <t>ZRN CELKEM</t>
  </si>
  <si>
    <t>MIMOŘÁDNĚ STÍŽENÉ PROSTŘEDÍ</t>
  </si>
  <si>
    <t>NÁKLADY HZS</t>
  </si>
  <si>
    <t>OBOR. PŘIRÁŽKA</t>
  </si>
  <si>
    <t>Ř5+Ř6</t>
  </si>
  <si>
    <t>NÁKLADY</t>
  </si>
  <si>
    <t>VRN CELKEM</t>
  </si>
  <si>
    <t>VÝCH. REVIZE</t>
  </si>
  <si>
    <t>CELKEM BEZ DPH</t>
  </si>
  <si>
    <t>VYPRACOVAL: Josef Chrt</t>
  </si>
  <si>
    <t>DATUM: 05/2016</t>
  </si>
  <si>
    <t>Při zpracování nabídky je nutné vycházet ze všech částí dokumentace. Povinností dodavatele je překontrolovat specifikaci materiálu a případné chybějící položky doplnit a ocenit. Součástí ceny musí být veškeré náklady včetně dodávky a montáže tak, aby cena byla konečná. Dodávka akce se předpokládá včetně kompletní montáže, veškerého souvisejícího a montážního materiálu tak, aby celé zařízení bylo funkční a splňovalo všechny předpisy, které se na ně vztahují.</t>
  </si>
  <si>
    <t>Uchazeč prohlašuje, že v celkové nabídkové ceně, bez ohledu na dílčí položky výkazu výměr a jejich specifikaci dle ÚRS, jsou zahrnuty veškeré náklady uchazeče spojené s prováděním díla, zejména zpracování skutečného provedení stavby, likvidace stavebního odpadu a přebytečného materiálu odpovídajícím zákonným způsobem, zajištění skládek a deponií, náklady na pasportizaci, čištění pracoviště a odstraňování případných škod na pracovišti a dalších plochách dotčených stavbou a způsobených provozem zhotovitele při realizaci díla, dopravní opatření nutná pro zajištění dopravní obsluhy stavby, vybudování zařízení staveniště, jeho provoz a likvidaci po dokončení stavby, vytýčení všech dotčených podzemních vedení a jejich ochranných pásem, projednání křížení a přeložek nezdokumentovaných dotčených sítí s jejich provozovateli včetně realizace těchto přeložek a křížení, ostraha stavby a staveniště, geodetické zaměření skutečného provedení stavby, náklady na zpracování technologických postupů, předpisů a plánů kontrol, provedení odpovídajících zkoušek, zpracování a předání plánu bezpečnosti  a ochrany zdraví při práci na staveništi, plánu havarijních opatření, zpracování geometrického plánu provedeného díla, kompletační činnost, a další činnosti nutné pro plnění předmětu.</t>
  </si>
  <si>
    <t>REKAPITULACE:</t>
  </si>
  <si>
    <t>VEŘEJNÉ OSVĚTLENÍ</t>
  </si>
  <si>
    <t>PPV 1%</t>
  </si>
  <si>
    <t>ZEMNÍ PRÁCE</t>
  </si>
  <si>
    <t>DODÁVKY</t>
  </si>
  <si>
    <t>DOPRAVA 3,6%</t>
  </si>
  <si>
    <t>PŘESUN 1%</t>
  </si>
  <si>
    <t>DODÁVKA + MONTÁŽ</t>
  </si>
  <si>
    <t>HZS</t>
  </si>
  <si>
    <t>VYTÝČENÍ STÁVAJÍCÍCH SÍTÍ, POMOCNÉ PRÁCE</t>
  </si>
  <si>
    <t>VÝCHOZÍ REVIZE</t>
  </si>
  <si>
    <t>DODÁVKY:</t>
  </si>
  <si>
    <t>CENA/KS</t>
  </si>
  <si>
    <t>KS</t>
  </si>
  <si>
    <t>CELKEM</t>
  </si>
  <si>
    <t>SVÍTIDLO SILNIČNÍ DLE ZAVEDENÉHO TYPU A STANDARDU V ČESKÉM KRUMLOVĚ, 100W, specifikace viz. příloha PD SO401, 1. A 2.</t>
  </si>
  <si>
    <t>SVÍTIDLO SILNIČNÍ DLE ZAVEDENÉHO TYPU A STANDARDU V ČESKÉM KRUMLOVĚ, 50W, specifikace viz. příloha PD SO401, 1. A 2.</t>
  </si>
  <si>
    <t>STOŽÁR SADOVÝ 5,6/5,0/0,6 – 133/60 – ŽÁR. POZINK., specifikace viz. příloha PD SO 401, 1. A 2.</t>
  </si>
  <si>
    <t>STOŽÁR SILNIČNÍ 9,7/8,2/1,5 – 159/108/89 – ŽÁR. POZINK., specifikace viz. příloha PD SO 401, 1. A 2.</t>
  </si>
  <si>
    <t>VÝLOŽNÍK SILNIČNÍ OBLOUKOVÝ JEDNORAMENNÝ DO PR. 89 mm, DÉLKA VYLOŽENÍ 2,0 m, VÝŠKA 2,1/1,8m – ŽÁR. POZINK, specifikace viz. příloha PD SO 401, 1. A 2.</t>
  </si>
  <si>
    <t>STOŽÁROVÁ SVORKOVNICE JEDNOOKRUHOVÁ</t>
  </si>
  <si>
    <t>KRYT STOŽÁROVÉ SVORKOVNICE</t>
  </si>
  <si>
    <t>DODÁVKY CELKEM</t>
  </si>
  <si>
    <t>VEŘEJNÉ OSVĚTLENÍ:</t>
  </si>
  <si>
    <t>ČÍSLO POLOŽKY</t>
  </si>
  <si>
    <t>NÁZEV</t>
  </si>
  <si>
    <t>JEDNOTKY</t>
  </si>
  <si>
    <t>MNOŽSTVÍ</t>
  </si>
  <si>
    <t>MATERIÁL</t>
  </si>
  <si>
    <t>210 81-0005</t>
  </si>
  <si>
    <t>KABEL CYKY-J 3x1,5mm2 – DEMONTÁŽ</t>
  </si>
  <si>
    <t>m</t>
  </si>
  <si>
    <t>dle přílohy č. SO 401, 2.</t>
  </si>
  <si>
    <t>KABEL CYKY-J 3x1,5mm2</t>
  </si>
  <si>
    <t>210 10-0251</t>
  </si>
  <si>
    <t>ODPOJENÍ KABELU 4x10mm2</t>
  </si>
  <si>
    <t>ks</t>
  </si>
  <si>
    <t>210 10-0173</t>
  </si>
  <si>
    <t>ODPOJENÍ KABELU 3x1,5mm2</t>
  </si>
  <si>
    <t>UKONČENÍ KABELU 4x10mm2</t>
  </si>
  <si>
    <t>UKONČENÍ KABELU 3x1,5mm2</t>
  </si>
  <si>
    <t>210 10-1233</t>
  </si>
  <si>
    <t>SPOJKA KABELOVÁ 4x16mm2</t>
  </si>
  <si>
    <t>210 12-0001</t>
  </si>
  <si>
    <t>POJISTKA KOMPLETNÍ 6A E27</t>
  </si>
  <si>
    <t>210 20-4011</t>
  </si>
  <si>
    <t>MONTÁŽ STOŽÁRU V.O.</t>
  </si>
  <si>
    <t>210 20-4100</t>
  </si>
  <si>
    <t>MONTÁŽ VÝLOŽNÍKU V.O.</t>
  </si>
  <si>
    <t>210 20-2013</t>
  </si>
  <si>
    <t>MONTÁŽ SVÍTIDLA V.O.</t>
  </si>
  <si>
    <t>210 20-4201</t>
  </si>
  <si>
    <t>MONTÁŽ ELEKTROVÝZBROJE 1 OKRUH</t>
  </si>
  <si>
    <t>210 22-0301</t>
  </si>
  <si>
    <t>SVORKA SP,SS</t>
  </si>
  <si>
    <t>IZOLACE UZEMNĚNÍ</t>
  </si>
  <si>
    <t>dle přílohy č. SO 401, 1., 2.</t>
  </si>
  <si>
    <t>4ks stožáru x 0,3m izolace/zařízení = 1,2m = 2,0m</t>
  </si>
  <si>
    <t>DEMONTÁŽ SVÍTIDLA</t>
  </si>
  <si>
    <t>DEMONTÁŽ STOŽÁRU V.O.</t>
  </si>
  <si>
    <t>DEMONTÁŽ VÝLOŽNÍKU</t>
  </si>
  <si>
    <t>DEMONTÁŽ ELEKTROVÝZBROJE</t>
  </si>
  <si>
    <t>EKOLOGICKÁ LIKVIDACE ODPADU</t>
  </si>
  <si>
    <t>t</t>
  </si>
  <si>
    <t>betonové základy stožáru, ocelový stožár, ocelový výložník, betonové stožáry, laminátové kryty, svítidla, elektrovýzbroj, kabely</t>
  </si>
  <si>
    <t>PRONÁJEM MONTÁŽNÍ PLOŠINY</t>
  </si>
  <si>
    <t>h</t>
  </si>
  <si>
    <t>montáž 4ks svítidla x 0,738h + montáž 1ks výložníku x 1,567+ demontáž 4ks svítidla x 0,369h + demontáž 1ks výložníku x 0,784</t>
  </si>
  <si>
    <t>PRONÁJEM JEŘÁBU</t>
  </si>
  <si>
    <t>montáž  4ks stožáru x 3,113 + montáž 1ks výložníku x 1,567 + demontáž 4ks stožáru x 1,557h + demontáž 1ks výložníku x 0,784</t>
  </si>
  <si>
    <t>MONTÁŽ+MATERIÁL</t>
  </si>
  <si>
    <t>PLUS 3% PODRUŽNÝ MATERIÁL</t>
  </si>
  <si>
    <t>ZEMNÍ PRÁCE:</t>
  </si>
  <si>
    <t>460 08-0112</t>
  </si>
  <si>
    <t>BOURÁNÍ BETONOVÝCH ZÁKLADŮ VO</t>
  </si>
  <si>
    <t>m3</t>
  </si>
  <si>
    <t>1ks 0,8x0,8x1,5 + 3ks 0,6x0,6x1,0</t>
  </si>
  <si>
    <t>460 07-0223</t>
  </si>
  <si>
    <t>VÝKOP PRO ZÁKLAD – RUČNĚ</t>
  </si>
  <si>
    <t>460 08-0035</t>
  </si>
  <si>
    <t>ZÁKLAD PRO STOŽÁR V.O. C25/30</t>
  </si>
  <si>
    <t>dle přílohy č. SO 401, 3.</t>
  </si>
  <si>
    <t>3ks x 0,6m x 0,6m x 1,2m + 1ks x 0,9m x 0,9m x 1,7</t>
  </si>
  <si>
    <t>460 60-0021</t>
  </si>
  <si>
    <t>NALOŽENÍ PŘEBYTEČNÉ ZEMINY</t>
  </si>
  <si>
    <t>ze základu 3ks x 0,6m x 0,6m x 1,2m + 1ks x 0,9m x 0,9m x 1,7</t>
  </si>
  <si>
    <t>460 60-0061</t>
  </si>
  <si>
    <t>ODVOZ PŘEBYTEČNÉ ZEMINY DO 1km</t>
  </si>
  <si>
    <t>460 60-0071</t>
  </si>
  <si>
    <t>ODVOZ PŘEBYTEČNÉ ZEMINY ZA KAŽDÝ DALŠÍ KM</t>
  </si>
  <si>
    <t>km</t>
  </si>
  <si>
    <t>ze základu 3ks x 0,6m x 0,6m x 1,2m + 1ks x 0,9m x 0,9m x 1,7m = 2,67m3 / 13m3 (objem korby) = 1x odvoz na vzdálenost 22km = celkem 22km</t>
  </si>
  <si>
    <t>ZEMNÍ PRÁCE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</si>
</sst>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ont="1" applyAlignment="1">
      <alignment horizontal="center"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6">
      <selection activeCell="A31" sqref="A31:IV42"/>
    </sheetView>
  </sheetViews>
  <sheetFormatPr defaultColWidth="9.00390625" defaultRowHeight="12.75" customHeight="1"/>
  <cols>
    <col min="1" max="1" width="15.875" style="0" customWidth="1"/>
    <col min="2" max="2" width="37.625" style="0" customWidth="1"/>
    <col min="3" max="3" width="12.75390625" style="0" customWidth="1"/>
    <col min="4" max="9" width="14.75390625" style="0" customWidth="1"/>
  </cols>
  <sheetData>
    <row r="1" spans="1:6" ht="18" customHeight="1">
      <c r="A1" s="22" t="s">
        <v>0</v>
      </c>
      <c r="B1" s="22"/>
      <c r="C1" s="22"/>
      <c r="D1" s="22"/>
      <c r="E1" s="22"/>
      <c r="F1" s="22"/>
    </row>
    <row r="2" spans="1:6" ht="12.75" customHeight="1">
      <c r="A2" s="23" t="s">
        <v>1</v>
      </c>
      <c r="B2" s="23"/>
      <c r="C2" s="23"/>
      <c r="D2" s="23"/>
      <c r="E2" s="23"/>
      <c r="F2" s="23"/>
    </row>
    <row r="3" ht="14.25" customHeight="1">
      <c r="A3" s="1" t="s">
        <v>2</v>
      </c>
    </row>
    <row r="4" ht="14.25" customHeight="1">
      <c r="A4" s="1" t="s">
        <v>3</v>
      </c>
    </row>
    <row r="5" ht="12.75" customHeight="1">
      <c r="A5" t="s">
        <v>4</v>
      </c>
    </row>
    <row r="7" spans="1:6" ht="12.75" customHeight="1">
      <c r="A7">
        <v>1</v>
      </c>
      <c r="B7" t="s">
        <v>5</v>
      </c>
      <c r="C7" s="2">
        <f>C41</f>
        <v>0</v>
      </c>
      <c r="D7" t="s">
        <v>6</v>
      </c>
      <c r="F7" s="2">
        <f>ROUND(C11*0.0325,0)</f>
        <v>0</v>
      </c>
    </row>
    <row r="8" spans="1:4" ht="12.75" customHeight="1">
      <c r="A8">
        <v>2</v>
      </c>
      <c r="B8" t="s">
        <v>7</v>
      </c>
      <c r="C8" s="2">
        <f>D41</f>
        <v>0</v>
      </c>
      <c r="D8" t="s">
        <v>8</v>
      </c>
    </row>
    <row r="9" spans="1:4" ht="12.75" customHeight="1">
      <c r="A9">
        <v>3</v>
      </c>
      <c r="B9" t="s">
        <v>9</v>
      </c>
      <c r="C9" s="2"/>
      <c r="D9" t="s">
        <v>10</v>
      </c>
    </row>
    <row r="10" spans="1:4" ht="12.75" customHeight="1">
      <c r="A10">
        <v>4</v>
      </c>
      <c r="C10" s="2"/>
      <c r="D10" t="s">
        <v>11</v>
      </c>
    </row>
    <row r="11" spans="1:4" ht="12.75" customHeight="1">
      <c r="A11">
        <v>5</v>
      </c>
      <c r="B11" t="s">
        <v>12</v>
      </c>
      <c r="C11" s="2">
        <f>SUM(C7:C10)</f>
        <v>0</v>
      </c>
      <c r="D11" t="s">
        <v>13</v>
      </c>
    </row>
    <row r="12" spans="1:6" ht="12.75" customHeight="1">
      <c r="A12" s="3">
        <v>6</v>
      </c>
      <c r="B12" s="3" t="s">
        <v>14</v>
      </c>
      <c r="C12" s="4">
        <f>D44</f>
        <v>0</v>
      </c>
      <c r="D12" s="3" t="s">
        <v>15</v>
      </c>
      <c r="E12" s="3"/>
      <c r="F12" s="3"/>
    </row>
    <row r="13" spans="1:3" ht="12.75" customHeight="1">
      <c r="A13">
        <v>7</v>
      </c>
      <c r="B13" t="s">
        <v>16</v>
      </c>
      <c r="C13" s="2">
        <f>SUM(C11:C12)</f>
        <v>0</v>
      </c>
    </row>
    <row r="14" spans="1:5" ht="12.75" customHeight="1">
      <c r="A14">
        <v>8</v>
      </c>
      <c r="B14" t="s">
        <v>17</v>
      </c>
      <c r="C14" s="2">
        <f>C13+E14</f>
        <v>0</v>
      </c>
      <c r="D14" t="s">
        <v>18</v>
      </c>
      <c r="E14" s="2">
        <f>F7</f>
        <v>0</v>
      </c>
    </row>
    <row r="15" spans="4:5" ht="12.75" customHeight="1">
      <c r="D15" t="s">
        <v>19</v>
      </c>
      <c r="E15" s="2">
        <f>D45</f>
        <v>0</v>
      </c>
    </row>
    <row r="16" spans="1:4" ht="13.5" customHeight="1">
      <c r="A16">
        <v>9</v>
      </c>
      <c r="B16" t="s">
        <v>20</v>
      </c>
      <c r="D16" s="5">
        <f>C14+E15</f>
        <v>0</v>
      </c>
    </row>
    <row r="18" ht="12.75" customHeight="1">
      <c r="A18" t="s">
        <v>21</v>
      </c>
    </row>
    <row r="19" ht="12.75" customHeight="1">
      <c r="A19" t="s">
        <v>22</v>
      </c>
    </row>
    <row r="21" spans="1:6" ht="57.75" customHeight="1">
      <c r="A21" s="24" t="s">
        <v>23</v>
      </c>
      <c r="B21" s="24"/>
      <c r="C21" s="24"/>
      <c r="D21" s="24"/>
      <c r="E21" s="24"/>
      <c r="F21" s="24"/>
    </row>
    <row r="22" spans="1:6" ht="123.75" customHeight="1">
      <c r="A22" s="24" t="s">
        <v>24</v>
      </c>
      <c r="B22" s="24"/>
      <c r="C22" s="24"/>
      <c r="D22" s="24"/>
      <c r="E22" s="24"/>
      <c r="F22" s="24"/>
    </row>
    <row r="32" ht="12.75" customHeight="1">
      <c r="A32" s="6" t="s">
        <v>25</v>
      </c>
    </row>
    <row r="34" spans="1:4" ht="12.75" customHeight="1">
      <c r="A34" t="s">
        <v>26</v>
      </c>
      <c r="C34" s="2"/>
      <c r="D34" s="2">
        <f>ROUND(F135+H136,0)</f>
        <v>0</v>
      </c>
    </row>
    <row r="35" spans="1:4" ht="12.75" customHeight="1">
      <c r="A35" t="s">
        <v>27</v>
      </c>
      <c r="C35" s="2"/>
      <c r="D35" s="2">
        <f>ROUND((D34)*0.01,0)</f>
        <v>0</v>
      </c>
    </row>
    <row r="36" spans="1:4" ht="12.75" customHeight="1">
      <c r="A36" t="s">
        <v>28</v>
      </c>
      <c r="C36" s="2"/>
      <c r="D36" s="2">
        <f>ROUND(F159,0)</f>
        <v>0</v>
      </c>
    </row>
    <row r="37" spans="1:4" ht="12.75" customHeight="1">
      <c r="A37" t="s">
        <v>29</v>
      </c>
      <c r="C37" s="2">
        <f>ROUND(E83,0)</f>
        <v>0</v>
      </c>
      <c r="D37" s="2"/>
    </row>
    <row r="38" spans="1:4" ht="12.75" customHeight="1">
      <c r="A38" t="s">
        <v>30</v>
      </c>
      <c r="C38" s="2">
        <f>ROUND(C37*0.036,0)</f>
        <v>0</v>
      </c>
      <c r="D38" s="2"/>
    </row>
    <row r="39" spans="1:4" ht="12.75" customHeight="1">
      <c r="A39" s="3" t="s">
        <v>31</v>
      </c>
      <c r="B39" s="3"/>
      <c r="C39" s="4"/>
      <c r="D39" s="4">
        <f>ROUND(C37*0.01,0)</f>
        <v>0</v>
      </c>
    </row>
    <row r="40" spans="3:4" ht="12.75" customHeight="1">
      <c r="C40" s="2"/>
      <c r="D40" s="2"/>
    </row>
    <row r="41" spans="1:4" ht="13.5" customHeight="1">
      <c r="A41" t="s">
        <v>32</v>
      </c>
      <c r="C41" s="7">
        <f>SUM(C37:C40)</f>
        <v>0</v>
      </c>
      <c r="D41" s="7">
        <f>SUM(D34:D40)</f>
        <v>0</v>
      </c>
    </row>
    <row r="42" spans="1:4" ht="12.75" customHeight="1">
      <c r="A42" t="s">
        <v>9</v>
      </c>
      <c r="C42" s="2"/>
      <c r="D42" s="2">
        <v>0</v>
      </c>
    </row>
    <row r="43" spans="1:4" ht="12.75" customHeight="1">
      <c r="A43" t="s">
        <v>33</v>
      </c>
      <c r="C43" s="2"/>
      <c r="D43" s="2"/>
    </row>
    <row r="44" spans="1:4" ht="12.75" customHeight="1">
      <c r="A44" t="s">
        <v>34</v>
      </c>
      <c r="C44" s="2"/>
      <c r="D44" s="2">
        <v>0</v>
      </c>
    </row>
    <row r="45" spans="1:4" ht="12.75" customHeight="1">
      <c r="A45" t="s">
        <v>35</v>
      </c>
      <c r="C45" s="2"/>
      <c r="D45" s="2">
        <v>0</v>
      </c>
    </row>
    <row r="72" ht="12.75" customHeight="1">
      <c r="A72" s="6" t="s">
        <v>36</v>
      </c>
    </row>
    <row r="73" spans="3:5" ht="15" customHeight="1">
      <c r="C73" s="8" t="s">
        <v>37</v>
      </c>
      <c r="D73" s="8" t="s">
        <v>38</v>
      </c>
      <c r="E73" s="8" t="s">
        <v>39</v>
      </c>
    </row>
    <row r="74" spans="1:5" ht="15" customHeight="1">
      <c r="A74" s="9"/>
      <c r="B74" s="10"/>
      <c r="C74" s="11"/>
      <c r="D74" s="11"/>
      <c r="E74" s="11"/>
    </row>
    <row r="75" spans="1:6" ht="42" customHeight="1">
      <c r="A75" s="25" t="s">
        <v>40</v>
      </c>
      <c r="B75" s="25"/>
      <c r="C75" s="2">
        <v>0</v>
      </c>
      <c r="D75" s="2">
        <v>1</v>
      </c>
      <c r="E75" s="2">
        <f aca="true" t="shared" si="0" ref="E75:E81">C75*D75</f>
        <v>0</v>
      </c>
      <c r="F75" s="12"/>
    </row>
    <row r="76" spans="1:6" ht="42" customHeight="1">
      <c r="A76" s="25" t="s">
        <v>41</v>
      </c>
      <c r="B76" s="25"/>
      <c r="C76" s="2">
        <v>0</v>
      </c>
      <c r="D76" s="2">
        <v>3</v>
      </c>
      <c r="E76" s="2">
        <f t="shared" si="0"/>
        <v>0</v>
      </c>
      <c r="F76" s="12"/>
    </row>
    <row r="77" spans="1:6" ht="30.75" customHeight="1">
      <c r="A77" s="25" t="s">
        <v>42</v>
      </c>
      <c r="B77" s="25"/>
      <c r="C77" s="2">
        <v>0</v>
      </c>
      <c r="D77" s="2">
        <v>3</v>
      </c>
      <c r="E77" s="2">
        <f t="shared" si="0"/>
        <v>0</v>
      </c>
      <c r="F77" s="12"/>
    </row>
    <row r="78" spans="1:6" ht="28.5" customHeight="1">
      <c r="A78" s="25" t="s">
        <v>43</v>
      </c>
      <c r="B78" s="25"/>
      <c r="C78" s="2">
        <v>0</v>
      </c>
      <c r="D78" s="2">
        <v>1</v>
      </c>
      <c r="E78" s="2">
        <f t="shared" si="0"/>
        <v>0</v>
      </c>
      <c r="F78" s="12"/>
    </row>
    <row r="79" spans="1:6" ht="42" customHeight="1">
      <c r="A79" s="25" t="s">
        <v>44</v>
      </c>
      <c r="B79" s="25"/>
      <c r="C79" s="2">
        <v>0</v>
      </c>
      <c r="D79" s="2">
        <v>1</v>
      </c>
      <c r="E79" s="2">
        <f t="shared" si="0"/>
        <v>0</v>
      </c>
      <c r="F79" s="12"/>
    </row>
    <row r="80" spans="1:6" ht="15.75" customHeight="1">
      <c r="A80" s="12" t="s">
        <v>45</v>
      </c>
      <c r="B80" s="12"/>
      <c r="C80" s="2">
        <v>0</v>
      </c>
      <c r="D80" s="2">
        <v>4</v>
      </c>
      <c r="E80" s="2">
        <f t="shared" si="0"/>
        <v>0</v>
      </c>
      <c r="F80" s="12"/>
    </row>
    <row r="81" spans="1:6" ht="15" customHeight="1">
      <c r="A81" s="26" t="s">
        <v>46</v>
      </c>
      <c r="B81" s="26"/>
      <c r="C81" s="13">
        <v>0</v>
      </c>
      <c r="D81" s="13">
        <v>4</v>
      </c>
      <c r="E81" s="13">
        <f t="shared" si="0"/>
        <v>0</v>
      </c>
      <c r="F81" s="12"/>
    </row>
    <row r="82" spans="1:5" ht="12.75" customHeight="1">
      <c r="A82" s="14"/>
      <c r="B82" s="14"/>
      <c r="C82" s="15"/>
      <c r="D82" s="15"/>
      <c r="E82" s="15"/>
    </row>
    <row r="83" spans="1:5" ht="13.5" customHeight="1">
      <c r="A83" t="s">
        <v>47</v>
      </c>
      <c r="C83" s="2"/>
      <c r="D83" s="2"/>
      <c r="E83" s="7">
        <f>SUM(E75:E81)</f>
        <v>0</v>
      </c>
    </row>
    <row r="84" spans="3:5" ht="13.5" customHeight="1">
      <c r="C84" s="2"/>
      <c r="D84" s="2"/>
      <c r="E84" s="15"/>
    </row>
    <row r="85" spans="3:5" ht="12.75" customHeight="1">
      <c r="C85" s="2"/>
      <c r="D85" s="2"/>
      <c r="E85" s="15"/>
    </row>
    <row r="86" spans="1:2" ht="12.75" customHeight="1">
      <c r="A86" s="6" t="s">
        <v>48</v>
      </c>
      <c r="B86" s="6"/>
    </row>
    <row r="87" spans="1:8" ht="13.5" customHeight="1">
      <c r="A87" s="16" t="s">
        <v>49</v>
      </c>
      <c r="B87" s="16" t="s">
        <v>50</v>
      </c>
      <c r="C87" s="16" t="s">
        <v>51</v>
      </c>
      <c r="D87" s="16" t="s">
        <v>52</v>
      </c>
      <c r="E87" s="16" t="s">
        <v>7</v>
      </c>
      <c r="F87" s="16" t="s">
        <v>39</v>
      </c>
      <c r="G87" s="16" t="s">
        <v>53</v>
      </c>
      <c r="H87" s="16" t="s">
        <v>39</v>
      </c>
    </row>
    <row r="88" spans="1:8" ht="12.75" customHeight="1">
      <c r="A88" s="12" t="s">
        <v>54</v>
      </c>
      <c r="B88" s="12" t="s">
        <v>55</v>
      </c>
      <c r="C88" s="12" t="s">
        <v>56</v>
      </c>
      <c r="D88" s="2">
        <v>27</v>
      </c>
      <c r="E88" s="2">
        <v>0</v>
      </c>
      <c r="F88" s="2">
        <f>D88*E88</f>
        <v>0</v>
      </c>
      <c r="G88" s="2"/>
      <c r="H88" s="2"/>
    </row>
    <row r="89" spans="1:8" ht="14.25" customHeight="1">
      <c r="A89" s="17"/>
      <c r="B89" s="18" t="s">
        <v>57</v>
      </c>
      <c r="C89" s="17"/>
      <c r="D89" s="4"/>
      <c r="E89" s="4"/>
      <c r="F89" s="4"/>
      <c r="G89" s="17"/>
      <c r="H89" s="17"/>
    </row>
    <row r="90" spans="1:8" ht="14.25" customHeight="1">
      <c r="A90" s="12" t="s">
        <v>54</v>
      </c>
      <c r="B90" s="12" t="s">
        <v>58</v>
      </c>
      <c r="C90" s="12" t="s">
        <v>56</v>
      </c>
      <c r="D90" s="2">
        <v>27</v>
      </c>
      <c r="E90" s="2">
        <v>0</v>
      </c>
      <c r="F90" s="2">
        <f>D90*E90</f>
        <v>0</v>
      </c>
      <c r="G90" s="2">
        <v>0</v>
      </c>
      <c r="H90" s="2">
        <f>D90*G90</f>
        <v>0</v>
      </c>
    </row>
    <row r="91" spans="1:8" ht="14.25" customHeight="1">
      <c r="A91" s="17"/>
      <c r="B91" s="18" t="s">
        <v>57</v>
      </c>
      <c r="C91" s="17"/>
      <c r="D91" s="4"/>
      <c r="E91" s="4"/>
      <c r="F91" s="4"/>
      <c r="G91" s="17"/>
      <c r="H91" s="17"/>
    </row>
    <row r="92" spans="1:8" ht="14.25" customHeight="1">
      <c r="A92" s="12" t="s">
        <v>59</v>
      </c>
      <c r="B92" s="12" t="s">
        <v>60</v>
      </c>
      <c r="C92" s="12" t="s">
        <v>61</v>
      </c>
      <c r="D92" s="2">
        <v>9</v>
      </c>
      <c r="E92" s="2">
        <v>0</v>
      </c>
      <c r="F92" s="2">
        <f>D92*E92</f>
        <v>0</v>
      </c>
      <c r="G92" s="2"/>
      <c r="H92" s="2"/>
    </row>
    <row r="93" spans="1:8" ht="14.25" customHeight="1">
      <c r="A93" s="17"/>
      <c r="B93" s="18" t="s">
        <v>57</v>
      </c>
      <c r="C93" s="17"/>
      <c r="D93" s="4"/>
      <c r="E93" s="4"/>
      <c r="F93" s="4"/>
      <c r="G93" s="17"/>
      <c r="H93" s="17"/>
    </row>
    <row r="94" spans="1:8" ht="14.25" customHeight="1">
      <c r="A94" s="12" t="s">
        <v>62</v>
      </c>
      <c r="B94" s="12" t="s">
        <v>63</v>
      </c>
      <c r="C94" s="12" t="s">
        <v>61</v>
      </c>
      <c r="D94" s="2">
        <v>8</v>
      </c>
      <c r="E94" s="2">
        <v>0</v>
      </c>
      <c r="F94" s="2">
        <f>D94*E94</f>
        <v>0</v>
      </c>
      <c r="G94" s="2"/>
      <c r="H94" s="2"/>
    </row>
    <row r="95" spans="1:8" ht="14.25" customHeight="1">
      <c r="A95" s="17"/>
      <c r="B95" s="18" t="s">
        <v>57</v>
      </c>
      <c r="C95" s="17"/>
      <c r="D95" s="4"/>
      <c r="E95" s="4"/>
      <c r="F95" s="4"/>
      <c r="G95" s="17"/>
      <c r="H95" s="17"/>
    </row>
    <row r="96" spans="1:8" ht="14.25" customHeight="1">
      <c r="A96" t="s">
        <v>59</v>
      </c>
      <c r="B96" t="s">
        <v>64</v>
      </c>
      <c r="C96" t="s">
        <v>61</v>
      </c>
      <c r="D96" s="2">
        <v>9</v>
      </c>
      <c r="E96" s="2">
        <v>0</v>
      </c>
      <c r="F96" s="2">
        <f>D96*E96</f>
        <v>0</v>
      </c>
      <c r="G96" s="2"/>
      <c r="H96" s="2"/>
    </row>
    <row r="97" spans="1:8" ht="14.25" customHeight="1">
      <c r="A97" s="17"/>
      <c r="B97" s="18" t="s">
        <v>57</v>
      </c>
      <c r="C97" s="17"/>
      <c r="D97" s="4"/>
      <c r="E97" s="4"/>
      <c r="F97" s="4"/>
      <c r="G97" s="17"/>
      <c r="H97" s="17"/>
    </row>
    <row r="98" spans="1:8" ht="14.25" customHeight="1">
      <c r="A98" t="s">
        <v>62</v>
      </c>
      <c r="B98" t="s">
        <v>65</v>
      </c>
      <c r="C98" t="s">
        <v>61</v>
      </c>
      <c r="D98" s="2">
        <v>8</v>
      </c>
      <c r="E98" s="2">
        <v>0</v>
      </c>
      <c r="F98" s="2">
        <f>D98*E98</f>
        <v>0</v>
      </c>
      <c r="G98" s="2"/>
      <c r="H98" s="2"/>
    </row>
    <row r="99" spans="1:8" ht="14.25" customHeight="1">
      <c r="A99" s="17"/>
      <c r="B99" s="18" t="s">
        <v>57</v>
      </c>
      <c r="C99" s="17"/>
      <c r="D99" s="4"/>
      <c r="E99" s="4"/>
      <c r="F99" s="4"/>
      <c r="G99" s="17"/>
      <c r="H99" s="17"/>
    </row>
    <row r="100" spans="1:8" ht="14.25" customHeight="1">
      <c r="A100" s="12" t="s">
        <v>66</v>
      </c>
      <c r="B100" s="12" t="s">
        <v>67</v>
      </c>
      <c r="C100" s="12" t="s">
        <v>61</v>
      </c>
      <c r="D100" s="2">
        <v>2</v>
      </c>
      <c r="E100" s="2">
        <v>0</v>
      </c>
      <c r="F100" s="2">
        <f>D100*E100</f>
        <v>0</v>
      </c>
      <c r="G100" s="2">
        <v>0</v>
      </c>
      <c r="H100" s="2">
        <f>D100*G100</f>
        <v>0</v>
      </c>
    </row>
    <row r="101" spans="1:8" ht="14.25" customHeight="1">
      <c r="A101" s="17"/>
      <c r="B101" s="18" t="s">
        <v>57</v>
      </c>
      <c r="C101" s="17"/>
      <c r="D101" s="4"/>
      <c r="E101" s="4"/>
      <c r="F101" s="4"/>
      <c r="G101" s="17"/>
      <c r="H101" s="17"/>
    </row>
    <row r="102" spans="1:8" ht="12.75" customHeight="1">
      <c r="A102" t="s">
        <v>68</v>
      </c>
      <c r="B102" t="s">
        <v>69</v>
      </c>
      <c r="C102" t="s">
        <v>61</v>
      </c>
      <c r="D102" s="2">
        <v>4</v>
      </c>
      <c r="E102" s="2">
        <v>0</v>
      </c>
      <c r="F102" s="2">
        <f>D102*E102</f>
        <v>0</v>
      </c>
      <c r="G102" s="2">
        <v>0</v>
      </c>
      <c r="H102" s="2">
        <f>D102*G102</f>
        <v>0</v>
      </c>
    </row>
    <row r="103" spans="1:8" ht="14.25" customHeight="1">
      <c r="A103" s="17"/>
      <c r="B103" s="18" t="s">
        <v>57</v>
      </c>
      <c r="C103" s="17"/>
      <c r="D103" s="4"/>
      <c r="E103" s="4"/>
      <c r="F103" s="4"/>
      <c r="G103" s="17"/>
      <c r="H103" s="17"/>
    </row>
    <row r="104" spans="1:8" ht="14.25" customHeight="1">
      <c r="A104" s="12" t="s">
        <v>70</v>
      </c>
      <c r="B104" s="12" t="s">
        <v>71</v>
      </c>
      <c r="C104" s="12" t="s">
        <v>61</v>
      </c>
      <c r="D104" s="2">
        <v>4</v>
      </c>
      <c r="E104" s="2">
        <v>0</v>
      </c>
      <c r="F104" s="2">
        <f>D104*E104</f>
        <v>0</v>
      </c>
      <c r="G104" s="2"/>
      <c r="H104" s="2"/>
    </row>
    <row r="105" spans="1:8" ht="14.25" customHeight="1">
      <c r="A105" s="17"/>
      <c r="B105" s="18" t="s">
        <v>57</v>
      </c>
      <c r="C105" s="17"/>
      <c r="D105" s="4"/>
      <c r="E105" s="4"/>
      <c r="F105" s="4"/>
      <c r="G105" s="17"/>
      <c r="H105" s="17"/>
    </row>
    <row r="106" spans="1:8" ht="14.25" customHeight="1">
      <c r="A106" s="12" t="s">
        <v>72</v>
      </c>
      <c r="B106" s="12" t="s">
        <v>73</v>
      </c>
      <c r="C106" s="12" t="s">
        <v>61</v>
      </c>
      <c r="D106" s="2">
        <v>1</v>
      </c>
      <c r="E106" s="2">
        <v>0</v>
      </c>
      <c r="F106" s="2">
        <f>D106*E106</f>
        <v>0</v>
      </c>
      <c r="G106" s="2"/>
      <c r="H106" s="2"/>
    </row>
    <row r="107" spans="1:8" ht="14.25" customHeight="1">
      <c r="A107" s="17"/>
      <c r="B107" s="18" t="s">
        <v>57</v>
      </c>
      <c r="C107" s="17"/>
      <c r="D107" s="4"/>
      <c r="E107" s="4"/>
      <c r="F107" s="4"/>
      <c r="G107" s="17"/>
      <c r="H107" s="17"/>
    </row>
    <row r="108" spans="1:8" ht="12.75" customHeight="1">
      <c r="A108" t="s">
        <v>74</v>
      </c>
      <c r="B108" t="s">
        <v>75</v>
      </c>
      <c r="C108" t="s">
        <v>61</v>
      </c>
      <c r="D108" s="2">
        <v>4</v>
      </c>
      <c r="E108" s="2">
        <v>0</v>
      </c>
      <c r="F108" s="2">
        <f>D108*E108</f>
        <v>0</v>
      </c>
      <c r="G108" s="2"/>
      <c r="H108" s="2"/>
    </row>
    <row r="109" spans="1:8" ht="14.25" customHeight="1">
      <c r="A109" s="17"/>
      <c r="B109" s="18" t="s">
        <v>57</v>
      </c>
      <c r="C109" s="17"/>
      <c r="D109" s="4"/>
      <c r="E109" s="4"/>
      <c r="F109" s="4"/>
      <c r="G109" s="17"/>
      <c r="H109" s="17"/>
    </row>
    <row r="110" spans="1:8" ht="14.25" customHeight="1">
      <c r="A110" t="s">
        <v>76</v>
      </c>
      <c r="B110" t="s">
        <v>77</v>
      </c>
      <c r="C110" t="s">
        <v>61</v>
      </c>
      <c r="D110" s="2">
        <v>4</v>
      </c>
      <c r="E110" s="2">
        <v>0</v>
      </c>
      <c r="F110" s="2">
        <f>D110*E110</f>
        <v>0</v>
      </c>
      <c r="G110" s="2"/>
      <c r="H110" s="2"/>
    </row>
    <row r="111" spans="1:8" ht="14.25" customHeight="1">
      <c r="A111" s="3"/>
      <c r="B111" s="18" t="s">
        <v>57</v>
      </c>
      <c r="C111" s="3"/>
      <c r="D111" s="4"/>
      <c r="E111" s="4"/>
      <c r="F111" s="4"/>
      <c r="G111" s="3"/>
      <c r="H111" s="3"/>
    </row>
    <row r="112" spans="1:8" ht="12.75" customHeight="1">
      <c r="A112" t="s">
        <v>78</v>
      </c>
      <c r="B112" t="s">
        <v>79</v>
      </c>
      <c r="C112" t="s">
        <v>61</v>
      </c>
      <c r="D112" s="2">
        <v>4</v>
      </c>
      <c r="E112" s="2">
        <v>0</v>
      </c>
      <c r="F112" s="2">
        <f>D112*E112</f>
        <v>0</v>
      </c>
      <c r="G112" s="2">
        <v>0</v>
      </c>
      <c r="H112" s="2">
        <f>D112*G112</f>
        <v>0</v>
      </c>
    </row>
    <row r="113" spans="1:8" ht="14.25" customHeight="1">
      <c r="A113" s="17"/>
      <c r="B113" s="18" t="s">
        <v>57</v>
      </c>
      <c r="C113" s="17"/>
      <c r="D113" s="4"/>
      <c r="E113" s="4"/>
      <c r="F113" s="4"/>
      <c r="G113" s="17"/>
      <c r="H113" s="17"/>
    </row>
    <row r="114" spans="2:8" ht="12.75" customHeight="1">
      <c r="B114" t="s">
        <v>80</v>
      </c>
      <c r="C114" t="s">
        <v>56</v>
      </c>
      <c r="D114" s="2">
        <v>2</v>
      </c>
      <c r="E114" s="2">
        <v>0</v>
      </c>
      <c r="F114" s="2">
        <f>D114*E114</f>
        <v>0</v>
      </c>
      <c r="G114" s="2">
        <v>0</v>
      </c>
      <c r="H114" s="2">
        <f>D114*G114</f>
        <v>0</v>
      </c>
    </row>
    <row r="115" spans="2:8" ht="14.25" customHeight="1">
      <c r="B115" s="19" t="s">
        <v>81</v>
      </c>
      <c r="D115" s="2"/>
      <c r="E115" s="2"/>
      <c r="F115" s="2"/>
      <c r="G115" s="2"/>
      <c r="H115" s="2"/>
    </row>
    <row r="116" spans="1:8" ht="14.25" customHeight="1">
      <c r="A116" s="17"/>
      <c r="B116" s="18" t="s">
        <v>82</v>
      </c>
      <c r="C116" s="17"/>
      <c r="D116" s="4"/>
      <c r="E116" s="4"/>
      <c r="F116" s="4"/>
      <c r="G116" s="17"/>
      <c r="H116" s="17"/>
    </row>
    <row r="117" spans="1:8" ht="12.75" customHeight="1">
      <c r="A117" t="s">
        <v>74</v>
      </c>
      <c r="B117" t="s">
        <v>83</v>
      </c>
      <c r="C117" t="s">
        <v>61</v>
      </c>
      <c r="D117" s="2">
        <v>4</v>
      </c>
      <c r="E117" s="2">
        <v>0</v>
      </c>
      <c r="F117" s="2">
        <f>D117*E117</f>
        <v>0</v>
      </c>
      <c r="G117" s="2"/>
      <c r="H117" s="2"/>
    </row>
    <row r="118" spans="1:8" ht="14.25" customHeight="1">
      <c r="A118" s="17"/>
      <c r="B118" s="18" t="s">
        <v>57</v>
      </c>
      <c r="C118" s="17"/>
      <c r="D118" s="4"/>
      <c r="E118" s="4"/>
      <c r="F118" s="4"/>
      <c r="G118" s="17"/>
      <c r="H118" s="17"/>
    </row>
    <row r="119" spans="1:8" ht="14.25" customHeight="1">
      <c r="A119" s="12" t="s">
        <v>70</v>
      </c>
      <c r="B119" s="12" t="s">
        <v>84</v>
      </c>
      <c r="C119" s="12" t="s">
        <v>61</v>
      </c>
      <c r="D119" s="2">
        <v>4</v>
      </c>
      <c r="E119" s="2">
        <v>0</v>
      </c>
      <c r="F119" s="2">
        <f>D119*E119</f>
        <v>0</v>
      </c>
      <c r="G119" s="2"/>
      <c r="H119" s="2"/>
    </row>
    <row r="120" spans="1:8" ht="14.25" customHeight="1">
      <c r="A120" s="17"/>
      <c r="B120" s="18" t="s">
        <v>57</v>
      </c>
      <c r="C120" s="17"/>
      <c r="D120" s="4"/>
      <c r="E120" s="4"/>
      <c r="F120" s="4"/>
      <c r="G120" s="17"/>
      <c r="H120" s="17"/>
    </row>
    <row r="121" spans="1:8" ht="14.25" customHeight="1">
      <c r="A121" s="12" t="s">
        <v>72</v>
      </c>
      <c r="B121" s="12" t="s">
        <v>85</v>
      </c>
      <c r="C121" s="12" t="s">
        <v>61</v>
      </c>
      <c r="D121" s="2">
        <v>1</v>
      </c>
      <c r="E121" s="2">
        <v>0</v>
      </c>
      <c r="F121" s="2">
        <f>D121*E121</f>
        <v>0</v>
      </c>
      <c r="G121" s="2"/>
      <c r="H121" s="2"/>
    </row>
    <row r="122" spans="1:8" ht="14.25" customHeight="1">
      <c r="A122" s="17"/>
      <c r="B122" s="18" t="s">
        <v>57</v>
      </c>
      <c r="C122" s="17"/>
      <c r="D122" s="4"/>
      <c r="E122" s="4"/>
      <c r="F122" s="4"/>
      <c r="G122" s="17"/>
      <c r="H122" s="17"/>
    </row>
    <row r="123" spans="1:8" ht="12.75" customHeight="1">
      <c r="A123" t="s">
        <v>70</v>
      </c>
      <c r="B123" t="s">
        <v>86</v>
      </c>
      <c r="C123" t="s">
        <v>61</v>
      </c>
      <c r="D123" s="2">
        <v>4</v>
      </c>
      <c r="E123" s="2">
        <v>0</v>
      </c>
      <c r="F123" s="2">
        <f>D123*E123</f>
        <v>0</v>
      </c>
      <c r="G123" s="2"/>
      <c r="H123" s="2"/>
    </row>
    <row r="124" spans="1:8" ht="14.25" customHeight="1">
      <c r="A124" s="17"/>
      <c r="B124" s="18" t="s">
        <v>57</v>
      </c>
      <c r="C124" s="17"/>
      <c r="D124" s="4"/>
      <c r="E124" s="4"/>
      <c r="F124" s="4"/>
      <c r="G124" s="17"/>
      <c r="H124" s="17"/>
    </row>
    <row r="125" spans="2:8" ht="12.75" customHeight="1">
      <c r="B125" t="s">
        <v>87</v>
      </c>
      <c r="C125" t="s">
        <v>88</v>
      </c>
      <c r="D125" s="2">
        <v>3</v>
      </c>
      <c r="E125" s="2">
        <v>0</v>
      </c>
      <c r="F125" s="2">
        <f>D125*E125</f>
        <v>0</v>
      </c>
      <c r="G125" s="2"/>
      <c r="H125" s="2"/>
    </row>
    <row r="126" spans="2:8" ht="14.25" customHeight="1">
      <c r="B126" s="19" t="s">
        <v>81</v>
      </c>
      <c r="D126" s="2"/>
      <c r="E126" s="2"/>
      <c r="F126" s="2"/>
      <c r="G126" s="2"/>
      <c r="H126" s="2"/>
    </row>
    <row r="127" spans="1:8" ht="37.5" customHeight="1">
      <c r="A127" s="17"/>
      <c r="B127" s="18" t="s">
        <v>89</v>
      </c>
      <c r="C127" s="17"/>
      <c r="D127" s="4"/>
      <c r="E127" s="4"/>
      <c r="F127" s="4"/>
      <c r="G127" s="17"/>
      <c r="H127" s="17"/>
    </row>
    <row r="128" spans="2:8" ht="12.75" customHeight="1">
      <c r="B128" t="s">
        <v>90</v>
      </c>
      <c r="C128" t="s">
        <v>91</v>
      </c>
      <c r="D128" s="2">
        <v>11.53</v>
      </c>
      <c r="E128" s="2">
        <v>580</v>
      </c>
      <c r="F128" s="2">
        <v>0</v>
      </c>
      <c r="G128" s="2"/>
      <c r="H128" s="2"/>
    </row>
    <row r="129" spans="2:8" ht="14.25" customHeight="1">
      <c r="B129" s="19" t="s">
        <v>57</v>
      </c>
      <c r="D129" s="2"/>
      <c r="E129" s="2"/>
      <c r="F129" s="2"/>
      <c r="G129" s="2"/>
      <c r="H129" s="2"/>
    </row>
    <row r="130" spans="1:8" ht="38.25" customHeight="1">
      <c r="A130" s="17"/>
      <c r="B130" s="18" t="s">
        <v>92</v>
      </c>
      <c r="C130" s="17"/>
      <c r="D130" s="4"/>
      <c r="E130" s="4"/>
      <c r="F130" s="4"/>
      <c r="G130" s="17"/>
      <c r="H130" s="17"/>
    </row>
    <row r="131" spans="2:8" ht="12.75" customHeight="1">
      <c r="B131" t="s">
        <v>93</v>
      </c>
      <c r="C131" t="s">
        <v>91</v>
      </c>
      <c r="D131" s="2">
        <v>21.03</v>
      </c>
      <c r="E131" s="2">
        <v>700</v>
      </c>
      <c r="F131" s="2">
        <v>0</v>
      </c>
      <c r="G131" s="2"/>
      <c r="H131" s="2"/>
    </row>
    <row r="132" spans="2:8" ht="14.25" customHeight="1">
      <c r="B132" s="19" t="s">
        <v>57</v>
      </c>
      <c r="D132" s="2"/>
      <c r="E132" s="2"/>
      <c r="F132" s="2"/>
      <c r="G132" s="2"/>
      <c r="H132" s="2"/>
    </row>
    <row r="133" spans="1:8" ht="38.25" customHeight="1">
      <c r="A133" s="17"/>
      <c r="B133" s="18" t="s">
        <v>94</v>
      </c>
      <c r="C133" s="17"/>
      <c r="D133" s="4"/>
      <c r="E133" s="4"/>
      <c r="F133" s="4"/>
      <c r="G133" s="17"/>
      <c r="H133" s="17"/>
    </row>
    <row r="134" spans="4:8" ht="12.75" customHeight="1">
      <c r="D134" s="2"/>
      <c r="E134" s="2"/>
      <c r="F134" s="2"/>
      <c r="G134" s="2"/>
      <c r="H134" s="2"/>
    </row>
    <row r="135" spans="2:8" ht="13.5" customHeight="1">
      <c r="B135" t="s">
        <v>95</v>
      </c>
      <c r="D135" s="2"/>
      <c r="E135" s="2"/>
      <c r="F135" s="7">
        <f>SUM(F88:F134)</f>
        <v>0</v>
      </c>
      <c r="G135" s="2"/>
      <c r="H135" s="2">
        <f>SUM(H88:H134)</f>
        <v>0</v>
      </c>
    </row>
    <row r="136" spans="2:8" ht="13.5" customHeight="1">
      <c r="B136" t="s">
        <v>96</v>
      </c>
      <c r="D136" s="2"/>
      <c r="E136" s="2"/>
      <c r="F136" s="2"/>
      <c r="G136" s="2"/>
      <c r="H136" s="7">
        <f>H135*1.03</f>
        <v>0</v>
      </c>
    </row>
    <row r="137" spans="4:7" ht="14.25" customHeight="1">
      <c r="D137" s="2"/>
      <c r="E137" s="2"/>
      <c r="F137" s="2"/>
      <c r="G137" s="2"/>
    </row>
    <row r="138" spans="4:7" ht="14.25" customHeight="1">
      <c r="D138" s="2"/>
      <c r="E138" s="2"/>
      <c r="F138" s="2"/>
      <c r="G138" s="2"/>
    </row>
    <row r="139" ht="14.25" customHeight="1">
      <c r="A139" s="6" t="s">
        <v>97</v>
      </c>
    </row>
    <row r="140" spans="1:6" ht="14.25" customHeight="1">
      <c r="A140" s="16" t="s">
        <v>49</v>
      </c>
      <c r="B140" s="16" t="s">
        <v>50</v>
      </c>
      <c r="C140" s="16" t="s">
        <v>51</v>
      </c>
      <c r="D140" s="16" t="s">
        <v>52</v>
      </c>
      <c r="E140" s="16" t="s">
        <v>7</v>
      </c>
      <c r="F140" s="16" t="s">
        <v>39</v>
      </c>
    </row>
    <row r="141" spans="1:6" ht="14.25" customHeight="1">
      <c r="A141" t="s">
        <v>98</v>
      </c>
      <c r="B141" t="s">
        <v>99</v>
      </c>
      <c r="C141" t="s">
        <v>100</v>
      </c>
      <c r="D141" s="2">
        <v>2.04</v>
      </c>
      <c r="E141" s="2">
        <v>0</v>
      </c>
      <c r="F141" s="2">
        <f>D141*E141</f>
        <v>0</v>
      </c>
    </row>
    <row r="142" spans="2:6" ht="14.25" customHeight="1">
      <c r="B142" s="19" t="s">
        <v>57</v>
      </c>
      <c r="D142" s="2"/>
      <c r="E142" s="2"/>
      <c r="F142" s="2"/>
    </row>
    <row r="143" spans="1:6" ht="15" customHeight="1">
      <c r="A143" s="17"/>
      <c r="B143" s="18" t="s">
        <v>101</v>
      </c>
      <c r="C143" s="17"/>
      <c r="D143" s="4"/>
      <c r="E143" s="4"/>
      <c r="F143" s="4"/>
    </row>
    <row r="144" spans="1:6" ht="14.25" customHeight="1">
      <c r="A144" t="s">
        <v>102</v>
      </c>
      <c r="B144" t="s">
        <v>103</v>
      </c>
      <c r="C144" t="s">
        <v>61</v>
      </c>
      <c r="D144" s="2">
        <v>4</v>
      </c>
      <c r="E144" s="2">
        <v>0</v>
      </c>
      <c r="F144" s="2">
        <f>D144*E144</f>
        <v>0</v>
      </c>
    </row>
    <row r="145" spans="1:6" ht="14.25" customHeight="1">
      <c r="A145" s="17"/>
      <c r="B145" s="20" t="s">
        <v>57</v>
      </c>
      <c r="C145" s="17"/>
      <c r="D145" s="4"/>
      <c r="E145" s="4"/>
      <c r="F145" s="4"/>
    </row>
    <row r="146" spans="1:6" ht="14.25" customHeight="1">
      <c r="A146" s="12" t="s">
        <v>104</v>
      </c>
      <c r="B146" s="12" t="s">
        <v>105</v>
      </c>
      <c r="C146" s="12" t="s">
        <v>100</v>
      </c>
      <c r="D146" s="2">
        <v>2.67</v>
      </c>
      <c r="E146" s="2">
        <v>0</v>
      </c>
      <c r="F146" s="2">
        <f>D146*E146</f>
        <v>0</v>
      </c>
    </row>
    <row r="147" spans="1:6" ht="14.25" customHeight="1">
      <c r="A147" s="12"/>
      <c r="B147" s="19" t="s">
        <v>106</v>
      </c>
      <c r="C147" s="12"/>
      <c r="D147" s="2"/>
      <c r="E147" s="2"/>
      <c r="F147" s="2"/>
    </row>
    <row r="148" spans="1:6" ht="14.25" customHeight="1">
      <c r="A148" s="17"/>
      <c r="B148" s="18" t="s">
        <v>107</v>
      </c>
      <c r="C148" s="17"/>
      <c r="D148" s="4"/>
      <c r="E148" s="4"/>
      <c r="F148" s="4"/>
    </row>
    <row r="149" spans="1:6" ht="14.25" customHeight="1">
      <c r="A149" t="s">
        <v>108</v>
      </c>
      <c r="B149" t="s">
        <v>109</v>
      </c>
      <c r="C149" t="s">
        <v>100</v>
      </c>
      <c r="D149" s="2">
        <v>2.67</v>
      </c>
      <c r="E149" s="2">
        <v>0</v>
      </c>
      <c r="F149" s="2">
        <f>D149*E149</f>
        <v>0</v>
      </c>
    </row>
    <row r="150" spans="2:6" ht="14.25" customHeight="1">
      <c r="B150" s="19" t="s">
        <v>57</v>
      </c>
      <c r="D150" s="2"/>
      <c r="E150" s="2"/>
      <c r="F150" s="2"/>
    </row>
    <row r="151" spans="1:6" ht="27" customHeight="1">
      <c r="A151" s="17"/>
      <c r="B151" s="18" t="s">
        <v>110</v>
      </c>
      <c r="C151" s="17"/>
      <c r="D151" s="4"/>
      <c r="E151" s="4"/>
      <c r="F151" s="4"/>
    </row>
    <row r="152" spans="1:6" ht="14.25" customHeight="1">
      <c r="A152" t="s">
        <v>111</v>
      </c>
      <c r="B152" t="s">
        <v>112</v>
      </c>
      <c r="C152" t="s">
        <v>88</v>
      </c>
      <c r="D152" s="2">
        <v>5.08</v>
      </c>
      <c r="E152" s="2">
        <v>0</v>
      </c>
      <c r="F152" s="2">
        <f>D152*E152</f>
        <v>0</v>
      </c>
    </row>
    <row r="153" spans="2:6" ht="14.25" customHeight="1">
      <c r="B153" s="19" t="s">
        <v>57</v>
      </c>
      <c r="D153" s="2"/>
      <c r="E153" s="2"/>
      <c r="F153" s="2"/>
    </row>
    <row r="154" spans="1:6" ht="28.5" customHeight="1">
      <c r="A154" s="17"/>
      <c r="B154" s="18" t="s">
        <v>110</v>
      </c>
      <c r="C154" s="17"/>
      <c r="D154" s="4"/>
      <c r="E154" s="4"/>
      <c r="F154" s="4"/>
    </row>
    <row r="155" spans="1:6" ht="26.25" customHeight="1">
      <c r="A155" t="s">
        <v>113</v>
      </c>
      <c r="B155" s="21" t="s">
        <v>114</v>
      </c>
      <c r="C155" t="s">
        <v>115</v>
      </c>
      <c r="D155" s="2">
        <v>22</v>
      </c>
      <c r="E155" s="2">
        <v>0</v>
      </c>
      <c r="F155" s="2">
        <f>D155*E155</f>
        <v>0</v>
      </c>
    </row>
    <row r="156" spans="2:6" ht="14.25" customHeight="1">
      <c r="B156" s="19" t="s">
        <v>57</v>
      </c>
      <c r="D156" s="2"/>
      <c r="E156" s="2"/>
      <c r="F156" s="2"/>
    </row>
    <row r="157" spans="1:6" ht="39" customHeight="1">
      <c r="A157" s="17"/>
      <c r="B157" s="18" t="s">
        <v>116</v>
      </c>
      <c r="C157" s="17"/>
      <c r="D157" s="4"/>
      <c r="E157" s="4"/>
      <c r="F157" s="4"/>
    </row>
    <row r="158" spans="4:6" ht="14.25" customHeight="1">
      <c r="D158" s="2"/>
      <c r="E158" s="2"/>
      <c r="F158" s="2"/>
    </row>
    <row r="159" spans="2:6" ht="14.25" customHeight="1">
      <c r="B159" t="s">
        <v>117</v>
      </c>
      <c r="D159" s="2"/>
      <c r="E159" s="2"/>
      <c r="F159" s="7">
        <f>SUM(F141:F158)</f>
        <v>0</v>
      </c>
    </row>
    <row r="160" spans="4:5" ht="14.25" customHeight="1">
      <c r="D160" s="2"/>
      <c r="E160" s="2"/>
    </row>
  </sheetData>
  <sheetProtection selectLockedCells="1" selectUnlockedCells="1"/>
  <mergeCells count="10">
    <mergeCell ref="A77:B77"/>
    <mergeCell ref="A78:B78"/>
    <mergeCell ref="A79:B79"/>
    <mergeCell ref="A81:B81"/>
    <mergeCell ref="A1:F1"/>
    <mergeCell ref="A2:F2"/>
    <mergeCell ref="A21:F21"/>
    <mergeCell ref="A22:F22"/>
    <mergeCell ref="A75:B75"/>
    <mergeCell ref="A76:B76"/>
  </mergeCells>
  <printOptions/>
  <pageMargins left="0.44027777777777777" right="0.4097222222222222" top="0.42986111111111114" bottom="0.44027777777777777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Akim</cp:lastModifiedBy>
  <cp:lastPrinted>2016-08-17T11:41:57Z</cp:lastPrinted>
  <dcterms:modified xsi:type="dcterms:W3CDTF">2016-08-17T11:42:01Z</dcterms:modified>
  <cp:category/>
  <cp:version/>
  <cp:contentType/>
  <cp:contentStatus/>
</cp:coreProperties>
</file>