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22 - objekt M1 - místnost č_1_03 - rakve na ostatk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2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Stavba!$A$1:$J$51</definedName>
    <definedName name="_xlnm.Print_Area" localSheetId="3">'ZL22 01 Pol'!$A$1:$U$16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51" i="1"/>
  <c r="J50" i="1" s="1"/>
  <c r="F42" i="1"/>
  <c r="G42" i="1"/>
  <c r="H42" i="1"/>
  <c r="I42" i="1"/>
  <c r="J41" i="1" s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O9" i="12" l="1"/>
  <c r="U9" i="12"/>
  <c r="K9" i="12"/>
  <c r="M9" i="12"/>
  <c r="Q9" i="12"/>
  <c r="I9" i="12"/>
  <c r="J49" i="1"/>
  <c r="J5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<sst xmlns="http://schemas.openxmlformats.org/spreadsheetml/2006/main" count="166" uniqueCount="120">
  <si>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</si>
  <si>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</si>
  <si>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</si>
  <si>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</si>
  <si>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</si>
  <si>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</si>
  <si>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</si>
  <si>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</si>
  <si>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</si>
  <si>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</si>
  <si>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</si>
  <si>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</si>
  <si>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</si>
  <si>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</si>
  <si>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</si>
  <si>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</si>
  <si>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</si>
  <si>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</si>
  <si>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</si>
  <si>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</si>
  <si>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</si>
  <si>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</si>
  <si>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</si>
  <si>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</si>
  <si>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</si>
  <si>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</si>
  <si>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</si>
  <si>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</si>
  <si>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</si>
  <si>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</si>
  <si>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</si>
  <si>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</si>
  <si>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</si>
  <si>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</si>
  <si>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</si>
  <si>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</si>
  <si>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</si>
  <si>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</si>
  <si>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</si>
  <si>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</si>
  <si>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</si>
  <si>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</si>
  <si>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</si>
  <si>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</si>
  <si>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Objekt M1 - místnost 1.03 - rakve na ostatky</t>
  </si>
  <si>
    <t>ZL22</t>
  </si>
  <si>
    <t>Objekt:</t>
  </si>
  <si>
    <t>Rozpočet:</t>
  </si>
  <si>
    <t>ZL18-26-VIDOX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</si>
  <si>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</si>
  <si>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</si>
  <si>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</si>
  <si>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</si>
  <si>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</si>
  <si>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</si>
  <si>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</si>
  <si>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</si>
  <si>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</si>
  <si>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</si>
  <si>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</si>
  <si>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</si>
  <si>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</si>
  <si>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</si>
  <si>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</si>
  <si>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</si>
  <si>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</si>
  <si>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</si>
  <si>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</si>
  <si>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</si>
  <si>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</si>
  <si>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</si>
  <si>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</si>
  <si>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VN</t>
  </si>
  <si>
    <t>766</t>
  </si>
  <si>
    <t>Konstrukce truhlářské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</si>
  <si>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</si>
  <si>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</si>
  <si>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</si>
  <si>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</si>
  <si>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</si>
  <si>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</si>
  <si>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</si>
  <si>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</si>
  <si>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</si>
  <si>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</si>
  <si>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</si>
  <si>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</si>
  <si>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</si>
  <si>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</si>
  <si>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</si>
  <si>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</si>
  <si>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</si>
  <si>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</si>
  <si>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</si>
  <si>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</si>
  <si>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</si>
  <si>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</si>
  <si>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</si>
  <si>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</si>
  <si>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</si>
  <si>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005121 R</t>
  </si>
  <si>
    <t>Zařízení staveniště</t>
  </si>
  <si>
    <t>Soubor</t>
  </si>
  <si>
    <t>POL99_2</t>
  </si>
  <si>
    <t>99852585-5</t>
  </si>
  <si>
    <t>Schránky pro uložení ostatků, dub</t>
  </si>
  <si>
    <t>ks</t>
  </si>
  <si>
    <t>POL3_1</t>
  </si>
  <si>
    <t>998766103</t>
  </si>
  <si>
    <t>Přesun hmot pro truhlářské konstr., výšky do 24 m</t>
  </si>
  <si>
    <t>t</t>
  </si>
  <si>
    <t>POL7_</t>
  </si>
  <si>
    <t xml:space="preserve">Hmotnosti z položek s pořadovými čísly: : </t>
  </si>
  <si>
    <t>VV</t>
  </si>
  <si>
    <t xml:space="preserve">2, : </t>
  </si>
  <si>
    <t>Součet: : 0,19500</t>
  </si>
  <si>
    <t/>
  </si>
  <si>
    <t>END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</si>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</sst>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64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Border="1"/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41</v>
      </c>
    </row>
    <row r="2" spans="1:7" ht="57.75" customHeight="1" x14ac:dyDescent="0.2">
      <c r="A2" s="210" t="s">
        <v>42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B11" sqref="B11:J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39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4"/>
      <c r="B2" s="72" t="s">
        <v>24</v>
      </c>
      <c r="C2" s="73"/>
      <c r="D2" s="74" t="s">
        <v>48</v>
      </c>
      <c r="E2" s="74" t="s">
        <v>49</v>
      </c>
      <c r="F2" s="75"/>
      <c r="G2" s="76"/>
      <c r="H2" s="75"/>
      <c r="I2" s="76"/>
      <c r="J2" s="77"/>
      <c r="O2" s="2"/>
    </row>
    <row r="3" spans="1:15" ht="23.25" customHeight="1" x14ac:dyDescent="0.2">
      <c r="A3" s="4"/>
      <c r="B3" s="78" t="s">
        <v>46</v>
      </c>
      <c r="C3" s="73"/>
      <c r="D3" s="79" t="s">
        <v>45</v>
      </c>
      <c r="E3" s="79" t="s">
        <v>44</v>
      </c>
      <c r="F3" s="80"/>
      <c r="G3" s="80"/>
      <c r="H3" s="73"/>
      <c r="I3" s="81"/>
      <c r="J3" s="82"/>
    </row>
    <row r="4" spans="1:15" ht="23.25" customHeight="1" x14ac:dyDescent="0.2">
      <c r="A4" s="4"/>
      <c r="B4" s="83" t="s">
        <v>47</v>
      </c>
      <c r="C4" s="84"/>
      <c r="D4" s="85" t="s">
        <v>43</v>
      </c>
      <c r="E4" s="85" t="s">
        <v>44</v>
      </c>
      <c r="F4" s="86"/>
      <c r="G4" s="87"/>
      <c r="H4" s="86"/>
      <c r="I4" s="87"/>
      <c r="J4" s="88"/>
    </row>
    <row r="5" spans="1:15" ht="24" customHeight="1" x14ac:dyDescent="0.2">
      <c r="A5" s="4"/>
      <c r="B5" s="42" t="s">
        <v>23</v>
      </c>
      <c r="C5" s="5"/>
      <c r="D5" s="71" t="s">
        <v>50</v>
      </c>
      <c r="E5" s="26"/>
      <c r="F5" s="26"/>
      <c r="G5" s="26"/>
      <c r="H5" s="27" t="s">
        <v>36</v>
      </c>
      <c r="I5" s="71" t="s">
        <v>54</v>
      </c>
      <c r="J5" s="11"/>
    </row>
    <row r="6" spans="1:15" ht="15.75" customHeight="1" x14ac:dyDescent="0.2">
      <c r="A6" s="4"/>
      <c r="B6" s="37"/>
      <c r="C6" s="26"/>
      <c r="D6" s="71" t="s">
        <v>51</v>
      </c>
      <c r="E6" s="26"/>
      <c r="F6" s="26"/>
      <c r="G6" s="26"/>
      <c r="H6" s="27" t="s">
        <v>37</v>
      </c>
      <c r="I6" s="71" t="s">
        <v>55</v>
      </c>
      <c r="J6" s="11"/>
    </row>
    <row r="7" spans="1:15" ht="15.75" customHeight="1" x14ac:dyDescent="0.2">
      <c r="A7" s="4"/>
      <c r="B7" s="38"/>
      <c r="C7" s="89" t="s">
        <v>53</v>
      </c>
      <c r="D7" s="69" t="s">
        <v>52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4"/>
      <c r="B8" s="42" t="s">
        <v>21</v>
      </c>
      <c r="C8" s="5"/>
      <c r="D8" s="70" t="s">
        <v>56</v>
      </c>
      <c r="E8" s="5"/>
      <c r="F8" s="5"/>
      <c r="G8" s="41"/>
      <c r="H8" s="27" t="s">
        <v>36</v>
      </c>
      <c r="I8" s="71" t="s">
        <v>60</v>
      </c>
      <c r="J8" s="11"/>
    </row>
    <row r="9" spans="1:15" ht="15.75" hidden="1" customHeight="1" x14ac:dyDescent="0.2">
      <c r="A9" s="4"/>
      <c r="B9" s="4"/>
      <c r="C9" s="5"/>
      <c r="D9" s="70" t="s">
        <v>57</v>
      </c>
      <c r="E9" s="5"/>
      <c r="F9" s="5"/>
      <c r="G9" s="41"/>
      <c r="H9" s="27" t="s">
        <v>37</v>
      </c>
      <c r="I9" s="71" t="s">
        <v>61</v>
      </c>
      <c r="J9" s="11"/>
    </row>
    <row r="10" spans="1:15" ht="15.75" hidden="1" customHeight="1" x14ac:dyDescent="0.2">
      <c r="A10" s="4"/>
      <c r="B10" s="47"/>
      <c r="C10" s="89" t="s">
        <v>59</v>
      </c>
      <c r="D10" s="90" t="s">
        <v>58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4"/>
      <c r="B11" s="199" t="s">
        <v>20</v>
      </c>
      <c r="C11" s="191"/>
      <c r="D11" s="243" t="s">
        <v>118</v>
      </c>
      <c r="E11" s="244"/>
      <c r="F11" s="244"/>
      <c r="G11" s="244"/>
      <c r="H11" s="194" t="s">
        <v>36</v>
      </c>
      <c r="I11" s="208" t="s">
        <v>65</v>
      </c>
      <c r="J11" s="192"/>
    </row>
    <row r="12" spans="1:15" ht="15.75" customHeight="1" x14ac:dyDescent="0.2">
      <c r="A12" s="4"/>
      <c r="B12" s="197"/>
      <c r="C12" s="193"/>
      <c r="D12" s="208" t="s">
        <v>62</v>
      </c>
      <c r="E12" s="208"/>
      <c r="F12" s="208"/>
      <c r="G12" s="208"/>
      <c r="H12" s="194" t="s">
        <v>37</v>
      </c>
      <c r="I12" s="208" t="s">
        <v>66</v>
      </c>
      <c r="J12" s="192"/>
    </row>
    <row r="13" spans="1:15" ht="15.75" customHeight="1" x14ac:dyDescent="0.2">
      <c r="A13" s="4"/>
      <c r="B13" s="198"/>
      <c r="C13" s="209" t="s">
        <v>64</v>
      </c>
      <c r="D13" s="207" t="s">
        <v>63</v>
      </c>
      <c r="E13" s="207"/>
      <c r="F13" s="207"/>
      <c r="G13" s="207"/>
      <c r="H13" s="195"/>
      <c r="I13" s="196"/>
      <c r="J13" s="200"/>
    </row>
    <row r="14" spans="1:15" ht="24" customHeight="1" x14ac:dyDescent="0.2">
      <c r="A14" s="4"/>
      <c r="B14" s="201" t="s">
        <v>22</v>
      </c>
      <c r="C14" s="202"/>
      <c r="D14" s="203" t="s">
        <v>119</v>
      </c>
      <c r="E14" s="204"/>
      <c r="F14" s="204"/>
      <c r="G14" s="204"/>
      <c r="H14" s="205"/>
      <c r="I14" s="204"/>
      <c r="J14" s="206"/>
    </row>
    <row r="15" spans="1:15" ht="32.25" customHeight="1" x14ac:dyDescent="0.2">
      <c r="A15" s="4"/>
      <c r="B15" s="47" t="s">
        <v>34</v>
      </c>
      <c r="C15" s="61"/>
      <c r="D15" s="48"/>
      <c r="E15" s="245"/>
      <c r="F15" s="245"/>
      <c r="G15" s="246"/>
      <c r="H15" s="246"/>
      <c r="I15" s="246" t="s">
        <v>31</v>
      </c>
      <c r="J15" s="247"/>
    </row>
    <row r="16" spans="1:15" ht="23.25" customHeight="1" x14ac:dyDescent="0.2">
      <c r="A16" s="146" t="s">
        <v>26</v>
      </c>
      <c r="B16" s="147" t="s">
        <v>26</v>
      </c>
      <c r="C16" s="53"/>
      <c r="D16" s="54"/>
      <c r="E16" s="224"/>
      <c r="F16" s="225"/>
      <c r="G16" s="224"/>
      <c r="H16" s="225"/>
      <c r="I16" s="224">
        <v>82.46</v>
      </c>
      <c r="J16" s="226"/>
    </row>
    <row r="17" spans="1:10" ht="23.25" customHeight="1" x14ac:dyDescent="0.2">
      <c r="A17" s="146" t="s">
        <v>27</v>
      </c>
      <c r="B17" s="147" t="s">
        <v>27</v>
      </c>
      <c r="C17" s="53"/>
      <c r="D17" s="54"/>
      <c r="E17" s="224"/>
      <c r="F17" s="225"/>
      <c r="G17" s="224"/>
      <c r="H17" s="225"/>
      <c r="I17" s="224">
        <v>22821.34</v>
      </c>
      <c r="J17" s="226"/>
    </row>
    <row r="18" spans="1:10" ht="23.25" customHeight="1" x14ac:dyDescent="0.2">
      <c r="A18" s="146" t="s">
        <v>28</v>
      </c>
      <c r="B18" s="147" t="s">
        <v>28</v>
      </c>
      <c r="C18" s="53"/>
      <c r="D18" s="54"/>
      <c r="E18" s="224"/>
      <c r="F18" s="225"/>
      <c r="G18" s="224"/>
      <c r="H18" s="225"/>
      <c r="I18" s="224">
        <v>0</v>
      </c>
      <c r="J18" s="226"/>
    </row>
    <row r="19" spans="1:10" ht="23.25" customHeight="1" x14ac:dyDescent="0.2">
      <c r="A19" s="146" t="s">
        <v>72</v>
      </c>
      <c r="B19" s="147" t="s">
        <v>29</v>
      </c>
      <c r="C19" s="53"/>
      <c r="D19" s="54"/>
      <c r="E19" s="224"/>
      <c r="F19" s="225"/>
      <c r="G19" s="224"/>
      <c r="H19" s="225"/>
      <c r="I19" s="224">
        <v>0</v>
      </c>
      <c r="J19" s="226"/>
    </row>
    <row r="20" spans="1:10" ht="23.25" customHeight="1" x14ac:dyDescent="0.2">
      <c r="A20" s="146" t="s">
        <v>75</v>
      </c>
      <c r="B20" s="147" t="s">
        <v>30</v>
      </c>
      <c r="C20" s="53"/>
      <c r="D20" s="54"/>
      <c r="E20" s="224"/>
      <c r="F20" s="225"/>
      <c r="G20" s="224"/>
      <c r="H20" s="225"/>
      <c r="I20" s="224">
        <v>0</v>
      </c>
      <c r="J20" s="226"/>
    </row>
    <row r="21" spans="1:10" ht="23.25" customHeight="1" x14ac:dyDescent="0.2">
      <c r="A21" s="4"/>
      <c r="B21" s="63" t="s">
        <v>31</v>
      </c>
      <c r="C21" s="64"/>
      <c r="D21" s="65"/>
      <c r="E21" s="232"/>
      <c r="F21" s="241"/>
      <c r="G21" s="232"/>
      <c r="H21" s="241"/>
      <c r="I21" s="232">
        <f>SUM(I16:J20)</f>
        <v>22903.8</v>
      </c>
      <c r="J21" s="233"/>
    </row>
    <row r="22" spans="1:10" ht="33" customHeight="1" x14ac:dyDescent="0.2">
      <c r="A22" s="4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4"/>
      <c r="B23" s="52" t="s">
        <v>13</v>
      </c>
      <c r="C23" s="53"/>
      <c r="D23" s="54"/>
      <c r="E23" s="55">
        <v>15</v>
      </c>
      <c r="F23" s="56" t="s">
        <v>0</v>
      </c>
      <c r="G23" s="230">
        <v>0</v>
      </c>
      <c r="H23" s="231"/>
      <c r="I23" s="231"/>
      <c r="J23" s="57" t="str">
        <f t="shared" ref="J23:J28" si="0">Mena</f>
        <v>CZK</v>
      </c>
    </row>
    <row r="24" spans="1:10" ht="23.25" customHeight="1" x14ac:dyDescent="0.2">
      <c r="A24" s="4"/>
      <c r="B24" s="52" t="s">
        <v>14</v>
      </c>
      <c r="C24" s="53"/>
      <c r="D24" s="54"/>
      <c r="E24" s="55">
        <f>SazbaDPH1</f>
        <v>15</v>
      </c>
      <c r="F24" s="56" t="s">
        <v>0</v>
      </c>
      <c r="G24" s="228">
        <v>0</v>
      </c>
      <c r="H24" s="229"/>
      <c r="I24" s="229"/>
      <c r="J24" s="57" t="str">
        <f t="shared" si="0"/>
        <v>CZK</v>
      </c>
    </row>
    <row r="25" spans="1:10" ht="23.25" customHeight="1" x14ac:dyDescent="0.2">
      <c r="A25" s="4"/>
      <c r="B25" s="52" t="s">
        <v>15</v>
      </c>
      <c r="C25" s="53"/>
      <c r="D25" s="54"/>
      <c r="E25" s="55">
        <v>21</v>
      </c>
      <c r="F25" s="56" t="s">
        <v>0</v>
      </c>
      <c r="G25" s="230">
        <v>22903.8</v>
      </c>
      <c r="H25" s="231"/>
      <c r="I25" s="231"/>
      <c r="J25" s="57" t="str">
        <f t="shared" si="0"/>
        <v>CZK</v>
      </c>
    </row>
    <row r="26" spans="1:10" ht="23.25" customHeight="1" x14ac:dyDescent="0.2">
      <c r="A26" s="4"/>
      <c r="B26" s="44" t="s">
        <v>16</v>
      </c>
      <c r="C26" s="22"/>
      <c r="D26" s="18"/>
      <c r="E26" s="39">
        <f>SazbaDPH2</f>
        <v>21</v>
      </c>
      <c r="F26" s="40" t="s">
        <v>0</v>
      </c>
      <c r="G26" s="237">
        <v>4810</v>
      </c>
      <c r="H26" s="238"/>
      <c r="I26" s="238"/>
      <c r="J26" s="51" t="str">
        <f t="shared" si="0"/>
        <v>CZK</v>
      </c>
    </row>
    <row r="27" spans="1:10" ht="23.25" customHeight="1" thickBot="1" x14ac:dyDescent="0.25">
      <c r="A27" s="4"/>
      <c r="B27" s="43" t="s">
        <v>5</v>
      </c>
      <c r="C27" s="20"/>
      <c r="D27" s="23"/>
      <c r="E27" s="20"/>
      <c r="F27" s="21"/>
      <c r="G27" s="239">
        <v>0.2</v>
      </c>
      <c r="H27" s="239"/>
      <c r="I27" s="239"/>
      <c r="J27" s="58" t="str">
        <f t="shared" si="0"/>
        <v>CZK</v>
      </c>
    </row>
    <row r="28" spans="1:10" ht="27.75" hidden="1" customHeight="1" thickBot="1" x14ac:dyDescent="0.25">
      <c r="A28" s="4"/>
      <c r="B28" s="119" t="s">
        <v>25</v>
      </c>
      <c r="C28" s="120"/>
      <c r="D28" s="120"/>
      <c r="E28" s="121"/>
      <c r="F28" s="122"/>
      <c r="G28" s="240">
        <v>22903.8</v>
      </c>
      <c r="H28" s="242"/>
      <c r="I28" s="242"/>
      <c r="J28" s="123" t="str">
        <f t="shared" si="0"/>
        <v>CZK</v>
      </c>
    </row>
    <row r="29" spans="1:10" ht="27.75" customHeight="1" thickBot="1" x14ac:dyDescent="0.25">
      <c r="A29" s="4"/>
      <c r="B29" s="119" t="s">
        <v>38</v>
      </c>
      <c r="C29" s="124"/>
      <c r="D29" s="124"/>
      <c r="E29" s="124"/>
      <c r="F29" s="124"/>
      <c r="G29" s="240">
        <v>27714</v>
      </c>
      <c r="H29" s="240"/>
      <c r="I29" s="240"/>
      <c r="J29" s="125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1"/>
      <c r="H30" s="5"/>
      <c r="I30" s="41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1"/>
      <c r="H31" s="5"/>
      <c r="I31" s="41"/>
      <c r="J31" s="12"/>
    </row>
    <row r="32" spans="1:10" ht="18.75" customHeight="1" x14ac:dyDescent="0.2">
      <c r="A32" s="4"/>
      <c r="B32" s="24"/>
      <c r="C32" s="19" t="s">
        <v>12</v>
      </c>
      <c r="D32" s="35"/>
      <c r="E32" s="35"/>
      <c r="F32" s="19" t="s">
        <v>11</v>
      </c>
      <c r="G32" s="35"/>
      <c r="H32" s="36">
        <f ca="1">TODAY()</f>
        <v>42124</v>
      </c>
      <c r="I32" s="35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1"/>
      <c r="H33" s="5"/>
      <c r="I33" s="41"/>
      <c r="J33" s="12"/>
    </row>
    <row r="34" spans="1:10" s="33" customFormat="1" ht="18.75" customHeight="1" x14ac:dyDescent="0.2">
      <c r="A34" s="28"/>
      <c r="B34" s="28"/>
      <c r="C34" s="29"/>
      <c r="D34" s="25"/>
      <c r="E34" s="25"/>
      <c r="F34" s="29"/>
      <c r="G34" s="30"/>
      <c r="H34" s="25"/>
      <c r="I34" s="30"/>
      <c r="J34" s="34"/>
    </row>
    <row r="35" spans="1:10" ht="12.75" customHeight="1" x14ac:dyDescent="0.2">
      <c r="A35" s="4"/>
      <c r="B35" s="4"/>
      <c r="C35" s="5"/>
      <c r="D35" s="227" t="s">
        <v>2</v>
      </c>
      <c r="E35" s="227"/>
      <c r="F35" s="5"/>
      <c r="G35" s="41"/>
      <c r="H35" s="13" t="s">
        <v>3</v>
      </c>
      <c r="I35" s="41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66" t="s">
        <v>17</v>
      </c>
      <c r="C37" s="3"/>
      <c r="D37" s="3"/>
      <c r="E37" s="3"/>
      <c r="F37" s="107"/>
      <c r="G37" s="107"/>
      <c r="H37" s="107"/>
      <c r="I37" s="107"/>
      <c r="J37" s="3"/>
    </row>
    <row r="38" spans="1:10" ht="25.5" hidden="1" customHeight="1" x14ac:dyDescent="0.2">
      <c r="A38" s="95" t="s">
        <v>40</v>
      </c>
      <c r="B38" s="99" t="s">
        <v>18</v>
      </c>
      <c r="C38" s="100" t="s">
        <v>6</v>
      </c>
      <c r="D38" s="101"/>
      <c r="E38" s="101"/>
      <c r="F38" s="108" t="str">
        <f>B23</f>
        <v>Základ pro sníženou DPH</v>
      </c>
      <c r="G38" s="108" t="str">
        <f>B25</f>
        <v>Základ pro základní DPH</v>
      </c>
      <c r="H38" s="109" t="s">
        <v>19</v>
      </c>
      <c r="I38" s="109" t="s">
        <v>1</v>
      </c>
      <c r="J38" s="102" t="s">
        <v>0</v>
      </c>
    </row>
    <row r="39" spans="1:10" ht="25.5" hidden="1" customHeight="1" x14ac:dyDescent="0.2">
      <c r="A39" s="95">
        <v>1</v>
      </c>
      <c r="B39" s="103" t="s">
        <v>67</v>
      </c>
      <c r="C39" s="211"/>
      <c r="D39" s="212"/>
      <c r="E39" s="212"/>
      <c r="F39" s="110">
        <v>0</v>
      </c>
      <c r="G39" s="111">
        <v>22903.8</v>
      </c>
      <c r="H39" s="112">
        <v>4809.8</v>
      </c>
      <c r="I39" s="112">
        <v>27713.599999999999</v>
      </c>
      <c r="J39" s="104">
        <f>IF(CenaCelkemVypocet=0,"",I39/CenaCelkemVypocet*100)</f>
        <v>100</v>
      </c>
    </row>
    <row r="40" spans="1:10" ht="25.5" hidden="1" customHeight="1" x14ac:dyDescent="0.2">
      <c r="A40" s="95">
        <v>2</v>
      </c>
      <c r="B40" s="96" t="s">
        <v>45</v>
      </c>
      <c r="C40" s="213" t="s">
        <v>44</v>
      </c>
      <c r="D40" s="214"/>
      <c r="E40" s="214"/>
      <c r="F40" s="113">
        <v>0</v>
      </c>
      <c r="G40" s="114">
        <v>22903.8</v>
      </c>
      <c r="H40" s="114">
        <v>4809.8</v>
      </c>
      <c r="I40" s="114">
        <v>27713.599999999999</v>
      </c>
      <c r="J40" s="97">
        <f>IF(CenaCelkemVypocet=0,"",I40/CenaCelkemVypocet*100)</f>
        <v>100</v>
      </c>
    </row>
    <row r="41" spans="1:10" ht="25.5" hidden="1" customHeight="1" x14ac:dyDescent="0.2">
      <c r="A41" s="95">
        <v>3</v>
      </c>
      <c r="B41" s="105" t="s">
        <v>43</v>
      </c>
      <c r="C41" s="215" t="s">
        <v>44</v>
      </c>
      <c r="D41" s="216"/>
      <c r="E41" s="216"/>
      <c r="F41" s="115">
        <v>0</v>
      </c>
      <c r="G41" s="116">
        <v>22903.8</v>
      </c>
      <c r="H41" s="116">
        <v>4809.8</v>
      </c>
      <c r="I41" s="116">
        <v>27713.599999999999</v>
      </c>
      <c r="J41" s="106">
        <f>IF(CenaCelkemVypocet=0,"",I41/CenaCelkemVypocet*100)</f>
        <v>100</v>
      </c>
    </row>
    <row r="42" spans="1:10" ht="25.5" hidden="1" customHeight="1" x14ac:dyDescent="0.2">
      <c r="A42" s="95"/>
      <c r="B42" s="217" t="s">
        <v>68</v>
      </c>
      <c r="C42" s="218"/>
      <c r="D42" s="218"/>
      <c r="E42" s="219"/>
      <c r="F42" s="117">
        <f>SUMIF(A39:A41,"=1",F39:F41)</f>
        <v>0</v>
      </c>
      <c r="G42" s="118">
        <f>SUMIF(A39:A41,"=1",G39:G41)</f>
        <v>22903.8</v>
      </c>
      <c r="H42" s="118">
        <f>SUMIF(A39:A41,"=1",H39:H41)</f>
        <v>4809.8</v>
      </c>
      <c r="I42" s="118">
        <f>SUMIF(A39:A41,"=1",I39:I41)</f>
        <v>27713.599999999999</v>
      </c>
      <c r="J42" s="98">
        <f>SUMIF(A39:A41,"=1",J39:J41)</f>
        <v>100</v>
      </c>
    </row>
    <row r="46" spans="1:10" ht="15.75" x14ac:dyDescent="0.25">
      <c r="B46" s="126" t="s">
        <v>70</v>
      </c>
    </row>
    <row r="48" spans="1:10" ht="25.5" customHeight="1" x14ac:dyDescent="0.2">
      <c r="A48" s="127"/>
      <c r="B48" s="130" t="s">
        <v>18</v>
      </c>
      <c r="C48" s="130" t="s">
        <v>6</v>
      </c>
      <c r="D48" s="131"/>
      <c r="E48" s="131"/>
      <c r="F48" s="134" t="s">
        <v>71</v>
      </c>
      <c r="G48" s="134"/>
      <c r="H48" s="134"/>
      <c r="I48" s="134" t="s">
        <v>31</v>
      </c>
      <c r="J48" s="134" t="s">
        <v>0</v>
      </c>
    </row>
    <row r="49" spans="1:10" ht="25.5" customHeight="1" x14ac:dyDescent="0.2">
      <c r="A49" s="128"/>
      <c r="B49" s="136" t="s">
        <v>72</v>
      </c>
      <c r="C49" s="220" t="s">
        <v>29</v>
      </c>
      <c r="D49" s="221"/>
      <c r="E49" s="221"/>
      <c r="F49" s="143" t="s">
        <v>26</v>
      </c>
      <c r="G49" s="137"/>
      <c r="H49" s="137"/>
      <c r="I49" s="137">
        <v>82.46</v>
      </c>
      <c r="J49" s="140">
        <f>IF(I51=0,"",I49/I51*100)</f>
        <v>0.36002759367441212</v>
      </c>
    </row>
    <row r="50" spans="1:10" ht="25.5" customHeight="1" x14ac:dyDescent="0.2">
      <c r="A50" s="128"/>
      <c r="B50" s="138" t="s">
        <v>73</v>
      </c>
      <c r="C50" s="222" t="s">
        <v>74</v>
      </c>
      <c r="D50" s="223"/>
      <c r="E50" s="223"/>
      <c r="F50" s="144" t="s">
        <v>27</v>
      </c>
      <c r="G50" s="139"/>
      <c r="H50" s="139"/>
      <c r="I50" s="139">
        <v>22821.34</v>
      </c>
      <c r="J50" s="141">
        <f>IF(I51=0,"",I50/I51*100)</f>
        <v>99.639972406325597</v>
      </c>
    </row>
    <row r="51" spans="1:10" ht="25.5" customHeight="1" x14ac:dyDescent="0.2">
      <c r="A51" s="129"/>
      <c r="B51" s="132" t="s">
        <v>1</v>
      </c>
      <c r="C51" s="132"/>
      <c r="D51" s="133"/>
      <c r="E51" s="133"/>
      <c r="F51" s="145"/>
      <c r="G51" s="135"/>
      <c r="H51" s="135"/>
      <c r="I51" s="135">
        <f>SUM(I49:I50)</f>
        <v>22903.8</v>
      </c>
      <c r="J51" s="142">
        <f>SUM(J49:J50)</f>
        <v>100.00000000000001</v>
      </c>
    </row>
    <row r="52" spans="1:10" x14ac:dyDescent="0.2">
      <c r="F52" s="92"/>
      <c r="G52" s="93"/>
      <c r="H52" s="92"/>
      <c r="I52" s="93"/>
      <c r="J52" s="94"/>
    </row>
    <row r="53" spans="1:10" x14ac:dyDescent="0.2">
      <c r="F53" s="92"/>
      <c r="G53" s="93"/>
      <c r="H53" s="92"/>
      <c r="I53" s="93"/>
      <c r="J53" s="94"/>
    </row>
    <row r="54" spans="1:10" x14ac:dyDescent="0.2">
      <c r="F54" s="92"/>
      <c r="G54" s="93"/>
      <c r="H54" s="92"/>
      <c r="I54" s="93"/>
      <c r="J54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11:G11"/>
    <mergeCell ref="E15:F15"/>
    <mergeCell ref="G15:H15"/>
    <mergeCell ref="I15:J15"/>
    <mergeCell ref="E16:F16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68" t="s">
        <v>8</v>
      </c>
      <c r="B2" s="67"/>
      <c r="C2" s="250"/>
      <c r="D2" s="250"/>
      <c r="E2" s="250"/>
      <c r="F2" s="250"/>
      <c r="G2" s="251"/>
    </row>
    <row r="3" spans="1:7" ht="24.95" customHeight="1" x14ac:dyDescent="0.2">
      <c r="A3" s="68" t="s">
        <v>9</v>
      </c>
      <c r="B3" s="67"/>
      <c r="C3" s="250"/>
      <c r="D3" s="250"/>
      <c r="E3" s="250"/>
      <c r="F3" s="250"/>
      <c r="G3" s="251"/>
    </row>
    <row r="4" spans="1:7" ht="24.95" customHeight="1" x14ac:dyDescent="0.2">
      <c r="A4" s="68" t="s">
        <v>10</v>
      </c>
      <c r="B4" s="67"/>
      <c r="C4" s="250"/>
      <c r="D4" s="250"/>
      <c r="E4" s="250"/>
      <c r="F4" s="250"/>
      <c r="G4" s="251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1" customWidth="1"/>
    <col min="3" max="3" width="38.28515625" style="9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E1" t="s">
        <v>76</v>
      </c>
    </row>
    <row r="2" spans="1:60" ht="24.95" customHeight="1" x14ac:dyDescent="0.2">
      <c r="A2" s="149" t="s">
        <v>8</v>
      </c>
      <c r="B2" s="67" t="s">
        <v>48</v>
      </c>
      <c r="C2" s="253" t="s">
        <v>49</v>
      </c>
      <c r="D2" s="254"/>
      <c r="E2" s="254"/>
      <c r="F2" s="254"/>
      <c r="G2" s="255"/>
      <c r="AE2" t="s">
        <v>77</v>
      </c>
    </row>
    <row r="3" spans="1:60" ht="24.95" customHeight="1" x14ac:dyDescent="0.2">
      <c r="A3" s="149" t="s">
        <v>9</v>
      </c>
      <c r="B3" s="67" t="s">
        <v>45</v>
      </c>
      <c r="C3" s="253" t="s">
        <v>44</v>
      </c>
      <c r="D3" s="254"/>
      <c r="E3" s="254"/>
      <c r="F3" s="254"/>
      <c r="G3" s="255"/>
      <c r="AE3" t="s">
        <v>78</v>
      </c>
    </row>
    <row r="4" spans="1:60" ht="24.95" customHeight="1" x14ac:dyDescent="0.2">
      <c r="A4" s="150" t="s">
        <v>10</v>
      </c>
      <c r="B4" s="151" t="s">
        <v>43</v>
      </c>
      <c r="C4" s="256" t="s">
        <v>44</v>
      </c>
      <c r="D4" s="257"/>
      <c r="E4" s="257"/>
      <c r="F4" s="257"/>
      <c r="G4" s="258"/>
      <c r="AE4" t="s">
        <v>79</v>
      </c>
    </row>
    <row r="5" spans="1:60" x14ac:dyDescent="0.2">
      <c r="D5" s="148"/>
    </row>
    <row r="6" spans="1:60" ht="38.25" x14ac:dyDescent="0.2">
      <c r="A6" s="157" t="s">
        <v>80</v>
      </c>
      <c r="B6" s="155" t="s">
        <v>81</v>
      </c>
      <c r="C6" s="155" t="s">
        <v>82</v>
      </c>
      <c r="D6" s="156" t="s">
        <v>83</v>
      </c>
      <c r="E6" s="157" t="s">
        <v>84</v>
      </c>
      <c r="F6" s="152" t="s">
        <v>85</v>
      </c>
      <c r="G6" s="157" t="s">
        <v>31</v>
      </c>
      <c r="H6" s="158" t="s">
        <v>32</v>
      </c>
      <c r="I6" s="158" t="s">
        <v>86</v>
      </c>
      <c r="J6" s="158" t="s">
        <v>33</v>
      </c>
      <c r="K6" s="158" t="s">
        <v>87</v>
      </c>
      <c r="L6" s="158" t="s">
        <v>88</v>
      </c>
      <c r="M6" s="158" t="s">
        <v>89</v>
      </c>
      <c r="N6" s="158" t="s">
        <v>90</v>
      </c>
      <c r="O6" s="158" t="s">
        <v>91</v>
      </c>
      <c r="P6" s="158" t="s">
        <v>92</v>
      </c>
      <c r="Q6" s="158" t="s">
        <v>93</v>
      </c>
      <c r="R6" s="158" t="s">
        <v>94</v>
      </c>
      <c r="S6" s="158" t="s">
        <v>95</v>
      </c>
      <c r="T6" s="158" t="s">
        <v>96</v>
      </c>
      <c r="U6" s="158" t="s">
        <v>97</v>
      </c>
    </row>
    <row r="7" spans="1:60" x14ac:dyDescent="0.2">
      <c r="A7" s="159" t="s">
        <v>98</v>
      </c>
      <c r="B7" s="161" t="s">
        <v>72</v>
      </c>
      <c r="C7" s="162" t="s">
        <v>29</v>
      </c>
      <c r="D7" s="163"/>
      <c r="E7" s="169"/>
      <c r="F7" s="173"/>
      <c r="G7" s="173">
        <f>SUMIF(AE8:AE8,"&lt;&gt;NOR",G8:G8)</f>
        <v>82.46</v>
      </c>
      <c r="H7" s="173"/>
      <c r="I7" s="173">
        <f>SUM(I8:I8)</f>
        <v>0</v>
      </c>
      <c r="J7" s="173"/>
      <c r="K7" s="173">
        <f>SUM(K8:K8)</f>
        <v>82.46</v>
      </c>
      <c r="L7" s="173"/>
      <c r="M7" s="173">
        <f>SUM(M8:M8)</f>
        <v>99.776599999999988</v>
      </c>
      <c r="N7" s="173"/>
      <c r="O7" s="173">
        <f>SUM(O8:O8)</f>
        <v>0</v>
      </c>
      <c r="P7" s="173"/>
      <c r="Q7" s="173">
        <f>SUM(Q8:Q8)</f>
        <v>0</v>
      </c>
      <c r="R7" s="173"/>
      <c r="S7" s="173"/>
      <c r="T7" s="174"/>
      <c r="U7" s="173">
        <f>SUM(U8:U8)</f>
        <v>0</v>
      </c>
      <c r="AE7" t="s">
        <v>99</v>
      </c>
    </row>
    <row r="8" spans="1:60" outlineLevel="1" x14ac:dyDescent="0.2">
      <c r="A8" s="154">
        <v>1</v>
      </c>
      <c r="B8" s="164" t="s">
        <v>100</v>
      </c>
      <c r="C8" s="185" t="s">
        <v>101</v>
      </c>
      <c r="D8" s="166" t="s">
        <v>102</v>
      </c>
      <c r="E8" s="170">
        <v>1</v>
      </c>
      <c r="F8" s="175">
        <v>82.46</v>
      </c>
      <c r="G8" s="175">
        <v>82.46</v>
      </c>
      <c r="H8" s="175">
        <v>0</v>
      </c>
      <c r="I8" s="175">
        <f>ROUND(E8*H8,2)</f>
        <v>0</v>
      </c>
      <c r="J8" s="175">
        <v>82.46</v>
      </c>
      <c r="K8" s="175">
        <f>ROUND(E8*J8,2)</f>
        <v>82.46</v>
      </c>
      <c r="L8" s="175">
        <v>21</v>
      </c>
      <c r="M8" s="175">
        <f>G8*(1+L8/100)</f>
        <v>99.776599999999988</v>
      </c>
      <c r="N8" s="175">
        <v>0</v>
      </c>
      <c r="O8" s="175">
        <f>ROUND(E8*N8,2)</f>
        <v>0</v>
      </c>
      <c r="P8" s="175">
        <v>0</v>
      </c>
      <c r="Q8" s="175">
        <f>ROUND(E8*P8,2)</f>
        <v>0</v>
      </c>
      <c r="R8" s="175"/>
      <c r="S8" s="175"/>
      <c r="T8" s="176">
        <v>0</v>
      </c>
      <c r="U8" s="175">
        <f>ROUND(E8*T8,2)</f>
        <v>0</v>
      </c>
      <c r="V8" s="153"/>
      <c r="W8" s="153"/>
      <c r="X8" s="153"/>
      <c r="Y8" s="153"/>
      <c r="Z8" s="153"/>
      <c r="AA8" s="153"/>
      <c r="AB8" s="153"/>
      <c r="AC8" s="153"/>
      <c r="AD8" s="153"/>
      <c r="AE8" s="153" t="s">
        <v>103</v>
      </c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</row>
    <row r="9" spans="1:60" x14ac:dyDescent="0.2">
      <c r="A9" s="160" t="s">
        <v>98</v>
      </c>
      <c r="B9" s="165" t="s">
        <v>73</v>
      </c>
      <c r="C9" s="186" t="s">
        <v>74</v>
      </c>
      <c r="D9" s="167"/>
      <c r="E9" s="171"/>
      <c r="F9" s="177"/>
      <c r="G9" s="177">
        <f>SUMIF(AE10:AE14,"&lt;&gt;NOR",G10:G14)</f>
        <v>22821.34</v>
      </c>
      <c r="H9" s="177"/>
      <c r="I9" s="177">
        <f>SUM(I10:I14)</f>
        <v>19500</v>
      </c>
      <c r="J9" s="177"/>
      <c r="K9" s="177">
        <f>SUM(K10:K14)</f>
        <v>3321.34</v>
      </c>
      <c r="L9" s="177"/>
      <c r="M9" s="177">
        <f>SUM(M10:M14)</f>
        <v>27613.821400000001</v>
      </c>
      <c r="N9" s="177"/>
      <c r="O9" s="177">
        <f>SUM(O10:O14)</f>
        <v>0.2</v>
      </c>
      <c r="P9" s="177"/>
      <c r="Q9" s="177">
        <f>SUM(Q10:Q14)</f>
        <v>0</v>
      </c>
      <c r="R9" s="177"/>
      <c r="S9" s="177"/>
      <c r="T9" s="178"/>
      <c r="U9" s="177">
        <f>SUM(U10:U14)</f>
        <v>0</v>
      </c>
      <c r="AE9" t="s">
        <v>99</v>
      </c>
    </row>
    <row r="10" spans="1:60" outlineLevel="1" x14ac:dyDescent="0.2">
      <c r="A10" s="154">
        <v>2</v>
      </c>
      <c r="B10" s="164" t="s">
        <v>104</v>
      </c>
      <c r="C10" s="185" t="s">
        <v>105</v>
      </c>
      <c r="D10" s="166" t="s">
        <v>106</v>
      </c>
      <c r="E10" s="170">
        <v>3</v>
      </c>
      <c r="F10" s="175">
        <v>6500</v>
      </c>
      <c r="G10" s="175">
        <v>19500</v>
      </c>
      <c r="H10" s="175">
        <v>6500</v>
      </c>
      <c r="I10" s="175">
        <f>ROUND(E10*H10,2)</f>
        <v>19500</v>
      </c>
      <c r="J10" s="175">
        <v>0</v>
      </c>
      <c r="K10" s="175">
        <f>ROUND(E10*J10,2)</f>
        <v>0</v>
      </c>
      <c r="L10" s="175">
        <v>21</v>
      </c>
      <c r="M10" s="175">
        <f>G10*(1+L10/100)</f>
        <v>23595</v>
      </c>
      <c r="N10" s="175">
        <v>6.5000000000000002E-2</v>
      </c>
      <c r="O10" s="175">
        <f>ROUND(E10*N10,2)</f>
        <v>0.2</v>
      </c>
      <c r="P10" s="175">
        <v>0</v>
      </c>
      <c r="Q10" s="175">
        <f>ROUND(E10*P10,2)</f>
        <v>0</v>
      </c>
      <c r="R10" s="175"/>
      <c r="S10" s="175"/>
      <c r="T10" s="176">
        <v>0</v>
      </c>
      <c r="U10" s="175">
        <f>ROUND(E10*T10,2)</f>
        <v>0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107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3</v>
      </c>
      <c r="B11" s="164" t="s">
        <v>108</v>
      </c>
      <c r="C11" s="185" t="s">
        <v>109</v>
      </c>
      <c r="D11" s="166" t="s">
        <v>110</v>
      </c>
      <c r="E11" s="170">
        <v>0.19500000000000001</v>
      </c>
      <c r="F11" s="175">
        <v>17032.5</v>
      </c>
      <c r="G11" s="175">
        <v>3321.34</v>
      </c>
      <c r="H11" s="175">
        <v>0</v>
      </c>
      <c r="I11" s="175">
        <f>ROUND(E11*H11,2)</f>
        <v>0</v>
      </c>
      <c r="J11" s="175">
        <v>17032.5</v>
      </c>
      <c r="K11" s="175">
        <f>ROUND(E11*J11,2)</f>
        <v>3321.34</v>
      </c>
      <c r="L11" s="175">
        <v>21</v>
      </c>
      <c r="M11" s="175">
        <f>G11*(1+L11/100)</f>
        <v>4018.8214000000003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5"/>
      <c r="S11" s="175"/>
      <c r="T11" s="176">
        <v>0</v>
      </c>
      <c r="U11" s="175">
        <f>ROUND(E11*T11,2)</f>
        <v>0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111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4"/>
      <c r="C12" s="187" t="s">
        <v>112</v>
      </c>
      <c r="D12" s="168"/>
      <c r="E12" s="172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6"/>
      <c r="U12" s="175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113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4"/>
      <c r="C13" s="187" t="s">
        <v>114</v>
      </c>
      <c r="D13" s="168"/>
      <c r="E13" s="172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6"/>
      <c r="U13" s="175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113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9"/>
      <c r="B14" s="180"/>
      <c r="C14" s="188" t="s">
        <v>115</v>
      </c>
      <c r="D14" s="181"/>
      <c r="E14" s="182">
        <v>0.19500000000000001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4"/>
      <c r="U14" s="18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113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6"/>
      <c r="B15" s="7" t="s">
        <v>116</v>
      </c>
      <c r="C15" s="189" t="s">
        <v>116</v>
      </c>
      <c r="D15" s="9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AC15">
        <v>15</v>
      </c>
      <c r="AD15">
        <v>21</v>
      </c>
    </row>
    <row r="16" spans="1:60" x14ac:dyDescent="0.2">
      <c r="C16" s="190"/>
      <c r="D16" s="148"/>
      <c r="AE16" t="s">
        <v>117</v>
      </c>
    </row>
    <row r="17" spans="4:4" x14ac:dyDescent="0.2">
      <c r="D17" s="148"/>
    </row>
    <row r="18" spans="4:4" x14ac:dyDescent="0.2">
      <c r="D18" s="148"/>
    </row>
    <row r="19" spans="4:4" x14ac:dyDescent="0.2">
      <c r="D19" s="148"/>
    </row>
    <row r="20" spans="4:4" x14ac:dyDescent="0.2">
      <c r="D20" s="148"/>
    </row>
    <row r="21" spans="4:4" x14ac:dyDescent="0.2">
      <c r="D21" s="148"/>
    </row>
    <row r="22" spans="4:4" x14ac:dyDescent="0.2">
      <c r="D22" s="148"/>
    </row>
    <row r="23" spans="4:4" x14ac:dyDescent="0.2">
      <c r="D23" s="148"/>
    </row>
    <row r="24" spans="4:4" x14ac:dyDescent="0.2">
      <c r="D24" s="148"/>
    </row>
    <row r="25" spans="4:4" x14ac:dyDescent="0.2">
      <c r="D25" s="148"/>
    </row>
    <row r="26" spans="4:4" x14ac:dyDescent="0.2">
      <c r="D26" s="148"/>
    </row>
    <row r="27" spans="4:4" x14ac:dyDescent="0.2">
      <c r="D27" s="148"/>
    </row>
    <row r="28" spans="4:4" x14ac:dyDescent="0.2">
      <c r="D28" s="148"/>
    </row>
    <row r="29" spans="4:4" x14ac:dyDescent="0.2">
      <c r="D29" s="148"/>
    </row>
    <row r="30" spans="4:4" x14ac:dyDescent="0.2">
      <c r="D30" s="148"/>
    </row>
    <row r="31" spans="4:4" x14ac:dyDescent="0.2">
      <c r="D31" s="148"/>
    </row>
    <row r="32" spans="4:4" x14ac:dyDescent="0.2">
      <c r="D32" s="148"/>
    </row>
    <row r="33" spans="4:4" x14ac:dyDescent="0.2">
      <c r="D33" s="148"/>
    </row>
    <row r="34" spans="4:4" x14ac:dyDescent="0.2">
      <c r="D34" s="148"/>
    </row>
    <row r="35" spans="4:4" x14ac:dyDescent="0.2">
      <c r="D35" s="148"/>
    </row>
    <row r="36" spans="4:4" x14ac:dyDescent="0.2">
      <c r="D36" s="148"/>
    </row>
    <row r="37" spans="4:4" x14ac:dyDescent="0.2">
      <c r="D37" s="148"/>
    </row>
    <row r="38" spans="4:4" x14ac:dyDescent="0.2">
      <c r="D38" s="148"/>
    </row>
    <row r="39" spans="4:4" x14ac:dyDescent="0.2">
      <c r="D39" s="148"/>
    </row>
    <row r="40" spans="4:4" x14ac:dyDescent="0.2">
      <c r="D40" s="148"/>
    </row>
    <row r="41" spans="4:4" x14ac:dyDescent="0.2">
      <c r="D41" s="148"/>
    </row>
    <row r="42" spans="4:4" x14ac:dyDescent="0.2">
      <c r="D42" s="148"/>
    </row>
    <row r="43" spans="4:4" x14ac:dyDescent="0.2">
      <c r="D43" s="148"/>
    </row>
    <row r="44" spans="4:4" x14ac:dyDescent="0.2">
      <c r="D44" s="148"/>
    </row>
    <row r="45" spans="4:4" x14ac:dyDescent="0.2">
      <c r="D45" s="148"/>
    </row>
    <row r="46" spans="4:4" x14ac:dyDescent="0.2">
      <c r="D46" s="148"/>
    </row>
    <row r="47" spans="4:4" x14ac:dyDescent="0.2">
      <c r="D47" s="148"/>
    </row>
    <row r="48" spans="4:4" x14ac:dyDescent="0.2">
      <c r="D48" s="148"/>
    </row>
    <row r="49" spans="4:4" x14ac:dyDescent="0.2">
      <c r="D49" s="148"/>
    </row>
    <row r="50" spans="4:4" x14ac:dyDescent="0.2">
      <c r="D50" s="148"/>
    </row>
    <row r="51" spans="4:4" x14ac:dyDescent="0.2">
      <c r="D51" s="148"/>
    </row>
    <row r="52" spans="4:4" x14ac:dyDescent="0.2">
      <c r="D52" s="148"/>
    </row>
    <row r="53" spans="4:4" x14ac:dyDescent="0.2">
      <c r="D53" s="148"/>
    </row>
    <row r="54" spans="4:4" x14ac:dyDescent="0.2">
      <c r="D54" s="148"/>
    </row>
    <row r="55" spans="4:4" x14ac:dyDescent="0.2">
      <c r="D55" s="148"/>
    </row>
    <row r="56" spans="4:4" x14ac:dyDescent="0.2">
      <c r="D56" s="148"/>
    </row>
    <row r="57" spans="4:4" x14ac:dyDescent="0.2">
      <c r="D57" s="148"/>
    </row>
    <row r="58" spans="4:4" x14ac:dyDescent="0.2">
      <c r="D58" s="148"/>
    </row>
    <row r="59" spans="4:4" x14ac:dyDescent="0.2">
      <c r="D59" s="148"/>
    </row>
    <row r="60" spans="4:4" x14ac:dyDescent="0.2">
      <c r="D60" s="148"/>
    </row>
    <row r="61" spans="4:4" x14ac:dyDescent="0.2">
      <c r="D61" s="148"/>
    </row>
    <row r="62" spans="4:4" x14ac:dyDescent="0.2">
      <c r="D62" s="148"/>
    </row>
    <row r="63" spans="4:4" x14ac:dyDescent="0.2">
      <c r="D63" s="148"/>
    </row>
    <row r="64" spans="4:4" x14ac:dyDescent="0.2">
      <c r="D64" s="148"/>
    </row>
    <row r="65" spans="4:4" x14ac:dyDescent="0.2">
      <c r="D65" s="148"/>
    </row>
    <row r="66" spans="4:4" x14ac:dyDescent="0.2">
      <c r="D66" s="148"/>
    </row>
    <row r="67" spans="4:4" x14ac:dyDescent="0.2">
      <c r="D67" s="148"/>
    </row>
    <row r="68" spans="4:4" x14ac:dyDescent="0.2">
      <c r="D68" s="148"/>
    </row>
    <row r="69" spans="4:4" x14ac:dyDescent="0.2">
      <c r="D69" s="148"/>
    </row>
    <row r="70" spans="4:4" x14ac:dyDescent="0.2">
      <c r="D70" s="148"/>
    </row>
    <row r="71" spans="4:4" x14ac:dyDescent="0.2">
      <c r="D71" s="148"/>
    </row>
    <row r="72" spans="4:4" x14ac:dyDescent="0.2">
      <c r="D72" s="148"/>
    </row>
    <row r="73" spans="4:4" x14ac:dyDescent="0.2">
      <c r="D73" s="148"/>
    </row>
    <row r="74" spans="4:4" x14ac:dyDescent="0.2">
      <c r="D74" s="148"/>
    </row>
    <row r="75" spans="4:4" x14ac:dyDescent="0.2">
      <c r="D75" s="148"/>
    </row>
    <row r="76" spans="4:4" x14ac:dyDescent="0.2">
      <c r="D76" s="148"/>
    </row>
    <row r="77" spans="4:4" x14ac:dyDescent="0.2">
      <c r="D77" s="148"/>
    </row>
    <row r="78" spans="4:4" x14ac:dyDescent="0.2">
      <c r="D78" s="148"/>
    </row>
    <row r="79" spans="4:4" x14ac:dyDescent="0.2">
      <c r="D79" s="148"/>
    </row>
    <row r="80" spans="4:4" x14ac:dyDescent="0.2">
      <c r="D80" s="148"/>
    </row>
    <row r="81" spans="4:4" x14ac:dyDescent="0.2">
      <c r="D81" s="148"/>
    </row>
    <row r="82" spans="4:4" x14ac:dyDescent="0.2">
      <c r="D82" s="148"/>
    </row>
    <row r="83" spans="4:4" x14ac:dyDescent="0.2">
      <c r="D83" s="148"/>
    </row>
    <row r="84" spans="4:4" x14ac:dyDescent="0.2">
      <c r="D84" s="148"/>
    </row>
    <row r="85" spans="4:4" x14ac:dyDescent="0.2">
      <c r="D85" s="148"/>
    </row>
    <row r="86" spans="4:4" x14ac:dyDescent="0.2">
      <c r="D86" s="148"/>
    </row>
    <row r="87" spans="4:4" x14ac:dyDescent="0.2">
      <c r="D87" s="148"/>
    </row>
    <row r="88" spans="4:4" x14ac:dyDescent="0.2">
      <c r="D88" s="148"/>
    </row>
    <row r="89" spans="4:4" x14ac:dyDescent="0.2">
      <c r="D89" s="148"/>
    </row>
    <row r="90" spans="4:4" x14ac:dyDescent="0.2">
      <c r="D90" s="148"/>
    </row>
    <row r="91" spans="4:4" x14ac:dyDescent="0.2">
      <c r="D91" s="148"/>
    </row>
    <row r="92" spans="4:4" x14ac:dyDescent="0.2">
      <c r="D92" s="148"/>
    </row>
    <row r="93" spans="4:4" x14ac:dyDescent="0.2">
      <c r="D93" s="148"/>
    </row>
    <row r="94" spans="4:4" x14ac:dyDescent="0.2">
      <c r="D94" s="148"/>
    </row>
    <row r="95" spans="4:4" x14ac:dyDescent="0.2">
      <c r="D95" s="148"/>
    </row>
    <row r="96" spans="4:4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'ZL22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2015-04-30T09:05:32Z</dcterms:modified>
</cp:coreProperties>
</file>